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30" windowWidth="28830" windowHeight="6960" firstSheet="3" activeTab="5"/>
  </bookViews>
  <sheets>
    <sheet name="Preliminary decision &gt;&gt;&gt;" sheetId="1" r:id="rId1"/>
    <sheet name="Opex decision" sheetId="2" r:id="rId2"/>
    <sheet name="Output|Models" sheetId="3" r:id="rId3"/>
    <sheet name="Input|Non-SCS Opex" sheetId="4" r:id="rId4"/>
    <sheet name="Final decision &gt;&gt;&gt;" sheetId="5" r:id="rId5"/>
    <sheet name="FD opex" sheetId="6" r:id="rId6"/>
    <sheet name="Table 16.11" sheetId="8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5" hidden="1">[1]PCOR00!#REF!</definedName>
    <definedName name="_BQ4.1" hidden="1">[1]PCOR00!#REF!</definedName>
    <definedName name="_BQ4.19" localSheetId="5" hidden="1">#REF!</definedName>
    <definedName name="_BQ4.19" hidden="1">#REF!</definedName>
    <definedName name="_BQ4.5" localSheetId="5" hidden="1">#REF!</definedName>
    <definedName name="_BQ4.5" hidden="1">#REF!</definedName>
    <definedName name="_BQ4.6" localSheetId="5" hidden="1">#REF!</definedName>
    <definedName name="_BQ4.6" hidden="1">#REF!</definedName>
    <definedName name="_xlnm._FilterDatabase" localSheetId="3" hidden="1">'Input|Non-SCS Opex'!#REF!</definedName>
    <definedName name="_xlnm._FilterDatabase" hidden="1">[2]DataAct!#REF!</definedName>
    <definedName name="_IT2" localSheetId="5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IT2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_jns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jns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Key1" localSheetId="5" hidden="1">#REF!</definedName>
    <definedName name="_Key1" hidden="1">#REF!</definedName>
    <definedName name="_Key2" localSheetId="5" hidden="1">#REF!</definedName>
    <definedName name="_Key2" hidden="1">#REF!</definedName>
    <definedName name="_l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_LU_DataVersion">[3]Title!$D$51</definedName>
    <definedName name="_LU_Version">[3]Title!$D$52</definedName>
    <definedName name="_Order1" hidden="1">255</definedName>
    <definedName name="_Order2" hidden="1">255</definedName>
    <definedName name="_Sort" localSheetId="5" hidden="1">#REF!</definedName>
    <definedName name="_Sort" hidden="1">#REF!</definedName>
    <definedName name="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ctions_next_steps_e.g._waiting_for_DNSP_response" localSheetId="1">#REF!</definedName>
    <definedName name="Actions_next_steps_e.g._waiting_for_DNSP_response">#REF!</definedName>
    <definedName name="adasdfa345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asdfa345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dgaergfa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nimal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ria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a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b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2000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c8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d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7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e87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3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6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767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IF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rpsdhfr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" localSheetId="5" hidden="1">{#N/A,#N/A,FALSE,"SUM QTR 3";#N/A,#N/A,FALSE,"Detail QTR 3 (w_o ly)"}</definedName>
    <definedName name="as" hidden="1">{#N/A,#N/A,FALSE,"SUM QTR 3";#N/A,#N/A,FALSE,"Detail QTR 3 (w_o ly)"}</definedName>
    <definedName name="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23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5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56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656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asdfgb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fg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g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dgfasd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Asset1" hidden="1">'[4]4. RAB'!#REF!</definedName>
    <definedName name="Asset10" hidden="1">'[4]4. RAB'!#REF!</definedName>
    <definedName name="Asset11" hidden="1">'[4]4. RAB'!#REF!</definedName>
    <definedName name="Asset12" hidden="1">'[4]4. RAB'!#REF!</definedName>
    <definedName name="Asset13" hidden="1">'[4]4. RAB'!#REF!</definedName>
    <definedName name="Asset14" hidden="1">'[4]4. RAB'!#REF!</definedName>
    <definedName name="Asset15" hidden="1">'[4]4. RAB'!#REF!</definedName>
    <definedName name="Asset16" hidden="1">'[4]4. RAB'!#REF!</definedName>
    <definedName name="Asset17" hidden="1">'[4]4. RAB'!#REF!</definedName>
    <definedName name="Asset18" hidden="1">'[4]4. RAB'!#REF!</definedName>
    <definedName name="Asset19" hidden="1">'[4]4. RAB'!#REF!</definedName>
    <definedName name="Asset2" hidden="1">'[4]4. RAB'!#REF!</definedName>
    <definedName name="Asset20" hidden="1">'[4]4. RAB'!#REF!</definedName>
    <definedName name="Asset3" hidden="1">'[4]4. RAB'!#REF!</definedName>
    <definedName name="Asset4" hidden="1">'[4]4. RAB'!#REF!</definedName>
    <definedName name="Asset5" hidden="1">'[4]4. RAB'!#REF!</definedName>
    <definedName name="Asset6" hidden="1">'[4]4. RAB'!#REF!</definedName>
    <definedName name="Asset7" hidden="1">'[4]4. RAB'!#REF!</definedName>
    <definedName name="Asset8" hidden="1">'[4]4. RAB'!#REF!</definedName>
    <definedName name="Asset9" hidden="1">'[4]4. RAB'!#REF!</definedName>
    <definedName name="b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localSheetId="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ase_Year_ACS">'Input|Non-SCS Opex'!$M$19</definedName>
    <definedName name="Base_Year_AMI">'Input|Non-SCS Opex'!$M$171</definedName>
    <definedName name="Base_Year_NEG">'Input|Non-SCS Opex'!$M$246</definedName>
    <definedName name="Base_Year_PBL">'Input|Non-SCS Opex'!$M$58</definedName>
    <definedName name="Base_Year_UNR">'Input|Non-SCS Opex'!$M$261</definedName>
    <definedName name="BEx0017DGUEDPCFJUPUZOOLJCS2B" hidden="1">'[5]Reco Sheet for Fcast'!$I$9:$J$9</definedName>
    <definedName name="BEx001CNWHJ5RULCSFM36ZCGJ1UH" hidden="1">'[5]Reco Sheet for Fcast'!$F$11:$G$11</definedName>
    <definedName name="BEx004791UAJIJSN57OT7YBLNP82" hidden="1">'[5]Reco Sheet for Fcast'!$H$2:$I$2</definedName>
    <definedName name="BEx008P2NVFDLBHL7IZ5WTMVOQ1F" localSheetId="5" hidden="1">'[6]AMI P &amp; L'!#REF!</definedName>
    <definedName name="BEx008P2NVFDLBHL7IZ5WTMVOQ1F" hidden="1">'[6]AMI P &amp; L'!#REF!</definedName>
    <definedName name="BEx009G00IN0JUIAQ4WE9NHTMQE2" hidden="1">'[5]Reco Sheet for Fcast'!$I$8:$J$8</definedName>
    <definedName name="BEx00DXTY2JDVGWQKV8H7FG4SV30" hidden="1">'[5]Reco Sheet for Fcast'!$F$11:$G$11</definedName>
    <definedName name="BEx00GHLTYRH5N2S6P78YW1CD30N" hidden="1">'[5]Reco Sheet for Fcast'!$F$11:$G$11</definedName>
    <definedName name="BEx00GMYF28R2S8B9QVCX2Q0MFKY" localSheetId="5" hidden="1">#REF!</definedName>
    <definedName name="BEx00GMYF28R2S8B9QVCX2Q0MFKY" hidden="1">#REF!</definedName>
    <definedName name="BEx00JC31DY11L45SEU4B10BIN6W" hidden="1">'[5]Reco Sheet for Fcast'!$K$2</definedName>
    <definedName name="BEx00KZHZBHP3TDV1YMX4B19B95O" localSheetId="5" hidden="1">'[6]AMI P &amp; L'!#REF!</definedName>
    <definedName name="BEx00KZHZBHP3TDV1YMX4B19B95O" hidden="1">'[6]AMI P &amp; L'!#REF!</definedName>
    <definedName name="BEx00SH8T8K9VNC04KJ9YSNO5IDF" localSheetId="5" hidden="1">#REF!</definedName>
    <definedName name="BEx00SH8T8K9VNC04KJ9YSNO5IDF" hidden="1">#REF!</definedName>
    <definedName name="BEx00T2T2FQT46NJL0L8MDKW11ZY" localSheetId="5" hidden="1">#REF!</definedName>
    <definedName name="BEx00T2T2FQT46NJL0L8MDKW11ZY" hidden="1">#REF!</definedName>
    <definedName name="BEx00WOACHDXJ6I70WQ2OGP79902" localSheetId="5" hidden="1">#REF!</definedName>
    <definedName name="BEx00WOACHDXJ6I70WQ2OGP79902" hidden="1">#REF!</definedName>
    <definedName name="BEx01DAZE5WX4UTU2TLKODE60MKZ" hidden="1">'[5]Reco Sheet for Fcast'!$F$6:$G$6</definedName>
    <definedName name="BEx01HY6E3GJ66ABU5ABN26V6Q13" hidden="1">'[5]Reco Sheet for Fcast'!$G$2</definedName>
    <definedName name="BEx01PW5YQKEGAR8JDDI5OARYXDF" hidden="1">'[5]Reco Sheet for Fcast'!$F$9:$G$9</definedName>
    <definedName name="BEx01XJ94SHJ1YQ7ORPW0RQGKI2H" hidden="1">'[5]Reco Sheet for Fcast'!$F$11:$G$11</definedName>
    <definedName name="BEx02Q08R9G839Q4RFGG9026C7PX" localSheetId="5" hidden="1">'[6]AMI P &amp; L'!#REF!</definedName>
    <definedName name="BEx02Q08R9G839Q4RFGG9026C7PX" hidden="1">'[6]AMI P &amp; L'!#REF!</definedName>
    <definedName name="BEx02SEL3Z1QWGAHXDPUA9WLTTPS" hidden="1">'[5]Reco Sheet for Fcast'!$F$11:$G$11</definedName>
    <definedName name="BEx02Y3KJZH5BGDM9QEZ1PVVI114" hidden="1">'[5]Reco Sheet for Fcast'!$F$8:$G$8</definedName>
    <definedName name="BEx0313GRLLASDTVPW5DHTXHE74M" hidden="1">'[5]Reco Sheet for Fcast'!$I$6:$J$6</definedName>
    <definedName name="BEx03PDFJKQW2OHQI7W7CW4LSF2M" localSheetId="5" hidden="1">#REF!</definedName>
    <definedName name="BEx03PDFJKQW2OHQI7W7CW4LSF2M" hidden="1">#REF!</definedName>
    <definedName name="BEx1F0SOZ3H5XUHXD7O01TCR8T6J" hidden="1">'[5]Reco Sheet for Fcast'!$F$10:$G$10</definedName>
    <definedName name="BEx1F9HL824UCNCVZ2U62J4KZCX8" hidden="1">'[5]Reco Sheet for Fcast'!$F$7:$G$7</definedName>
    <definedName name="BEx1FEVSJKTI1Q1Z874QZVFSJSVA" hidden="1">'[5]Reco Sheet for Fcast'!$I$6:$J$6</definedName>
    <definedName name="BEx1FGDRUHHLI1GBHELT4PK0LY4V" hidden="1">'[5]Reco Sheet for Fcast'!$I$9:$J$9</definedName>
    <definedName name="BEx1FGZC85YXCQD4K2C3BXTAVCSE" localSheetId="5" hidden="1">#REF!</definedName>
    <definedName name="BEx1FGZC85YXCQD4K2C3BXTAVCSE" hidden="1">#REF!</definedName>
    <definedName name="BEx1FJZ7GKO99IYTP6GGGF7EUL3Z" hidden="1">'[5]Reco Sheet for Fcast'!$I$7:$J$7</definedName>
    <definedName name="BEx1FSDBU7WQN41S8RKJEK69AVRU" hidden="1">'[5]Reco Sheet for Fcast'!$F$6:$G$6</definedName>
    <definedName name="BEx1FZV2CM77TBH1R6YYV9P06KA2" hidden="1">'[5]Reco Sheet for Fcast'!$F$9:$G$9</definedName>
    <definedName name="BEx1G59AY8195JTUM6P18VXUFJ3E" hidden="1">'[5]Reco Sheet for Fcast'!$F$9:$G$9</definedName>
    <definedName name="BEx1GDCLOR3BD5H46U1PH5ECMD66" localSheetId="5" hidden="1">#REF!</definedName>
    <definedName name="BEx1GDCLOR3BD5H46U1PH5ECMD66" hidden="1">#REF!</definedName>
    <definedName name="BEx1GVBYVO13O10BPURJQKD3L4DD" hidden="1">'[7]Bud Mth'!$I$8:$J$8</definedName>
    <definedName name="BEx1GVMRHFXUP6XYYY9NR12PV5TF" hidden="1">'[5]Reco Sheet for Fcast'!$F$8:$G$8</definedName>
    <definedName name="BEx1H6KIT7BHUH6MDDWC935V9N47" hidden="1">'[5]Reco Sheet for Fcast'!$I$8:$J$8</definedName>
    <definedName name="BEx1HDGOOJ3SKHYMWUZJ1P0RQZ9N" hidden="1">'[5]Reco Sheet for Fcast'!$H$2:$I$2</definedName>
    <definedName name="BEx1HDM5ZXSJG6JQEMSFV52PZ10V" hidden="1">'[5]Reco Sheet for Fcast'!$I$9:$J$9</definedName>
    <definedName name="BEx1HETBBZVN5F43LKOFMC4QB0CR" hidden="1">'[5]Reco Sheet for Fcast'!$F$9:$G$9</definedName>
    <definedName name="BEx1HGWNWPLNXICOTP90TKQVVE4E" hidden="1">'[5]Reco Sheet for Fcast'!$H$2:$I$2</definedName>
    <definedName name="BEx1HH266WCSRYYOY23LANSAM8Z1" localSheetId="5" hidden="1">#REF!</definedName>
    <definedName name="BEx1HH266WCSRYYOY23LANSAM8Z1" hidden="1">#REF!</definedName>
    <definedName name="BEx1HIPLJZABY0EMUOTZN0EQMDPU" hidden="1">'[5]Reco Sheet for Fcast'!$F$7:$G$7</definedName>
    <definedName name="BEx1HO94JIRX219MPWMB5E5XZ04X" hidden="1">'[5]Reco Sheet for Fcast'!$F$10:$G$10</definedName>
    <definedName name="BEx1HQNF6KHM21E3XLW0NMSSEI9S" hidden="1">'[5]Reco Sheet for Fcast'!$F$9:$G$9</definedName>
    <definedName name="BEx1HSLNWIW4S97ZBYY7I7M5YVH4" hidden="1">'[5]Reco Sheet for Fcast'!$I$8:$J$8</definedName>
    <definedName name="BEx1I4L21EMOYZ97EOEQ30N9KV83" localSheetId="5" hidden="1">#REF!</definedName>
    <definedName name="BEx1I4L21EMOYZ97EOEQ30N9KV83" hidden="1">#REF!</definedName>
    <definedName name="BEx1I4QKTILCKZUSOJCVZN7SNHL5" hidden="1">'[5]Reco Sheet for Fcast'!$F$6:$G$6</definedName>
    <definedName name="BEx1IE0ZP7RIFM9FI24S9I6AAJ14" hidden="1">'[5]Reco Sheet for Fcast'!$F$15</definedName>
    <definedName name="BEx1IGQ5B697MNDOE06MVSR0H58E" hidden="1">'[5]Reco Sheet for Fcast'!$F$11:$G$11</definedName>
    <definedName name="BEx1IKRPW8MLB9Y485M1TL2IT9SH" hidden="1">'[5]Reco Sheet for Fcast'!$F$15</definedName>
    <definedName name="BEx1J0CSSHDJGBJUHVOEMCF2P4DL" hidden="1">'[5]Reco Sheet for Fcast'!$I$9:$J$9</definedName>
    <definedName name="BEx1J6NC9DE7CANGLXQGIAHI2C92" hidden="1">'[5]Reco Sheet for Fcast'!$I$8:$J$8</definedName>
    <definedName name="BEx1J7E8VCGLPYU82QXVUG5N3ZAI" localSheetId="5" hidden="1">'[6]AMI P &amp; L'!#REF!</definedName>
    <definedName name="BEx1J7E8VCGLPYU82QXVUG5N3ZAI" hidden="1">'[6]AMI P &amp; L'!#REF!</definedName>
    <definedName name="BEx1JGE2YQWH8S25USOY08XVGO0D" hidden="1">'[5]Reco Sheet for Fcast'!$I$10:$J$10</definedName>
    <definedName name="BEx1JJJC9T1W7HY4V7HP1S1W4JO1" hidden="1">'[5]Reco Sheet for Fcast'!$F$10:$G$10</definedName>
    <definedName name="BEx1JKKZSJ7DI4PTFVI9VVFMB1X2" hidden="1">'[5]Reco Sheet for Fcast'!$F$6:$G$6</definedName>
    <definedName name="BEx1JPJ2JSOQN114PESLM5AHS817" localSheetId="5" hidden="1">#REF!</definedName>
    <definedName name="BEx1JPJ2JSOQN114PESLM5AHS817" hidden="1">#REF!</definedName>
    <definedName name="BEx1JUBQFRVMASSFK4B3V0AD7YP9" hidden="1">'[5]Reco Sheet for Fcast'!$I$7:$J$7</definedName>
    <definedName name="BEx1JXBM5W4YRWNQ0P95QQS6JWD6" hidden="1">'[5]Reco Sheet for Fcast'!$I$6:$J$6</definedName>
    <definedName name="BEx1KGY9QEHZ9QSARMQUTQKRK4UX" hidden="1">'[5]Reco Sheet for Fcast'!$I$8:$J$8</definedName>
    <definedName name="BEx1KKP1ELIF2UII2FWVGL7M1X7J" hidden="1">'[5]Reco Sheet for Fcast'!$F$10:$G$10</definedName>
    <definedName name="BEx1KUVWMB0QCWA3RBE4CADFVRIS" hidden="1">'[5]Reco Sheet for Fcast'!$F$15</definedName>
    <definedName name="BEx1L2OG1SDFK2TPXELJ77YP4NI2" hidden="1">'[5]Reco Sheet for Fcast'!$I$7:$J$7</definedName>
    <definedName name="BEx1L412Y7PLHU3B77RTCCOZ5FI0" localSheetId="5" hidden="1">#REF!</definedName>
    <definedName name="BEx1L412Y7PLHU3B77RTCCOZ5FI0" hidden="1">#REF!</definedName>
    <definedName name="BEx1L6Q60MWRDJB4L20LK0XPA0Z2" hidden="1">'[5]Reco Sheet for Fcast'!$I$9:$J$9</definedName>
    <definedName name="BEx1LD63FP2Z4BR9TKSHOZW9KKZ5" hidden="1">'[5]Reco Sheet for Fcast'!$G$2</definedName>
    <definedName name="BEx1LDMB9RW982DUILM2WPT5VWQ3" hidden="1">'[5]Reco Sheet for Fcast'!$H$2:$I$2</definedName>
    <definedName name="BEx1LRPGDQCOEMW8YT80J1XCDCIV" hidden="1">'[5]Reco Sheet for Fcast'!$F$6:$G$6</definedName>
    <definedName name="BEx1LRUSJW4JG54X07QWD9R27WV9" localSheetId="5" hidden="1">'[6]AMI P &amp; L'!#REF!</definedName>
    <definedName name="BEx1LRUSJW4JG54X07QWD9R27WV9" hidden="1">'[6]AMI P &amp; L'!#REF!</definedName>
    <definedName name="BEx1M1WBK5T0LP1AK2JYV6W87ID6" hidden="1">'[5]Reco Sheet for Fcast'!$F$10:$G$10</definedName>
    <definedName name="BEx1M2CEKIG7U2M98E8QT7PXKFJI" localSheetId="5" hidden="1">#REF!</definedName>
    <definedName name="BEx1M2CEKIG7U2M98E8QT7PXKFJI" hidden="1">#REF!</definedName>
    <definedName name="BEx1M51HHDYGIT8PON7U8ICL2S95" hidden="1">'[5]Reco Sheet for Fcast'!$F$10:$G$10</definedName>
    <definedName name="BEx1M9DVXW1QKW4BT3H733BJ74CE" localSheetId="5" hidden="1">#REF!</definedName>
    <definedName name="BEx1M9DVXW1QKW4BT3H733BJ74CE" hidden="1">#REF!</definedName>
    <definedName name="BEx1MJVIWNE5X8L7TRVWT9WWEUBJ" localSheetId="5" hidden="1">#REF!</definedName>
    <definedName name="BEx1MJVIWNE5X8L7TRVWT9WWEUBJ" hidden="1">#REF!</definedName>
    <definedName name="BEx1MMFAHNWB5B2QUWBELI39PCEY" hidden="1">'[7]Bud Mth'!$C$15:$D$29</definedName>
    <definedName name="BEx1MTRKKVCHOZ0YGID6HZ49LJTO" localSheetId="5" hidden="1">'[6]AMI P &amp; L'!#REF!</definedName>
    <definedName name="BEx1MTRKKVCHOZ0YGID6HZ49LJTO" hidden="1">'[6]AMI P &amp; L'!#REF!</definedName>
    <definedName name="BEx1N0CYK8OCCI654CPSXGPO2B4B" localSheetId="5" hidden="1">#REF!</definedName>
    <definedName name="BEx1N0CYK8OCCI654CPSXGPO2B4B" hidden="1">#REF!</definedName>
    <definedName name="BEx1N3CUJ3UX61X38ZAJVPEN4KMC" hidden="1">'[5]Reco Sheet for Fcast'!$K$2</definedName>
    <definedName name="BEx1NM34KQTO1LDNSAFD1L82UZFG" hidden="1">'[5]Reco Sheet for Fcast'!$F$15</definedName>
    <definedName name="BEx1NO6TXZVOGCUWCCRTXRXWW0XL" hidden="1">'[5]Reco Sheet for Fcast'!$I$10:$J$10</definedName>
    <definedName name="BEx1NPU28WUUK44W5CBNJU6C9T8G" localSheetId="5" hidden="1">#REF!</definedName>
    <definedName name="BEx1NPU28WUUK44W5CBNJU6C9T8G" hidden="1">#REF!</definedName>
    <definedName name="BEx1NS8EU5P9FQV3S0WRTXI5L361" hidden="1">'[5]Reco Sheet for Fcast'!$F$7:$G$7</definedName>
    <definedName name="BEx1NUBX5VUYZFKQH69FN6BTLWCR" hidden="1">'[5]Reco Sheet for Fcast'!$I$7:$J$7</definedName>
    <definedName name="BEx1NZ4K1L8UON80Y2A4RASKWGNP" hidden="1">'[5]Reco Sheet for Fcast'!$F$15:$G$16</definedName>
    <definedName name="BEx1OLAZ915OGYWP0QP1QQWDLCRX" hidden="1">'[5]Reco Sheet for Fcast'!$I$6:$J$6</definedName>
    <definedName name="BEx1OO5ER042IS6IC4TLDI75JNVH" hidden="1">'[5]Reco Sheet for Fcast'!$G$2</definedName>
    <definedName name="BEx1ORG2YMOKTWZPWUQYQFKT95AR" localSheetId="5" hidden="1">#REF!</definedName>
    <definedName name="BEx1ORG2YMOKTWZPWUQYQFKT95AR" hidden="1">#REF!</definedName>
    <definedName name="BEx1ORG3LGKCPSRMVQ2O9REG2US8" localSheetId="5" hidden="1">#REF!</definedName>
    <definedName name="BEx1ORG3LGKCPSRMVQ2O9REG2US8" hidden="1">#REF!</definedName>
    <definedName name="BEx1OTE54CBSUT8FWKRALEDCUWN4" hidden="1">'[5]Reco Sheet for Fcast'!$F$11:$G$11</definedName>
    <definedName name="BEx1OVSMPADTX95QUOX34KZQ8EDY" hidden="1">'[5]Reco Sheet for Fcast'!$I$11:$J$11</definedName>
    <definedName name="BEx1OX544IO9FQJI7YYQGZCEHB3O" hidden="1">'[5]Reco Sheet for Fcast'!$I$8:$J$8</definedName>
    <definedName name="BEx1OY6SVEUT2EQ26P7EKEND342G" hidden="1">'[5]Reco Sheet for Fcast'!$I$9:$J$9</definedName>
    <definedName name="BEx1OYN1LPIPI12O9G6F7QAOS9T4" hidden="1">'[5]Reco Sheet for Fcast'!$I$7:$J$7</definedName>
    <definedName name="BEx1P1HHKJA799O3YZXQAX6KFH58" hidden="1">'[5]Reco Sheet for Fcast'!$F$6:$G$6</definedName>
    <definedName name="BEx1P34W467WGPOXPK292QFJIPHJ" hidden="1">'[5]Reco Sheet for Fcast'!$H$2:$I$2</definedName>
    <definedName name="BEx1P7S1J4TKGVJ43C2Q2R3M9WRB" hidden="1">'[5]Reco Sheet for Fcast'!$I$6:$J$6</definedName>
    <definedName name="BEx1PA11BLPVZM8RC5BL46WX8YB5" hidden="1">'[5]Reco Sheet for Fcast'!$F$8:$G$8</definedName>
    <definedName name="BEx1PARXRTD8C90CTHDGZ2MZ48RR" localSheetId="5" hidden="1">#REF!</definedName>
    <definedName name="BEx1PARXRTD8C90CTHDGZ2MZ48RR" hidden="1">#REF!</definedName>
    <definedName name="BEx1PBZ4BEFIPGMQXT9T8S4PZ2IM" hidden="1">'[5]Reco Sheet for Fcast'!$F$10:$G$10</definedName>
    <definedName name="BEx1PLF2CFSXBZPVI6CJ534EIJDN" hidden="1">'[5]Reco Sheet for Fcast'!$I$8:$J$8</definedName>
    <definedName name="BEx1PMWZB2DO6EM9BKLUICZJ65HD" hidden="1">'[5]Reco Sheet for Fcast'!$I$10:$J$10</definedName>
    <definedName name="BEx1QA54J2A4I7IBQR19BTY28ZMR" hidden="1">'[5]Reco Sheet for Fcast'!$I$10:$J$10</definedName>
    <definedName name="BEx1QL2UM89QA546C0N5UAES7FWW" localSheetId="5" hidden="1">#REF!</definedName>
    <definedName name="BEx1QL2UM89QA546C0N5UAES7FWW" hidden="1">#REF!</definedName>
    <definedName name="BEx1QM4PKKBHXHR5BZ2NON028UYL" localSheetId="5" hidden="1">#REF!</definedName>
    <definedName name="BEx1QM4PKKBHXHR5BZ2NON028UYL" hidden="1">#REF!</definedName>
    <definedName name="BEx1QMQAHG3KQUK59DVM68SWKZIZ" hidden="1">'[5]Reco Sheet for Fcast'!$I$10:$J$10</definedName>
    <definedName name="BEx1R9YFKJCMSEST8OVCAO5E47FO" hidden="1">'[5]Reco Sheet for Fcast'!$F$9:$G$9</definedName>
    <definedName name="BEx1RBGC06B3T52OIC0EQ1KGVP1I" hidden="1">'[5]Reco Sheet for Fcast'!$F$10:$G$10</definedName>
    <definedName name="BEx1RRC7X4NI1CU4EO5XYE2GVARJ" hidden="1">'[5]Reco Sheet for Fcast'!$I$11:$J$11</definedName>
    <definedName name="BEx1RY8DJX7XGAJ5Y6PJ7I5IYK4W" localSheetId="5" hidden="1">#REF!</definedName>
    <definedName name="BEx1RY8DJX7XGAJ5Y6PJ7I5IYK4W" hidden="1">#REF!</definedName>
    <definedName name="BEx1RZA1NCGT832L7EMR7GMF588W" hidden="1">'[5]Reco Sheet for Fcast'!$I$10:$J$10</definedName>
    <definedName name="BEx1S0XGIPUSZQUCSGWSK10GKW7Y" hidden="1">'[5]Reco Sheet for Fcast'!$F$8:$G$8</definedName>
    <definedName name="BEx1S5VFNKIXHTTCWSV60UC50EZ8" hidden="1">'[5]Reco Sheet for Fcast'!$I$7:$J$7</definedName>
    <definedName name="BEx1SEKAWOQJB87D3XQKKK1S7Q7X" localSheetId="5" hidden="1">#REF!</definedName>
    <definedName name="BEx1SEKAWOQJB87D3XQKKK1S7Q7X" hidden="1">#REF!</definedName>
    <definedName name="BEx1SK3U02H0RGKEYXW7ZMCEOF3V" hidden="1">'[5]Reco Sheet for Fcast'!$E$2:$F$2</definedName>
    <definedName name="BEx1SL0D3RL9MNMJMKKSCKHRMB2U" localSheetId="5" hidden="1">#REF!</definedName>
    <definedName name="BEx1SL0D3RL9MNMJMKKSCKHRMB2U" hidden="1">#REF!</definedName>
    <definedName name="BEx1SSNEZINBJT29QVS62VS1THT4" hidden="1">'[5]Reco Sheet for Fcast'!$F$9:$G$9</definedName>
    <definedName name="BEx1ST3IFG1FCSM73CNIUQQ5QSMJ" localSheetId="5" hidden="1">#REF!</definedName>
    <definedName name="BEx1ST3IFG1FCSM73CNIUQQ5QSMJ" hidden="1">#REF!</definedName>
    <definedName name="BEx1SVNCHNANBJIDIQVB8AFK4HAN" localSheetId="5" hidden="1">'[6]AMI P &amp; L'!#REF!</definedName>
    <definedName name="BEx1SVNCHNANBJIDIQVB8AFK4HAN" hidden="1">'[6]AMI P &amp; L'!#REF!</definedName>
    <definedName name="BEx1TJ0WLS9O7KNSGIPWTYHDYI1D" hidden="1">'[6]AMI P &amp; L'!#REF!</definedName>
    <definedName name="BEx1TYR9YIVMD6E36LEX70E5H1UT" localSheetId="5" hidden="1">#REF!</definedName>
    <definedName name="BEx1TYR9YIVMD6E36LEX70E5H1UT" hidden="1">#REF!</definedName>
    <definedName name="BEx1U7AVJITLJSXQVVFD7SW3PG16" localSheetId="5" hidden="1">#REF!</definedName>
    <definedName name="BEx1U7AVJITLJSXQVVFD7SW3PG16" hidden="1">#REF!</definedName>
    <definedName name="BEx1U7WFO8OZKB1EBF4H386JW91L" hidden="1">'[5]Reco Sheet for Fcast'!$I$9:$J$9</definedName>
    <definedName name="BEx1U87938YR9N6HYI24KVBKLOS3" hidden="1">'[5]Reco Sheet for Fcast'!$G$2</definedName>
    <definedName name="BEx1UA5BKWQW06WM6TB4PO39DL1F" localSheetId="5" hidden="1">#REF!</definedName>
    <definedName name="BEx1UA5BKWQW06WM6TB4PO39DL1F" hidden="1">#REF!</definedName>
    <definedName name="BEx1UESH4KDWHYESQU2IE55RS3LI" hidden="1">'[5]Reco Sheet for Fcast'!$F$11:$G$11</definedName>
    <definedName name="BEx1UI8N9KTCPSOJ7RDW0T8UEBNP" hidden="1">'[5]Reco Sheet for Fcast'!$F$10:$G$10</definedName>
    <definedName name="BEx1UML0HHJFHA5TBOYQ24I3RV1W" hidden="1">'[5]Reco Sheet for Fcast'!$F$6:$G$6</definedName>
    <definedName name="BEx1UUDIQPZ23XQ79GUL0RAWRSCK" hidden="1">'[5]Reco Sheet for Fcast'!$I$7:$J$7</definedName>
    <definedName name="BEx1UVQ55NGV5J0R40BW1MX0TTYP" localSheetId="5" hidden="1">#REF!</definedName>
    <definedName name="BEx1UVQ55NGV5J0R40BW1MX0TTYP" hidden="1">#REF!</definedName>
    <definedName name="BEx1V50N55N07Q5LD91VS9QF1WB6" localSheetId="5" hidden="1">#REF!</definedName>
    <definedName name="BEx1V50N55N07Q5LD91VS9QF1WB6" hidden="1">#REF!</definedName>
    <definedName name="BEx1V67SEV778NVW68J8W5SND1J7" hidden="1">'[5]Reco Sheet for Fcast'!$I$9:$J$9</definedName>
    <definedName name="BEx1VIY9SQLRESD11CC4PHYT0XSG" hidden="1">'[5]Reco Sheet for Fcast'!$H$2:$I$2</definedName>
    <definedName name="BEx1VUCAPY3N4FHIWFAG0EY2IDQU" localSheetId="5" hidden="1">#REF!</definedName>
    <definedName name="BEx1VUCAPY3N4FHIWFAG0EY2IDQU" hidden="1">#REF!</definedName>
    <definedName name="BEx1WC67EH10SC38QWX3WEA5KH3A" hidden="1">'[5]Reco Sheet for Fcast'!$F$10:$G$10</definedName>
    <definedName name="BEx1WGYTKZZIPM1577W5FEYKFH3V" hidden="1">'[5]Reco Sheet for Fcast'!$F$15:$J$123</definedName>
    <definedName name="BEx1WHPURIV3D3PTJJ359H1OP7ZV" localSheetId="5" hidden="1">'[6]AMI P &amp; L'!#REF!</definedName>
    <definedName name="BEx1WHPURIV3D3PTJJ359H1OP7ZV" hidden="1">'[6]AMI P &amp; L'!#REF!</definedName>
    <definedName name="BEx1WLWY2CR1WRD694JJSWSDFAIR" hidden="1">'[5]Reco Sheet for Fcast'!$I$7:$J$7</definedName>
    <definedName name="BEx1WMD1LWPWRIK6GGAJRJAHJM8I" hidden="1">'[5]Reco Sheet for Fcast'!$I$10:$J$10</definedName>
    <definedName name="BEx1WR0D41MR174LBF3P9E3K0J51" hidden="1">'[5]Reco Sheet for Fcast'!$F$7:$G$7</definedName>
    <definedName name="BEx1WUB1FAS5PHU33TJ60SUHR618" hidden="1">'[5]Reco Sheet for Fcast'!$I$8:$J$8</definedName>
    <definedName name="BEx1WX04G0INSPPG9NTNR3DYR6PZ" hidden="1">'[5]Reco Sheet for Fcast'!$I$11:$J$11</definedName>
    <definedName name="BEx1X3LHU9DPG01VWX2IF65TRATF" hidden="1">'[5]Reco Sheet for Fcast'!$F$8:$G$8</definedName>
    <definedName name="BEx1XK8AAMO0AH0Z1OUKW30CA7EQ" hidden="1">'[5]Reco Sheet for Fcast'!$H$2:$I$2</definedName>
    <definedName name="BEx1XL4MZ7C80495GHQRWOBS16PQ" hidden="1">'[5]Reco Sheet for Fcast'!$F$6:$G$6</definedName>
    <definedName name="BEx1XWINNG82OQQSSVCENCJM7PWF" localSheetId="5" hidden="1">#REF!</definedName>
    <definedName name="BEx1XWINNG82OQQSSVCENCJM7PWF" hidden="1">#REF!</definedName>
    <definedName name="BEx1XYBEF60AUNIQ381B562NLYEL" localSheetId="5" hidden="1">#REF!</definedName>
    <definedName name="BEx1XYBEF60AUNIQ381B562NLYEL" hidden="1">#REF!</definedName>
    <definedName name="BEx1Y2IGS2K95E1M51PEF9KJZ0KB" hidden="1">'[5]Reco Sheet for Fcast'!$F$15</definedName>
    <definedName name="BEx1Y3PKK83X2FN9SAALFHOWKMRQ" hidden="1">'[5]Reco Sheet for Fcast'!$F$9:$G$9</definedName>
    <definedName name="BEx1YL3DJ7Y4AZ01ERCOGW0FJ26T" localSheetId="5" hidden="1">'[6]AMI P &amp; L'!#REF!</definedName>
    <definedName name="BEx1YL3DJ7Y4AZ01ERCOGW0FJ26T" hidden="1">'[6]AMI P &amp; L'!#REF!</definedName>
    <definedName name="BEx1Z2RYHSVD1H37817SN93VMURZ" hidden="1">'[5]Reco Sheet for Fcast'!$F$7:$G$7</definedName>
    <definedName name="BEx3AMAKWI6458B67VKZO56MCNJW" hidden="1">'[5]Reco Sheet for Fcast'!$H$2:$I$2</definedName>
    <definedName name="BEx3AOOVM42G82TNF53W0EKXLUSI" localSheetId="5" hidden="1">'[6]AMI P &amp; L'!#REF!</definedName>
    <definedName name="BEx3AOOVM42G82TNF53W0EKXLUSI" hidden="1">'[6]AMI P &amp; L'!#REF!</definedName>
    <definedName name="BEx3APL8D18BCFDD4AZK12WFXA67" hidden="1">'[5]Reco Sheet for Fcast'!$G$2:$H$2</definedName>
    <definedName name="BEx3AZH9W4SUFCAHNDOQ728R9V4L" hidden="1">'[5]Reco Sheet for Fcast'!$F$6:$G$6</definedName>
    <definedName name="BEx3BNR9ES4KY7Q1DK83KC5NDGL8" hidden="1">'[5]Reco Sheet for Fcast'!$E$2:$F$2</definedName>
    <definedName name="BEx3BQR5VZXNQ4H949ORM8ESU3B3" localSheetId="5" hidden="1">'[6]AMI P &amp; L'!#REF!</definedName>
    <definedName name="BEx3BQR5VZXNQ4H949ORM8ESU3B3" hidden="1">'[6]AMI P &amp; L'!#REF!</definedName>
    <definedName name="BEx3BTLL3ASJN134DLEQTQM70VZM" hidden="1">'[5]Reco Sheet for Fcast'!$F$6:$G$6</definedName>
    <definedName name="BEx3BW5CTV0DJU5AQS3ZQFK2VLF3" hidden="1">'[5]Reco Sheet for Fcast'!$I$8:$J$8</definedName>
    <definedName name="BEx3BYP0FG369M7G3JEFLMMXAKTS" hidden="1">'[5]Reco Sheet for Fcast'!$F$9:$G$9</definedName>
    <definedName name="BEx3C2QR0WUD19QSVO8EMIPNQJKH" hidden="1">'[5]Reco Sheet for Fcast'!$F$7:$G$7</definedName>
    <definedName name="BEx3CKFCCPZZ6ROLAT5C1DZNIC1U" hidden="1">'[5]Reco Sheet for Fcast'!$H$2:$I$2</definedName>
    <definedName name="BEx3CO0SVO4WLH0DO43DCHYDTH1P" hidden="1">'[5]Reco Sheet for Fcast'!$F$15</definedName>
    <definedName name="BEx3CP7ZOFGLSCYTIG9VMZOBZ5BQ" localSheetId="5" hidden="1">#REF!</definedName>
    <definedName name="BEx3CP7ZOFGLSCYTIG9VMZOBZ5BQ" hidden="1">#REF!</definedName>
    <definedName name="BEx3D9G6QTSPF9UYI4X0XY0VE896" hidden="1">'[5]Reco Sheet for Fcast'!$F$6:$G$6</definedName>
    <definedName name="BEx3DCQU9PBRXIMLO62KS5RLH447" hidden="1">'[5]Reco Sheet for Fcast'!$I$11:$J$11</definedName>
    <definedName name="BEx3DZDFGLYD8RLUYGMKDC4PRP04" hidden="1">'[5]Reco Sheet for Fcast'!$G$2:$H$2</definedName>
    <definedName name="BEx3EF99FD6QNNCNOKDEE67JHTUJ" hidden="1">'[5]Reco Sheet for Fcast'!$I$9:$J$9</definedName>
    <definedName name="BEx3EHCSERZ2O2OAG8Y95UPG2IY9" localSheetId="5" hidden="1">'[6]AMI P &amp; L'!#REF!</definedName>
    <definedName name="BEx3EHCSERZ2O2OAG8Y95UPG2IY9" hidden="1">'[6]AMI P &amp; L'!#REF!</definedName>
    <definedName name="BEx3EJR3TCJDYS7ZXNDS5N9KTGIK" hidden="1">'[5]Reco Sheet for Fcast'!$F$8:$G$8</definedName>
    <definedName name="BEx3ELJTTBS6P05CNISMGOJOA60V" hidden="1">'[5]Reco Sheet for Fcast'!$I$9:$J$9</definedName>
    <definedName name="BEx3EQSLJBDDJRHNX19PBFCKNY2I" hidden="1">'[5]Reco Sheet for Fcast'!$F$11:$G$11</definedName>
    <definedName name="BEx3EUUAX947Q5N6MY6W0KSNY78Y" hidden="1">'[5]Reco Sheet for Fcast'!$I$7:$J$7</definedName>
    <definedName name="BEx3FERRE7HC84YCYRFTW3IGBJS0" localSheetId="5" hidden="1">#REF!</definedName>
    <definedName name="BEx3FERRE7HC84YCYRFTW3IGBJS0" hidden="1">#REF!</definedName>
    <definedName name="BEx3FHMD1P5XBCH23ZKIFO6ZTCNB" hidden="1">'[5]Reco Sheet for Fcast'!$I$6:$J$6</definedName>
    <definedName name="BEx3FI2G3YYIACQHXNXEA15M8ZK5" hidden="1">'[5]Reco Sheet for Fcast'!$F$11:$G$11</definedName>
    <definedName name="BEx3FJ9MHSLDK8W91GO85FX1GX57" hidden="1">'[5]Reco Sheet for Fcast'!$F$8:$G$8</definedName>
    <definedName name="BEx3FR251HFU7A33PU01SJUENL2B" hidden="1">'[5]Reco Sheet for Fcast'!$K$2</definedName>
    <definedName name="BEx3FX7EJL47JSLSWP3EOC265WAE" localSheetId="5" hidden="1">'[6]AMI P &amp; L'!#REF!</definedName>
    <definedName name="BEx3FX7EJL47JSLSWP3EOC265WAE" hidden="1">'[6]AMI P &amp; L'!#REF!</definedName>
    <definedName name="BEx3FZG91H1CY5ASLHP4YHKREYG9" localSheetId="5" hidden="1">#REF!</definedName>
    <definedName name="BEx3FZG91H1CY5ASLHP4YHKREYG9" hidden="1">#REF!</definedName>
    <definedName name="BEx3G201R8NLJ6FIHO2QS0SW9QVV" hidden="1">'[5]Reco Sheet for Fcast'!$H$2:$I$2</definedName>
    <definedName name="BEx3G2LL2II66XY5YCDPG4JE13A3" hidden="1">'[5]Reco Sheet for Fcast'!$F$9:$G$9</definedName>
    <definedName name="BEx3G2WA0DTYY9D8AGHHOBTPE2B2" hidden="1">'[5]Reco Sheet for Fcast'!$F$7:$G$7</definedName>
    <definedName name="BEx3GCXR6IAS0B6WJ03GJVH7CO52" hidden="1">'[5]Reco Sheet for Fcast'!$F$15</definedName>
    <definedName name="BEx3GEVV18SEQDI1JGY7EN6D1GT1" localSheetId="5" hidden="1">'[6]AMI P &amp; L'!#REF!</definedName>
    <definedName name="BEx3GEVV18SEQDI1JGY7EN6D1GT1" hidden="1">'[6]AMI P &amp; L'!#REF!</definedName>
    <definedName name="BEx3GKFH64MKQX61S7DYTZ15JCPY" hidden="1">'[5]Reco Sheet for Fcast'!$G$2</definedName>
    <definedName name="BEx3GMJ1Y6UU02DLRL0QXCEKDA6C" localSheetId="5" hidden="1">'[6]AMI P &amp; L'!#REF!</definedName>
    <definedName name="BEx3GMJ1Y6UU02DLRL0QXCEKDA6C" hidden="1">'[6]AMI P &amp; L'!#REF!</definedName>
    <definedName name="BEx3GN4LY0135CBDIN1TU2UEODGF" hidden="1">'[5]Reco Sheet for Fcast'!$I$10:$J$10</definedName>
    <definedName name="BEx3GPDH2AH4QKT4OOSN563XUHBD" hidden="1">'[5]Reco Sheet for Fcast'!$I$9:$J$9</definedName>
    <definedName name="BEx3H0RFPKED2NN6LBYFK5P5HLK6" hidden="1">'[5]Reco Sheet for Fcast'!$I$6:$J$6</definedName>
    <definedName name="BEx3H5UX2GZFZZT657YR76RHW5I6" localSheetId="5" hidden="1">'[6]AMI P &amp; L'!#REF!</definedName>
    <definedName name="BEx3H5UX2GZFZZT657YR76RHW5I6" hidden="1">'[6]AMI P &amp; L'!#REF!</definedName>
    <definedName name="BEx3HA1YAMCT0GK89031ZWXQ3VK3" localSheetId="5" hidden="1">#REF!</definedName>
    <definedName name="BEx3HA1YAMCT0GK89031ZWXQ3VK3" hidden="1">#REF!</definedName>
    <definedName name="BEx3HMSEFOP6DBM4R97XA6B7NFG6" hidden="1">'[5]Reco Sheet for Fcast'!$F$8:$G$8</definedName>
    <definedName name="BEx3HWJ5SQSD2CVCQNR183X44FR8" hidden="1">'[5]Reco Sheet for Fcast'!$H$2:$I$2</definedName>
    <definedName name="BEx3I09YVXO0G4X7KGSA4WGORM35" hidden="1">'[5]Reco Sheet for Fcast'!$F$6:$G$6</definedName>
    <definedName name="BEx3ICF1GY8HQEBIU9S43PDJ90BX" hidden="1">'[5]Reco Sheet for Fcast'!$F$6:$G$6</definedName>
    <definedName name="BEx3IDWZ8T53H64CYTGG2AA2IK4V" localSheetId="5" hidden="1">#REF!</definedName>
    <definedName name="BEx3IDWZ8T53H64CYTGG2AA2IK4V" hidden="1">#REF!</definedName>
    <definedName name="BEx3IMR61GX9W41FLO58UWSRANKO" localSheetId="5" hidden="1">#REF!</definedName>
    <definedName name="BEx3IMR61GX9W41FLO58UWSRANKO" hidden="1">#REF!</definedName>
    <definedName name="BEx3IQCO1C0W3USXAADRS1Q10X5F" localSheetId="5" hidden="1">#REF!</definedName>
    <definedName name="BEx3IQCO1C0W3USXAADRS1Q10X5F" hidden="1">#REF!</definedName>
    <definedName name="BEx3IYAH2DEBFWO8F94H4MXE3RLY" localSheetId="5" hidden="1">'[6]AMI P &amp; L'!#REF!</definedName>
    <definedName name="BEx3IYAH2DEBFWO8F94H4MXE3RLY" hidden="1">'[6]AMI P &amp; L'!#REF!</definedName>
    <definedName name="BEx3IZXXSYEW50379N2EAFWO8DZV" localSheetId="5" hidden="1">'[6]AMI P &amp; L'!#REF!</definedName>
    <definedName name="BEx3IZXXSYEW50379N2EAFWO8DZV" hidden="1">'[6]AMI P &amp; L'!#REF!</definedName>
    <definedName name="BEx3J1VZVGTKT4ATPO9O5JCSFTTR" hidden="1">'[5]Reco Sheet for Fcast'!$I$9:$J$9</definedName>
    <definedName name="BEx3JC2TY7JNAAC3L7QHVPQXLGQ8" hidden="1">'[5]Reco Sheet for Fcast'!$I$11:$J$11</definedName>
    <definedName name="BEx3JIYZIVBGXQG29MDJG53D99D8" hidden="1">'[5]Reco Sheet for Fcast'!$L$6:$M$10</definedName>
    <definedName name="BEx3JX23SYDIGOGM4Y0CQFBW8ZBV" hidden="1">'[5]Reco Sheet for Fcast'!$F$8:$G$8</definedName>
    <definedName name="BEx3JXCXCVBZJGV5VEG9MJEI01AL" hidden="1">'[5]Reco Sheet for Fcast'!$I$7:$J$7</definedName>
    <definedName name="BEx3JYK2N7X59TPJSKYZ77ENY8SS" hidden="1">'[5]Reco Sheet for Fcast'!$I$6:$J$6</definedName>
    <definedName name="BEx3K4EII7GU1CG0BN7UL15M6J8Z" localSheetId="5" hidden="1">'[6]AMI P &amp; L'!#REF!</definedName>
    <definedName name="BEx3K4EII7GU1CG0BN7UL15M6J8Z" hidden="1">'[6]AMI P &amp; L'!#REF!</definedName>
    <definedName name="BEx3K4ZXQUQ2KYZF74B84SO48XMW" hidden="1">'[5]Reco Sheet for Fcast'!$I$9:$J$9</definedName>
    <definedName name="BEx3KEFXUCVNVPH7KSEGAZYX13B5" hidden="1">'[5]Reco Sheet for Fcast'!$F$6:$G$6</definedName>
    <definedName name="BEx3KFXUAF6YXAA47B7Q6X9B3VGB" hidden="1">'[5]Reco Sheet for Fcast'!$I$10:$J$10</definedName>
    <definedName name="BEx3KHFTUPUPZJH4ER0RQ5CMQ7ZC" localSheetId="5" hidden="1">#REF!</definedName>
    <definedName name="BEx3KHFTUPUPZJH4ER0RQ5CMQ7ZC" hidden="1">#REF!</definedName>
    <definedName name="BEx3KIXQYOGMPK4WJJAVBRX4NR28" localSheetId="5" hidden="1">'[6]AMI P &amp; L'!#REF!</definedName>
    <definedName name="BEx3KIXQYOGMPK4WJJAVBRX4NR28" hidden="1">'[6]AMI P &amp; L'!#REF!</definedName>
    <definedName name="BEx3KJOMVOSFZVJUL3GKCNP6DQDS" hidden="1">'[5]Reco Sheet for Fcast'!$F$6:$G$6</definedName>
    <definedName name="BEx3KP2VRBMORK0QEAZUYCXL3DHJ" hidden="1">'[5]Reco Sheet for Fcast'!$I$6:$J$6</definedName>
    <definedName name="BEx3L4IN3LI4C26SITKTGAH27CDU" hidden="1">'[5]Reco Sheet for Fcast'!$F$15</definedName>
    <definedName name="BEx3L4TEN6GRE0LY9ZXOGB3AS8JU" localSheetId="5" hidden="1">#REF!</definedName>
    <definedName name="BEx3L4TEN6GRE0LY9ZXOGB3AS8JU" hidden="1">#REF!</definedName>
    <definedName name="BEx3L4YQ0J7ZU0M5QM6YIPCEYC9K" localSheetId="5" hidden="1">'[6]AMI P &amp; L'!#REF!</definedName>
    <definedName name="BEx3L4YQ0J7ZU0M5QM6YIPCEYC9K" hidden="1">'[6]AMI P &amp; L'!#REF!</definedName>
    <definedName name="BEx3L60DJOR7NQN42G7YSAODP1EX" hidden="1">'[5]Reco Sheet for Fcast'!$I$7:$J$7</definedName>
    <definedName name="BEx3L7D0PI38HWZ7VADU16C9E33D" hidden="1">'[5]Reco Sheet for Fcast'!$I$7:$J$7</definedName>
    <definedName name="BEx3LLANOTINBHAJ3AOID9T7Y05X" localSheetId="5" hidden="1">#REF!</definedName>
    <definedName name="BEx3LLANOTINBHAJ3AOID9T7Y05X" hidden="1">#REF!</definedName>
    <definedName name="BEx3LM1PR4Y7KINKMTMKR984GX8Q" hidden="1">'[5]Reco Sheet for Fcast'!$I$8:$J$8</definedName>
    <definedName name="BEx3LPCEZ1C0XEKNCM3YT09JWCUO" hidden="1">'[5]Reco Sheet for Fcast'!$I$10:$J$10</definedName>
    <definedName name="BEx3M1BZ3GQC6D7YTGDIT0JUJ9EC" localSheetId="5" hidden="1">#REF!</definedName>
    <definedName name="BEx3M1BZ3GQC6D7YTGDIT0JUJ9EC" hidden="1">#REF!</definedName>
    <definedName name="BEx3M1MR1K1NQD03H74BFWOK4MWQ" hidden="1">'[5]Reco Sheet for Fcast'!$F$15</definedName>
    <definedName name="BEx3M4H77MYUKOOD31H9F80NMVK8" hidden="1">'[5]Reco Sheet for Fcast'!$H$2:$I$2</definedName>
    <definedName name="BEx3M6VO0UGM4OO58SB94R6U0UKE" localSheetId="5" hidden="1">#REF!</definedName>
    <definedName name="BEx3M6VO0UGM4OO58SB94R6U0UKE" hidden="1">#REF!</definedName>
    <definedName name="BEx3M9VFX329PZWYC4DMZ6P3W9R2" hidden="1">'[5]Reco Sheet for Fcast'!$F$8:$G$8</definedName>
    <definedName name="BEx3MCQ0VEBV0CZXDS505L38EQ8N" hidden="1">'[5]Reco Sheet for Fcast'!$I$11:$J$11</definedName>
    <definedName name="BEx3MEYV5LQY0BAL7V3CFAFVOM3T" hidden="1">'[5]Reco Sheet for Fcast'!$I$9:$J$9</definedName>
    <definedName name="BEx3MREOFWJQEYMCMBL7ZE06NBN6" hidden="1">'[5]Reco Sheet for Fcast'!$G$2</definedName>
    <definedName name="BEx3MSAX474ABZKYQ7WBYQI19FN1" localSheetId="5" hidden="1">#REF!</definedName>
    <definedName name="BEx3MSAX474ABZKYQ7WBYQI19FN1" hidden="1">#REF!</definedName>
    <definedName name="BEx3N9JDP50MA4MMRXI6DO38SIEQ" localSheetId="5" hidden="1">#REF!</definedName>
    <definedName name="BEx3N9JDP50MA4MMRXI6DO38SIEQ" hidden="1">#REF!</definedName>
    <definedName name="BEx3NDL42HVLOSCW6X9BEOB0XN9F" localSheetId="5" hidden="1">#REF!</definedName>
    <definedName name="BEx3NDL42HVLOSCW6X9BEOB0XN9F" hidden="1">#REF!</definedName>
    <definedName name="BEx3NLIZ7PHF2XE59ECZ3MD04ZG1" hidden="1">'[5]Reco Sheet for Fcast'!$F$6:$G$6</definedName>
    <definedName name="BEx3NMQ4BVC94728AUM7CCX7UHTU" hidden="1">'[5]Reco Sheet for Fcast'!$F$15</definedName>
    <definedName name="BEx3NR2I4OUFP3Z2QZEDU2PIFIDI" hidden="1">'[5]Reco Sheet for Fcast'!$F$10:$G$10</definedName>
    <definedName name="BEx3O19B8FTTAPVT5DZXQGQXWFR8" hidden="1">'[5]Reco Sheet for Fcast'!$F$15</definedName>
    <definedName name="BEx3O37KIVMTEXDNBMSQLK0KFCF6" localSheetId="5" hidden="1">#REF!</definedName>
    <definedName name="BEx3O37KIVMTEXDNBMSQLK0KFCF6" hidden="1">#REF!</definedName>
    <definedName name="BEx3O85IKWARA6NCJOLRBRJFMEWW" localSheetId="5" hidden="1">'[8]R8. Capl incl Margins'!#REF!</definedName>
    <definedName name="BEx3O85IKWARA6NCJOLRBRJFMEWW" hidden="1">'[8]R8. Capl incl Margins'!#REF!</definedName>
    <definedName name="BEx3OJZSCGFRW7SVGBFI0X9DNVMM" hidden="1">'[5]Reco Sheet for Fcast'!$H$2:$I$2</definedName>
    <definedName name="BEx3ORSBUXAF21MKEY90YJV9AY9A" hidden="1">'[5]Reco Sheet for Fcast'!$G$2:$H$2</definedName>
    <definedName name="BEx3OV8BH6PYNZT7C246LOAU9SVX" hidden="1">'[5]Reco Sheet for Fcast'!$F$9:$G$9</definedName>
    <definedName name="BEx3OVDR9BY1SBRX3I92LJ228GPZ" localSheetId="5" hidden="1">#REF!</definedName>
    <definedName name="BEx3OVDR9BY1SBRX3I92LJ228GPZ" hidden="1">#REF!</definedName>
    <definedName name="BEx3OXRYJZUEY6E72UJU0PHLMYAR" hidden="1">'[5]Reco Sheet for Fcast'!$F$7:$G$7</definedName>
    <definedName name="BEx3P2VD6BO82XYTC7B020P9I0KJ" localSheetId="5" hidden="1">#REF!</definedName>
    <definedName name="BEx3P2VD6BO82XYTC7B020P9I0KJ" hidden="1">#REF!</definedName>
    <definedName name="BEx3P59TTRSGQY888P5C1O7M2PQT" hidden="1">'[5]Reco Sheet for Fcast'!$F$7:$G$7</definedName>
    <definedName name="BEx3PDNRRNKD5GOUBUQFXAHIXLD9" hidden="1">'[5]Reco Sheet for Fcast'!$I$6:$J$6</definedName>
    <definedName name="BEx3PDT8GNPWLLN02IH1XPV90XYK" hidden="1">'[5]Reco Sheet for Fcast'!$F$7:$G$7</definedName>
    <definedName name="BEx3PKEMDW8KZEP11IL927C5O7I2" hidden="1">'[5]Reco Sheet for Fcast'!$F$15</definedName>
    <definedName name="BEx3PKJZ1Z7L9S6KV8KXVS6B2FX4" hidden="1">'[5]Reco Sheet for Fcast'!$I$10:$J$10</definedName>
    <definedName name="BEx3PMNG53Z5HY138H99QOMTX8W3" hidden="1">'[5]Reco Sheet for Fcast'!$I$6:$J$6</definedName>
    <definedName name="BEx3PP1RRSFZ8UC0JC9R91W6LNKW" hidden="1">'[5]Reco Sheet for Fcast'!$I$7:$J$7</definedName>
    <definedName name="BEx3PVXYZC8WB9ZJE7OCKUXZ46EA" hidden="1">'[5]Reco Sheet for Fcast'!$H$2:$I$2</definedName>
    <definedName name="BEx3Q0VWPU5EQECK7MQ47TYJ3SWW" hidden="1">'[5]Reco Sheet for Fcast'!$F$15</definedName>
    <definedName name="BEx3Q7BZ9PUXK2RLIOFSIS9AHU1B" hidden="1">'[5]Reco Sheet for Fcast'!$F$9:$G$9</definedName>
    <definedName name="BEx3Q8J42S9VU6EAN2Y28MR6DF88" hidden="1">'[5]Reco Sheet for Fcast'!$I$9:$J$9</definedName>
    <definedName name="BEx3Q8TWT96JPOACM5LZ9LDNHRK2" localSheetId="5" hidden="1">#REF!</definedName>
    <definedName name="BEx3Q8TWT96JPOACM5LZ9LDNHRK2" hidden="1">#REF!</definedName>
    <definedName name="BEx3QEDFOYFY5NBTININ5W4RLD4Q" hidden="1">'[5]Reco Sheet for Fcast'!$F$11:$G$11</definedName>
    <definedName name="BEx3QIKJ3U962US1Q564NZDLU8LD" hidden="1">'[5]Reco Sheet for Fcast'!$F$6:$G$6</definedName>
    <definedName name="BEx3QOEY7IL4PZNO1XW0Q5KZ3BPA" hidden="1">'[5]Reco Sheet for Fcast'!$O$6:$P$10</definedName>
    <definedName name="BEx3QPGNBFAPHNWN14HP5HGBZUHY" localSheetId="5" hidden="1">#REF!</definedName>
    <definedName name="BEx3QPGNBFAPHNWN14HP5HGBZUHY" hidden="1">#REF!</definedName>
    <definedName name="BEx3QR9D45DHW50VQ7Y3Q1AXPOB9" hidden="1">'[5]Reco Sheet for Fcast'!$F$10:$G$10</definedName>
    <definedName name="BEx3QS5SHLD7I8Y6BUT2B3IFFLDR" localSheetId="5" hidden="1">#REF!</definedName>
    <definedName name="BEx3QS5SHLD7I8Y6BUT2B3IFFLDR" hidden="1">#REF!</definedName>
    <definedName name="BEx3QSWT2S5KWG6U2V9711IYDQBM" hidden="1">'[5]Reco Sheet for Fcast'!$K$2</definedName>
    <definedName name="BEx3QVGG7Q2X4HZHJAM35A8T3VR7" hidden="1">'[5]Reco Sheet for Fcast'!$I$9:$J$9</definedName>
    <definedName name="BEx3R0JUB9YN8PHPPQTAMIT1IHWK" hidden="1">'[5]Reco Sheet for Fcast'!$F$10:$G$10</definedName>
    <definedName name="BEx3R6JNDZ5SKLXPE4E8AGJCT6XV" hidden="1">'[7]Bud Mth'!$I$10:$J$10</definedName>
    <definedName name="BEx3R81NFRO7M81VHVKOBFT0QBIL" hidden="1">'[5]Reco Sheet for Fcast'!$I$11:$J$11</definedName>
    <definedName name="BEx3RHC2ZD5UFS6QD4OPFCNNMWH1" localSheetId="5" hidden="1">'[6]AMI P &amp; L'!#REF!</definedName>
    <definedName name="BEx3RHC2ZD5UFS6QD4OPFCNNMWH1" hidden="1">'[6]AMI P &amp; L'!#REF!</definedName>
    <definedName name="BEx3RQ10QIWBAPHALAA91BUUCM2X" hidden="1">'[5]Reco Sheet for Fcast'!$H$2:$I$2</definedName>
    <definedName name="BEx3RV4E1WT43SZBUN09RTB8EK1O" hidden="1">'[5]Reco Sheet for Fcast'!$F$6:$G$6</definedName>
    <definedName name="BEx3RXYU0QLFXSFTM5EB20GD03W5" hidden="1">'[5]Reco Sheet for Fcast'!$I$6:$J$6</definedName>
    <definedName name="BEx3RYKLC3QQO3XTUN7BEW2AQL98" hidden="1">'[5]Reco Sheet for Fcast'!$F$6:$G$6</definedName>
    <definedName name="BEx3SICJ45BYT6FHBER86PJT25FC" hidden="1">'[5]Reco Sheet for Fcast'!$I$11:$J$11</definedName>
    <definedName name="BEx3SMUCMJVGQ2H4EHQI5ZFHEF0P" hidden="1">'[5]Reco Sheet for Fcast'!$F$7:$G$7</definedName>
    <definedName name="BEx3SN56F03CPDRDA7LZ763V0N4I" hidden="1">'[5]Reco Sheet for Fcast'!$F$10:$G$10</definedName>
    <definedName name="BEx3SPE6N1ORXPRCDL3JPZD73Z9F" hidden="1">'[5]Reco Sheet for Fcast'!$F$10:$G$10</definedName>
    <definedName name="BEx3T29ZTULQE0OMSMWUMZDU9ZZ0" hidden="1">'[5]Reco Sheet for Fcast'!$F$9:$G$9</definedName>
    <definedName name="BEx3T2FG1ZY4WZBQSPCTC91YU2YJ" localSheetId="5" hidden="1">#REF!</definedName>
    <definedName name="BEx3T2FG1ZY4WZBQSPCTC91YU2YJ" hidden="1">#REF!</definedName>
    <definedName name="BEx3T4IZGK43ZE6V9H3KCE7P9PTV" localSheetId="5" hidden="1">#REF!</definedName>
    <definedName name="BEx3T4IZGK43ZE6V9H3KCE7P9PTV" hidden="1">#REF!</definedName>
    <definedName name="BEx3T6MJ1QDJ929WMUDVZ0O3UW0Y" hidden="1">'[5]Reco Sheet for Fcast'!$K$2</definedName>
    <definedName name="BEx3TPCSI16OAB2L9M9IULQMQ9J9" hidden="1">'[5]Reco Sheet for Fcast'!$F$7:$G$7</definedName>
    <definedName name="BEx3U64YUOZ419BAJS2W78UMATAW" hidden="1">'[5]Reco Sheet for Fcast'!$I$7:$J$7</definedName>
    <definedName name="BEx3U94WCEA5DKMWBEX1GU0LKYG2" hidden="1">'[5]Reco Sheet for Fcast'!$I$9:$J$9</definedName>
    <definedName name="BEx3U9VZ8SQVYS6ZA038J7AP7ZGW" hidden="1">'[5]Reco Sheet for Fcast'!$F$9:$G$9</definedName>
    <definedName name="BEx3UIQ5WRJBGNTFCCLOR4N7B1OQ" hidden="1">'[5]Reco Sheet for Fcast'!$H$2:$I$2</definedName>
    <definedName name="BEx3UJMIX2NUSSWGMSI25A5DM4CH" hidden="1">'[5]Reco Sheet for Fcast'!$I$7:$J$7</definedName>
    <definedName name="BEx3UKIWG5S3MUHEHHUE1B2LKH0R" localSheetId="5" hidden="1">#REF!</definedName>
    <definedName name="BEx3UKIWG5S3MUHEHHUE1B2LKH0R" hidden="1">#REF!</definedName>
    <definedName name="BEx3UKOCOQG7S1YQ436S997K1KWV" hidden="1">'[5]Reco Sheet for Fcast'!$I$6:$J$6</definedName>
    <definedName name="BEx3UO4CSA2W3UIZSAB83N5MOYUI" localSheetId="5" hidden="1">#REF!</definedName>
    <definedName name="BEx3UO4CSA2W3UIZSAB83N5MOYUI" hidden="1">#REF!</definedName>
    <definedName name="BEx3UYM19VIXLA0EU7LB9NHA77PB" hidden="1">'[5]Reco Sheet for Fcast'!$F$6:$G$6</definedName>
    <definedName name="BEx3VML7CG70HPISMVYIUEN3711Q" hidden="1">'[5]Reco Sheet for Fcast'!$H$2:$I$2</definedName>
    <definedName name="BEx56ZID5H04P9AIYLP1OASFGV56" hidden="1">'[5]Reco Sheet for Fcast'!$F$11:$G$11</definedName>
    <definedName name="BEx57VA3047K0O5EFD2ACSAEWD6C" localSheetId="5" hidden="1">#REF!</definedName>
    <definedName name="BEx57VA3047K0O5EFD2ACSAEWD6C" hidden="1">#REF!</definedName>
    <definedName name="BEx587EYSS57E3PI8DT973HLJM9E" hidden="1">'[5]Reco Sheet for Fcast'!$I$11:$J$11</definedName>
    <definedName name="BEx587KFQ3VKCOCY1SA5F24PQGUI" hidden="1">'[5]Reco Sheet for Fcast'!$F$11:$G$11</definedName>
    <definedName name="BEx589O00VWB2CRMRCLO3I5IX5HO" localSheetId="5" hidden="1">#REF!</definedName>
    <definedName name="BEx589O00VWB2CRMRCLO3I5IX5HO" hidden="1">#REF!</definedName>
    <definedName name="BEx58O780PQ05NF0Z1SKKRB3N099" hidden="1">'[5]Reco Sheet for Fcast'!$F$7:$G$7</definedName>
    <definedName name="BEx58XHO7ZULLF2EUD7YIS0MGQJ5" localSheetId="5" hidden="1">'[6]AMI P &amp; L'!#REF!</definedName>
    <definedName name="BEx58XHO7ZULLF2EUD7YIS0MGQJ5" hidden="1">'[6]AMI P &amp; L'!#REF!</definedName>
    <definedName name="BEx58ZW0HAIGIPEX9CVA1PQQTR6X" hidden="1">'[5]Reco Sheet for Fcast'!$I$7:$J$7</definedName>
    <definedName name="BEx59AZ7IMWYQU6DW5MVTLDMFU8X" localSheetId="5" hidden="1">#REF!</definedName>
    <definedName name="BEx59AZ7IMWYQU6DW5MVTLDMFU8X" hidden="1">#REF!</definedName>
    <definedName name="BEx59BA1KH3RG6K1LHL7YS2VB79N" hidden="1">'[5]Reco Sheet for Fcast'!$F$11:$G$11</definedName>
    <definedName name="BEx59E9WABJP2TN71QAIKK79HPK9" hidden="1">'[5]Reco Sheet for Fcast'!$I$8:$J$8</definedName>
    <definedName name="BEx59K9PRQRQS5W70KVXXEIH3Q9E" localSheetId="5" hidden="1">#REF!</definedName>
    <definedName name="BEx59K9PRQRQS5W70KVXXEIH3Q9E" hidden="1">#REF!</definedName>
    <definedName name="BEx59P7MAPNU129ZTC5H3EH892G1" hidden="1">'[5]Reco Sheet for Fcast'!$F$15</definedName>
    <definedName name="BEx5A11WZRQSIE089QE119AOX9ZG" hidden="1">'[5]Reco Sheet for Fcast'!$I$7:$J$7</definedName>
    <definedName name="BEx5A7CIGCOTHJKHGUBDZG91JGPZ" hidden="1">'[5]Reco Sheet for Fcast'!$F$11:$G$11</definedName>
    <definedName name="BEx5A8UFLT2SWVSG5COFA9B8P376" hidden="1">'[5]Reco Sheet for Fcast'!$F$10:$G$10</definedName>
    <definedName name="BEx5AFFTN3IXIBHDKM0FYC4OFL1S" hidden="1">'[5]Reco Sheet for Fcast'!$G$2</definedName>
    <definedName name="BEx5AOFIO8KVRHIZ1RII337AA8ML" hidden="1">'[5]Reco Sheet for Fcast'!$I$7:$J$7</definedName>
    <definedName name="BEx5APRZ66L5BWHFE8E4YYNEDTI4" hidden="1">'[5]Reco Sheet for Fcast'!$G$2</definedName>
    <definedName name="BEx5B4RHHX0J1BF2FZKEA0SPP29O" hidden="1">'[5]Reco Sheet for Fcast'!$I$8:$J$8</definedName>
    <definedName name="BEx5B5YMSWP0OVI5CIQRP5V18D0C" hidden="1">'[5]Reco Sheet for Fcast'!$I$8:$J$8</definedName>
    <definedName name="BEx5B825RW35M5H0UB2IZGGRS4ER" hidden="1">'[5]Reco Sheet for Fcast'!$F$15</definedName>
    <definedName name="BEx5BAWPMY0TL684WDXX6KKJLRCN" hidden="1">'[5]Reco Sheet for Fcast'!$F$10:$G$10</definedName>
    <definedName name="BEx5BBI61U4Y65GD0ARMTALPP7SJ" hidden="1">'[5]Reco Sheet for Fcast'!$F$9:$G$9</definedName>
    <definedName name="BEx5BDR56MEV4IHY6CIH2SVNG1UB" hidden="1">'[5]Reco Sheet for Fcast'!$F$8:$G$8</definedName>
    <definedName name="BEx5BESZC5H329SKHGJOHZFILYJJ" hidden="1">'[5]Reco Sheet for Fcast'!$I$6:$J$6</definedName>
    <definedName name="BEx5BHSQ42B50IU1TEQFUXFX9XQD" localSheetId="5" hidden="1">'[6]AMI P &amp; L'!#REF!</definedName>
    <definedName name="BEx5BHSQ42B50IU1TEQFUXFX9XQD" hidden="1">'[6]AMI P &amp; L'!#REF!</definedName>
    <definedName name="BEx5BKSM4UN4C1DM3EYKM79MRC5K" hidden="1">'[5]Reco Sheet for Fcast'!$F$6:$G$6</definedName>
    <definedName name="BEx5BNN8NPH9KVOBARB9CDD9WLB6" hidden="1">'[5]Reco Sheet for Fcast'!$F$9:$G$9</definedName>
    <definedName name="BEx5BRE14A35NO42BCK912IP8Y6G" localSheetId="5" hidden="1">#REF!</definedName>
    <definedName name="BEx5BRE14A35NO42BCK912IP8Y6G" hidden="1">#REF!</definedName>
    <definedName name="BEx5BYFMZ80TDDN2EZO8CF39AIAC" hidden="1">'[5]Reco Sheet for Fcast'!$F$15</definedName>
    <definedName name="BEx5C2BWFW6SHZBFDEISKGXHZCQW" hidden="1">'[5]Reco Sheet for Fcast'!$I$8:$J$8</definedName>
    <definedName name="BEx5C49ZFH8TO9ZU55729C3F7XG7" hidden="1">'[5]Reco Sheet for Fcast'!$F$9:$G$9</definedName>
    <definedName name="BEx5C8GZQK13G60ZM70P63I5OS0L" hidden="1">'[5]Reco Sheet for Fcast'!$F$10:$G$10</definedName>
    <definedName name="BEx5CAPTVN2NBT3UOMA1UFAL1C2R" hidden="1">'[5]Reco Sheet for Fcast'!$I$6:$J$6</definedName>
    <definedName name="BEx5CEM3SYF9XP0ZZVE0GEPCLV3F" hidden="1">'[5]Reco Sheet for Fcast'!$I$10:$J$10</definedName>
    <definedName name="BEx5CFYQ0F1Z6P8SCVJ0I3UPVFE4" localSheetId="5" hidden="1">'[6]AMI P &amp; L'!#REF!</definedName>
    <definedName name="BEx5CFYQ0F1Z6P8SCVJ0I3UPVFE4" hidden="1">'[6]AMI P &amp; L'!#REF!</definedName>
    <definedName name="BEx5CPEKNSJORIPFQC2E1LTRYY8L" hidden="1">'[5]Reco Sheet for Fcast'!$I$7:$J$7</definedName>
    <definedName name="BEx5CSUOL05D8PAM2TRDA9VRJT1O" hidden="1">'[5]Reco Sheet for Fcast'!$I$10:$J$10</definedName>
    <definedName name="BEx5CUNFOO4YDFJ22HCMI2QKIGKM" hidden="1">'[5]Reco Sheet for Fcast'!$F$10:$G$10</definedName>
    <definedName name="BEx5CWLOBFBDZZLDMZV6E0Z1VJA6" hidden="1">'[5]Reco Sheet for Fcast'!$F$10:$G$10</definedName>
    <definedName name="BEx5D7U7MZFE0E9SNH9NX01XLKLP" localSheetId="5" hidden="1">#REF!</definedName>
    <definedName name="BEx5D7U7MZFE0E9SNH9NX01XLKLP" hidden="1">#REF!</definedName>
    <definedName name="BEx5D8L47OF0WHBPFWXGZINZWUBZ" hidden="1">'[5]Reco Sheet for Fcast'!$I$10:$J$10</definedName>
    <definedName name="BEx5DAJAHQ2SKUPCKSCR3PYML67L" hidden="1">'[5]Reco Sheet for Fcast'!$I$8:$J$8</definedName>
    <definedName name="BEx5DAZEGUTH4C1FCHVO3EWOQDU3" localSheetId="5" hidden="1">#REF!</definedName>
    <definedName name="BEx5DAZEGUTH4C1FCHVO3EWOQDU3" hidden="1">#REF!</definedName>
    <definedName name="BEx5DC18JM1KJCV44PF18E0LNRKA" hidden="1">'[5]Reco Sheet for Fcast'!$F$8:$G$8</definedName>
    <definedName name="BEx5DJIZBTNS011R9IIG2OQ2L6ZX" hidden="1">'[5]Reco Sheet for Fcast'!$H$2:$I$2</definedName>
    <definedName name="BEx5E123OLO9WQUOIRIDJ967KAGK" hidden="1">'[5]Reco Sheet for Fcast'!$F$15</definedName>
    <definedName name="BEx5E2UU5NES6W779W2OZTZOB4O7" hidden="1">'[5]Reco Sheet for Fcast'!$I$10:$J$10</definedName>
    <definedName name="BEx5EEJLW729ROTXH1VWX5876WHE" localSheetId="5" hidden="1">#REF!</definedName>
    <definedName name="BEx5EEJLW729ROTXH1VWX5876WHE" hidden="1">#REF!</definedName>
    <definedName name="BEx5EGXYIQ0YTJG0LCF9S954QAQH" localSheetId="5" hidden="1">#REF!</definedName>
    <definedName name="BEx5EGXYIQ0YTJG0LCF9S954QAQH" hidden="1">#REF!</definedName>
    <definedName name="BEx5EIVZH4CP2BDE0BSMQHBY5MQ3" localSheetId="5" hidden="1">#REF!</definedName>
    <definedName name="BEx5EIVZH4CP2BDE0BSMQHBY5MQ3" hidden="1">#REF!</definedName>
    <definedName name="BEx5ELQL9B0VR6UT18KP11DHOTFX" hidden="1">'[5]Reco Sheet for Fcast'!$I$10:$J$10</definedName>
    <definedName name="BEx5ER4TJTFPN7IB1MNEB1ZFR5M6" hidden="1">'[5]Reco Sheet for Fcast'!$H$2:$I$2</definedName>
    <definedName name="BEx5F6V72QTCK7O39Y59R0EVM6CW" hidden="1">'[5]Reco Sheet for Fcast'!$I$8:$J$8</definedName>
    <definedName name="BEx5FB7KHHBZ59M0IUDR6KADHSS2" localSheetId="5" hidden="1">#REF!</definedName>
    <definedName name="BEx5FB7KHHBZ59M0IUDR6KADHSS2" hidden="1">#REF!</definedName>
    <definedName name="BEx5FGLQVACD5F5YZG4DGSCHCGO2" hidden="1">'[5]Reco Sheet for Fcast'!$H$2:$I$2</definedName>
    <definedName name="BEx5FLJWHLW3BTZILDPN5NMA449V" hidden="1">'[5]Reco Sheet for Fcast'!$I$6:$J$6</definedName>
    <definedName name="BEx5FNI2O10YN2SI1NO4X5GP3GTF" hidden="1">'[5]Reco Sheet for Fcast'!$F$10:$G$10</definedName>
    <definedName name="BEx5FO8YRFSZCG3L608EHIHIHFY4" localSheetId="5" hidden="1">'[6]AMI P &amp; L'!#REF!</definedName>
    <definedName name="BEx5FO8YRFSZCG3L608EHIHIHFY4" hidden="1">'[6]AMI P &amp; L'!#REF!</definedName>
    <definedName name="BEx5FQNA6V4CNYSH013K45RI4BCV" hidden="1">'[5]Reco Sheet for Fcast'!$F$8:$G$8</definedName>
    <definedName name="BEx5FVQPPEU32CPNV9RRQ9MNLLVE" hidden="1">'[5]Reco Sheet for Fcast'!$H$2:$I$2</definedName>
    <definedName name="BEx5G08KGMG5X2AQKDGPFYG5GH94" hidden="1">'[5]Reco Sheet for Fcast'!$I$6:$J$6</definedName>
    <definedName name="BEx5G1A8TFN4C4QII35U9DKYNIS8" localSheetId="5" hidden="1">'[6]AMI P &amp; L'!#REF!</definedName>
    <definedName name="BEx5G1A8TFN4C4QII35U9DKYNIS8" hidden="1">'[6]AMI P &amp; L'!#REF!</definedName>
    <definedName name="BEx5G1L0QO91KEPDMV1D8OT4BT73" hidden="1">'[5]Reco Sheet for Fcast'!$I$6:$J$6</definedName>
    <definedName name="BEx5G86DZL1VYUX6KWODAP3WFAWP" hidden="1">'[5]Reco Sheet for Fcast'!$E$2:$F$2</definedName>
    <definedName name="BEx5G8BV2GIOCM3C7IUFK8L04A6M" hidden="1">'[5]Reco Sheet for Fcast'!$I$11:$J$11</definedName>
    <definedName name="BEx5GID9MVBUPFFT9M8K8B5MO9NV" hidden="1">'[5]Reco Sheet for Fcast'!$F$15:$G$16</definedName>
    <definedName name="BEx5GLD6CMDEYT8QI3HVPGEES2A5" localSheetId="5" hidden="1">#REF!</definedName>
    <definedName name="BEx5GLD6CMDEYT8QI3HVPGEES2A5" hidden="1">#REF!</definedName>
    <definedName name="BEx5GN0EWA9SCQDPQ7NTUQH82QVK" hidden="1">'[5]Reco Sheet for Fcast'!$F$6:$G$6</definedName>
    <definedName name="BEx5GNBCU4WZ74I0UXFL9ZG2XSGJ" hidden="1">'[5]Reco Sheet for Fcast'!$F$6:$G$6</definedName>
    <definedName name="BEx5GUCTYC7QCWGWU5BTO7Y7HDZX" hidden="1">'[5]Reco Sheet for Fcast'!$I$6:$J$6</definedName>
    <definedName name="BEx5GYUPJULJQ624TEESYFG1NFOH" hidden="1">'[5]Reco Sheet for Fcast'!$I$9:$J$9</definedName>
    <definedName name="BEx5H0NEE0AIN5E2UHJ9J9ISU9N1" hidden="1">'[5]Reco Sheet for Fcast'!$F$8:$G$8</definedName>
    <definedName name="BEx5H1UJSEUQM2K8QHQXO5THVHSO" hidden="1">'[5]Reco Sheet for Fcast'!$F$9:$G$9</definedName>
    <definedName name="BEx5HAOT9XWUF7XIFRZZS8B9F5TZ" hidden="1">'[5]Reco Sheet for Fcast'!$K$2</definedName>
    <definedName name="BEx5HCN1GOZJAULZZLJ1GER53RVC" localSheetId="5" hidden="1">#REF!</definedName>
    <definedName name="BEx5HCN1GOZJAULZZLJ1GER53RVC" hidden="1">#REF!</definedName>
    <definedName name="BEx5HE4XRF9BUY04MENWY9CHHN5H" hidden="1">'[5]Reco Sheet for Fcast'!$I$11:$J$11</definedName>
    <definedName name="BEx5HFHMABAT0H9KKS754X4T304E" hidden="1">'[5]Reco Sheet for Fcast'!$I$11:$J$11</definedName>
    <definedName name="BEx5HGDZ7MX1S3KNXLRL9WU565V4" hidden="1">'[5]Reco Sheet for Fcast'!$F$11:$G$11</definedName>
    <definedName name="BEx5HJZ9FAVNZSSBTAYRPZDYM9NU" hidden="1">'[5]Reco Sheet for Fcast'!$F$8:$G$8</definedName>
    <definedName name="BEx5HZ9JMKHNLFWLVUB1WP5B39BL" hidden="1">'[5]Reco Sheet for Fcast'!$F$10:$G$10</definedName>
    <definedName name="BEx5I244LQHZTF3XI66J8705R9XX" localSheetId="5" hidden="1">'[6]AMI P &amp; L'!#REF!</definedName>
    <definedName name="BEx5I244LQHZTF3XI66J8705R9XX" hidden="1">'[6]AMI P &amp; L'!#REF!</definedName>
    <definedName name="BEx5I8PBP4LIXDGID5BP0THLO0AQ" localSheetId="5" hidden="1">'[6]AMI P &amp; L'!#REF!</definedName>
    <definedName name="BEx5I8PBP4LIXDGID5BP0THLO0AQ" hidden="1">'[6]AMI P &amp; L'!#REF!</definedName>
    <definedName name="BEx5I8USVUB3JP4S9OXGMZVMOQXR" hidden="1">'[5]Reco Sheet for Fcast'!$G$2</definedName>
    <definedName name="BEx5I9GDQSYIAL65UQNDMNFQCS9Y" hidden="1">'[5]Reco Sheet for Fcast'!$I$11:$J$11</definedName>
    <definedName name="BEx5IBUPG9AWNW5PK7JGRGEJ4OLM" hidden="1">'[5]Reco Sheet for Fcast'!$H$2:$I$2</definedName>
    <definedName name="BEx5IC06RVN8BSAEPREVKHKLCJ2L" hidden="1">'[5]Reco Sheet for Fcast'!$I$8:$J$8</definedName>
    <definedName name="BEx5IHZZTQ5BMWTHVDI03I7J7ZXS" localSheetId="5" hidden="1">#REF!</definedName>
    <definedName name="BEx5IHZZTQ5BMWTHVDI03I7J7ZXS" hidden="1">#REF!</definedName>
    <definedName name="BEx5IP6XL84PC8MGDH88R6D3GDNS" localSheetId="5" hidden="1">#REF!</definedName>
    <definedName name="BEx5IP6XL84PC8MGDH88R6D3GDNS" hidden="1">#REF!</definedName>
    <definedName name="BEx5J0FFP1KS4NGY20AEJI8VREEA" hidden="1">'[5]Reco Sheet for Fcast'!$I$9:$J$9</definedName>
    <definedName name="BEx5JF3ZXLDIS8VNKDCY7ZI7H1CI" hidden="1">'[5]Reco Sheet for Fcast'!$F$11:$G$11</definedName>
    <definedName name="BEx5JHCZJ8G6OOOW6EF3GABXKH6F" localSheetId="5" hidden="1">'[6]AMI P &amp; L'!#REF!</definedName>
    <definedName name="BEx5JHCZJ8G6OOOW6EF3GABXKH6F" hidden="1">'[6]AMI P &amp; L'!#REF!</definedName>
    <definedName name="BEx5JJB6W446THXQCRUKD3I7RKLP" hidden="1">'[5]Reco Sheet for Fcast'!$F$8:$G$8</definedName>
    <definedName name="BEx5JNCT8Z7XSSPD5EMNAJELCU2V" localSheetId="5" hidden="1">'[6]AMI P &amp; L'!#REF!</definedName>
    <definedName name="BEx5JNCT8Z7XSSPD5EMNAJELCU2V" hidden="1">'[6]AMI P &amp; L'!#REF!</definedName>
    <definedName name="BEx5JQCNT9Y4RM306CHC8IPY3HBZ" hidden="1">'[5]Reco Sheet for Fcast'!$F$15</definedName>
    <definedName name="BEx5K08PYKE6JOKBYIB006TX619P" hidden="1">'[5]Reco Sheet for Fcast'!$F$9:$G$9</definedName>
    <definedName name="BEx5K51DSERT1TR7B4A29R41W4NX" hidden="1">'[5]Reco Sheet for Fcast'!$I$7:$J$7</definedName>
    <definedName name="BEx5K7A7V5B87CW37IBINCOQ134P" localSheetId="5" hidden="1">#REF!</definedName>
    <definedName name="BEx5K7A7V5B87CW37IBINCOQ134P" hidden="1">#REF!</definedName>
    <definedName name="BEx5KPPUWH07Z2O11MRLNQCDXDNV" localSheetId="5" hidden="1">#REF!</definedName>
    <definedName name="BEx5KPPUWH07Z2O11MRLNQCDXDNV" hidden="1">#REF!</definedName>
    <definedName name="BEx5KYER580I4T7WTLMUN7NLNP5K" hidden="1">'[5]Reco Sheet for Fcast'!$F$10:$G$10</definedName>
    <definedName name="BEx5L4UOHIBIXCOOD5809ABRZ9A8" hidden="1">'[5]Reco Sheet for Fcast'!$I$11:$J$11</definedName>
    <definedName name="BEx5LHLB3M6K4ZKY2F42QBZT30ZH" hidden="1">'[5]Reco Sheet for Fcast'!$I$9:$J$9</definedName>
    <definedName name="BEx5LRMNU3HXIE1BUMDHRU31F7JJ" hidden="1">'[5]Reco Sheet for Fcast'!$F$6:$G$6</definedName>
    <definedName name="BEx5LSJ1LPUAX3ENSPECWPG4J7D1" localSheetId="5" hidden="1">'[6]AMI P &amp; L'!#REF!</definedName>
    <definedName name="BEx5LSJ1LPUAX3ENSPECWPG4J7D1" hidden="1">'[6]AMI P &amp; L'!#REF!</definedName>
    <definedName name="BEx5LTKQ8RQWJE4BC88OP928893U" localSheetId="5" hidden="1">'[6]AMI P &amp; L'!#REF!</definedName>
    <definedName name="BEx5LTKQ8RQWJE4BC88OP928893U" hidden="1">'[6]AMI P &amp; L'!#REF!</definedName>
    <definedName name="BEx5M546YZ7NO71MCE85UEOMLNNA" localSheetId="5" hidden="1">#REF!</definedName>
    <definedName name="BEx5M546YZ7NO71MCE85UEOMLNNA" hidden="1">#REF!</definedName>
    <definedName name="BEx5M8K77051VPFG26GB653QP5Z8" localSheetId="5" hidden="1">#REF!</definedName>
    <definedName name="BEx5M8K77051VPFG26GB653QP5Z8" hidden="1">#REF!</definedName>
    <definedName name="BEx5MB9BR71LZDG7XXQ2EO58JC5F" hidden="1">'[5]Reco Sheet for Fcast'!$H$2:$I$2</definedName>
    <definedName name="BEx5MLQZM68YQSKARVWTTPINFQ2C" localSheetId="5" hidden="1">'[8]R8. Capl incl Margins'!#REF!</definedName>
    <definedName name="BEx5MLQZM68YQSKARVWTTPINFQ2C" hidden="1">'[8]R8. Capl incl Margins'!#REF!</definedName>
    <definedName name="BEx5MNJOK67XCB4M5BSZPG7MG227" localSheetId="5" hidden="1">#REF!</definedName>
    <definedName name="BEx5MNJOK67XCB4M5BSZPG7MG227" hidden="1">#REF!</definedName>
    <definedName name="BEx5MRL96B0L82YH61D134C2XSGQ" localSheetId="5" hidden="1">#REF!</definedName>
    <definedName name="BEx5MRL96B0L82YH61D134C2XSGQ" hidden="1">#REF!</definedName>
    <definedName name="BEx5MVHOG4GCI4HKTOTP194VMNRA" localSheetId="5" hidden="1">#REF!</definedName>
    <definedName name="BEx5MVHOG4GCI4HKTOTP194VMNRA" hidden="1">#REF!</definedName>
    <definedName name="BEx5MVXTKNBXHNWTL43C670E4KXC" hidden="1">'[5]Reco Sheet for Fcast'!$F$15</definedName>
    <definedName name="BEx5N4XI4PWB1W9PMZ4O5R0HWTYD" hidden="1">'[5]Reco Sheet for Fcast'!$I$8:$J$8</definedName>
    <definedName name="BEx5N7XD7KVST36P3QB9SQKKS2L8" localSheetId="5" hidden="1">#REF!</definedName>
    <definedName name="BEx5N7XD7KVST36P3QB9SQKKS2L8" hidden="1">#REF!</definedName>
    <definedName name="BEx5NA68N6FJFX9UJXK4M14U487F" hidden="1">'[5]Reco Sheet for Fcast'!$F$6:$G$6</definedName>
    <definedName name="BEx5NIKBG2GDJOYGE3WCXKU7YY51" hidden="1">'[5]Reco Sheet for Fcast'!$I$6:$J$6</definedName>
    <definedName name="BEx5NSR5TOWVPB0IJTHU8NR2QP7V" localSheetId="5" hidden="1">#REF!</definedName>
    <definedName name="BEx5NSR5TOWVPB0IJTHU8NR2QP7V" hidden="1">#REF!</definedName>
    <definedName name="BEx5NV06L5J5IMKGOMGKGJ4PBZCD" localSheetId="5" hidden="1">'[6]AMI P &amp; L'!#REF!</definedName>
    <definedName name="BEx5NV06L5J5IMKGOMGKGJ4PBZCD" hidden="1">'[6]AMI P &amp; L'!#REF!</definedName>
    <definedName name="BEx5NYWGL11PONS3NLWC5KAXTZ5B" localSheetId="5" hidden="1">#REF!</definedName>
    <definedName name="BEx5NYWGL11PONS3NLWC5KAXTZ5B" hidden="1">#REF!</definedName>
    <definedName name="BEx5NZSSQ6PY99ZX2D7Q9IGOR34W" hidden="1">'[5]Reco Sheet for Fcast'!$F$10:$G$10</definedName>
    <definedName name="BEx5O3ZUQ2OARA1CDOZ3NC4UE5AA" hidden="1">'[5]Reco Sheet for Fcast'!$F$11:$G$11</definedName>
    <definedName name="BEx5O4W2CDZ97ARPFCXY9369L5LX" localSheetId="5" hidden="1">#REF!</definedName>
    <definedName name="BEx5O4W2CDZ97ARPFCXY9369L5LX" hidden="1">#REF!</definedName>
    <definedName name="BEx5O8N0SPY10WRHN2NNGU5BUWPZ" localSheetId="5" hidden="1">#REF!</definedName>
    <definedName name="BEx5O8N0SPY10WRHN2NNGU5BUWPZ" hidden="1">#REF!</definedName>
    <definedName name="BEx5OAFS0NJ2CB86A02E1JYHMLQ1" hidden="1">'[5]Reco Sheet for Fcast'!$I$6:$J$6</definedName>
    <definedName name="BEx5OG4RPU8W1ETWDWM234NYYYEN" hidden="1">'[5]Reco Sheet for Fcast'!$F$8:$G$8</definedName>
    <definedName name="BEx5OI8A918ASPES3DKIOFPMA4SS" localSheetId="5" hidden="1">#REF!</definedName>
    <definedName name="BEx5OI8A918ASPES3DKIOFPMA4SS" hidden="1">#REF!</definedName>
    <definedName name="BEx5OP9Y43F99O2IT69MKCCXGL61" hidden="1">'[5]Reco Sheet for Fcast'!$F$9:$G$9</definedName>
    <definedName name="BEx5P9Y9RDXNUAJ6CZ2LHMM8IM7T" hidden="1">'[5]Reco Sheet for Fcast'!$F$8:$G$8</definedName>
    <definedName name="BEx5PFHZ2UN3YUFWK441BHJLXFZ5" localSheetId="5" hidden="1">#REF!</definedName>
    <definedName name="BEx5PFHZ2UN3YUFWK441BHJLXFZ5" hidden="1">#REF!</definedName>
    <definedName name="BEx5PHWB2C0D5QLP3BZIP3UO7DIZ" hidden="1">'[5]Reco Sheet for Fcast'!$I$6:$J$6</definedName>
    <definedName name="BEx5PJP02W68K2E46L5C5YBSNU6T" hidden="1">'[5]Reco Sheet for Fcast'!$H$2:$I$2</definedName>
    <definedName name="BEx5PLCA8DOMAU315YCS5275L2HS" hidden="1">'[5]Reco Sheet for Fcast'!$I$11:$J$11</definedName>
    <definedName name="BEx5PRXMZ5M65Z732WNNGV564C2J" hidden="1">'[5]Reco Sheet for Fcast'!$I$9:$J$9</definedName>
    <definedName name="BEx5QPSW4IPLH50WSR87HRER05RF" hidden="1">'[5]Reco Sheet for Fcast'!$F$10:$G$10</definedName>
    <definedName name="BEx73V0EP8EMNRC3EZJJKKVKWQVB" hidden="1">'[5]Reco Sheet for Fcast'!$I$7:$J$7</definedName>
    <definedName name="BEx741WJHIJVXUX131SBXTVW8D71" hidden="1">'[5]Reco Sheet for Fcast'!$G$2</definedName>
    <definedName name="BEx74FOW04FOAHD3W8FOXUQCGEE0" hidden="1">'[7]Bud Mth'!$C$15:$D$29</definedName>
    <definedName name="BEx74Q6H3O7133AWQXWC21MI2UFT" hidden="1">'[5]Reco Sheet for Fcast'!$I$6:$J$6</definedName>
    <definedName name="BEx74SQ5R0VH9X24PI4DADFFLZ9N" localSheetId="5" hidden="1">#REF!</definedName>
    <definedName name="BEx74SQ5R0VH9X24PI4DADFFLZ9N" hidden="1">#REF!</definedName>
    <definedName name="BEx74W6BJ8ENO3J25WNM5H5APKA3" localSheetId="5" hidden="1">'[6]AMI P &amp; L'!#REF!</definedName>
    <definedName name="BEx74W6BJ8ENO3J25WNM5H5APKA3" hidden="1">'[6]AMI P &amp; L'!#REF!</definedName>
    <definedName name="BEx755GRRD9BL27YHLH5QWIYLWB7" hidden="1">'[5]Reco Sheet for Fcast'!$F$7:$G$7</definedName>
    <definedName name="BEx759D1D5SXS5ELLZVBI0SXYUNF" hidden="1">'[5]Reco Sheet for Fcast'!$I$10:$J$10</definedName>
    <definedName name="BEx75GJZSZHUDN6OOAGQYFUDA2LP" hidden="1">'[5]Reco Sheet for Fcast'!$F$11:$G$11</definedName>
    <definedName name="BEx75HGCCV5K4UCJWYV8EV9AG5YT" hidden="1">'[5]Reco Sheet for Fcast'!$F$8:$G$8</definedName>
    <definedName name="BEx75M8YU9VISUVICOSCP5YAMZPI" localSheetId="5" hidden="1">#REF!</definedName>
    <definedName name="BEx75M8YU9VISUVICOSCP5YAMZPI" hidden="1">#REF!</definedName>
    <definedName name="BEx75PZT8TY5P13U978NVBUXKHT4" hidden="1">'[5]Reco Sheet for Fcast'!$F$8:$G$8</definedName>
    <definedName name="BEx75T55F7GML8V1DMWL26WRT006" hidden="1">'[5]Reco Sheet for Fcast'!$F$10:$G$10</definedName>
    <definedName name="BEx75VJGR07JY6UUWURQ4PJ29UKC" hidden="1">'[5]Reco Sheet for Fcast'!$F$6:$G$6</definedName>
    <definedName name="BEx76GO2UWCTJSXXMR90EGNAU61Q" localSheetId="5" hidden="1">#REF!</definedName>
    <definedName name="BEx76GO2UWCTJSXXMR90EGNAU61Q" hidden="1">#REF!</definedName>
    <definedName name="BEx76SNOC6R18OVRQYBQ0JGPW2Z7" localSheetId="5" hidden="1">#REF!</definedName>
    <definedName name="BEx76SNOC6R18OVRQYBQ0JGPW2Z7" hidden="1">#REF!</definedName>
    <definedName name="BEx7741OUGLA0WJQLQRUJSL4DE00" hidden="1">'[5]Reco Sheet for Fcast'!$F$6:$G$6</definedName>
    <definedName name="BEx774N83DXLJZ54Q42PWIJZ2DN1" hidden="1">'[5]Reco Sheet for Fcast'!$F$15</definedName>
    <definedName name="BEx779QNIY3061ZV9BR462WKEGRW" hidden="1">'[5]Reco Sheet for Fcast'!$H$2:$I$2</definedName>
    <definedName name="BEx77G19QU9A95CNHE6QMVSQR2T3" hidden="1">'[5]Reco Sheet for Fcast'!$F$9:$G$9</definedName>
    <definedName name="BEx77KOE3LX3JOLFV1E0VZZVCULJ" localSheetId="5" hidden="1">#REF!</definedName>
    <definedName name="BEx77KOE3LX3JOLFV1E0VZZVCULJ" hidden="1">#REF!</definedName>
    <definedName name="BEx77P0S3GVMS7BJUL9OWUGJ1B02" hidden="1">'[5]Reco Sheet for Fcast'!$I$6:$J$6</definedName>
    <definedName name="BEx77QDESURI6WW5582YXSK3A972" hidden="1">'[5]Reco Sheet for Fcast'!$I$11:$J$11</definedName>
    <definedName name="BEx77T2IH1H0FZ9UCV02Y6BAW0KF" localSheetId="5" hidden="1">#REF!</definedName>
    <definedName name="BEx77T2IH1H0FZ9UCV02Y6BAW0KF" hidden="1">#REF!</definedName>
    <definedName name="BEx77VBI9XOPFHKEWU5EHQ9J675Y" hidden="1">'[5]Reco Sheet for Fcast'!$I$11:$J$11</definedName>
    <definedName name="BEx7809GQOCLHSNH95VOYIX7P1TV" hidden="1">'[5]Reco Sheet for Fcast'!$I$11:$J$11</definedName>
    <definedName name="BEx780K8XAXUHGVZGZWQ74DK4CI3" hidden="1">'[5]Reco Sheet for Fcast'!$I$11:$J$11</definedName>
    <definedName name="BEx78226TN58UE0CTY98YEDU0LSL" hidden="1">'[5]Reco Sheet for Fcast'!$F$15</definedName>
    <definedName name="BEx7881ZZBWHRAX6W2GY19J8MGEQ" hidden="1">'[5]Reco Sheet for Fcast'!$I$9:$J$9</definedName>
    <definedName name="BEx78HHRIWDLHQX2LG0HWFRYEL1T" hidden="1">'[5]Reco Sheet for Fcast'!$H$2:$I$2</definedName>
    <definedName name="BEx78QMXZ2P1ZB3HJ9O50DWHCMXR" hidden="1">'[5]Reco Sheet for Fcast'!$F$7:$G$7</definedName>
    <definedName name="BEx78SFO5VR28677DWZEMDN7G86X" hidden="1">'[5]Reco Sheet for Fcast'!$K$2</definedName>
    <definedName name="BEx78SFOYH1Z0ZDTO47W2M60TW6K" hidden="1">'[5]Reco Sheet for Fcast'!$I$10:$J$10</definedName>
    <definedName name="BEx792RUJ1UJ4CWX66KHKUW2D5UU" localSheetId="5" hidden="1">#REF!</definedName>
    <definedName name="BEx792RUJ1UJ4CWX66KHKUW2D5UU" hidden="1">#REF!</definedName>
    <definedName name="BEx7979PNPDS84LLOBF4WFUS8RGC" localSheetId="5" hidden="1">#REF!</definedName>
    <definedName name="BEx7979PNPDS84LLOBF4WFUS8RGC" hidden="1">#REF!</definedName>
    <definedName name="BEx79JK3E6JO8MX4O35A5G8NZCC8" hidden="1">'[5]Reco Sheet for Fcast'!$I$8:$J$8</definedName>
    <definedName name="BEx79LCTDQFKD1KV7R8NW15KLAFT" localSheetId="5" hidden="1">#REF!</definedName>
    <definedName name="BEx79LCTDQFKD1KV7R8NW15KLAFT" hidden="1">#REF!</definedName>
    <definedName name="BEx79OCP4HQ6XP8EWNGEUDLOZBBS" hidden="1">'[5]Reco Sheet for Fcast'!$F$15</definedName>
    <definedName name="BEx79SEAYKUZB0H4LYBCD6WWJBG2" hidden="1">'[5]Reco Sheet for Fcast'!$I$11:$J$11</definedName>
    <definedName name="BEx79SJRHTLS9PYM69O9BWW1FMJK" hidden="1">'[5]Reco Sheet for Fcast'!$F$7:$G$7</definedName>
    <definedName name="BEx79YJJLBELICW9F9FRYSCQ101L" localSheetId="5" hidden="1">'[6]AMI P &amp; L'!#REF!</definedName>
    <definedName name="BEx79YJJLBELICW9F9FRYSCQ101L" hidden="1">'[6]AMI P &amp; L'!#REF!</definedName>
    <definedName name="BEx79YUC7B0V77FSBGIRCY1BR4VK" hidden="1">'[5]Reco Sheet for Fcast'!$F$6:$G$6</definedName>
    <definedName name="BEx7A06T3RC2891FUX05G3QPRAUE" localSheetId="5" hidden="1">'[6]AMI P &amp; L'!#REF!</definedName>
    <definedName name="BEx7A06T3RC2891FUX05G3QPRAUE" hidden="1">'[6]AMI P &amp; L'!#REF!</definedName>
    <definedName name="BEx7A4DUUH15ZB41VSQLFT4KSIE3" localSheetId="5" hidden="1">#REF!</definedName>
    <definedName name="BEx7A4DUUH15ZB41VSQLFT4KSIE3" hidden="1">#REF!</definedName>
    <definedName name="BEx7A4ZGTC3XLZR6M7XK0UX2T49X" localSheetId="5" hidden="1">#REF!</definedName>
    <definedName name="BEx7A4ZGTC3XLZR6M7XK0UX2T49X" hidden="1">#REF!</definedName>
    <definedName name="BEx7A9S3JA1X7FH4CFSQLTZC4691" hidden="1">'[5]Reco Sheet for Fcast'!$H$2:$I$2</definedName>
    <definedName name="BEx7ABA2C9IWH5VSLVLLLCY62161" hidden="1">'[5]Reco Sheet for Fcast'!$F$15</definedName>
    <definedName name="BEx7ABKU462F6424CGX2QB38TAZN" hidden="1">'[7]Bud Mth'!$J$2:$K$2</definedName>
    <definedName name="BEx7AE4LPLX8N85BYB0WCO5S7ZPV" hidden="1">'[5]Reco Sheet for Fcast'!$F$7:$G$7</definedName>
    <definedName name="BEx7AL0QU1VVBK7KIHAY41UTU69C" localSheetId="5" hidden="1">#REF!</definedName>
    <definedName name="BEx7AL0QU1VVBK7KIHAY41UTU69C" hidden="1">#REF!</definedName>
    <definedName name="BEx7ASD1I654MEDCO6GGWA95PXSC" localSheetId="5" hidden="1">'[6]AMI P &amp; L'!#REF!</definedName>
    <definedName name="BEx7ASD1I654MEDCO6GGWA95PXSC" hidden="1">'[6]AMI P &amp; L'!#REF!</definedName>
    <definedName name="BEx7AVCX9S5RJP3NSZ4QM4E6ERDT" hidden="1">'[6]AMI P &amp; L'!#REF!</definedName>
    <definedName name="BEx7AVYIGP0930MV5JEBWRYCJN68" hidden="1">'[5]Reco Sheet for Fcast'!$I$7:$J$7</definedName>
    <definedName name="BEx7B6LH6917TXOSAAQ6U7HVF018" hidden="1">'[5]Reco Sheet for Fcast'!$F$15</definedName>
    <definedName name="BEx7BPXFZXJ79FQ0E8AQE21PGVHA" hidden="1">'[5]Reco Sheet for Fcast'!$I$11:$J$11</definedName>
    <definedName name="BEx7BQZ583WKIR8TU4KIQ96W6Z9J" localSheetId="5" hidden="1">#REF!</definedName>
    <definedName name="BEx7BQZ583WKIR8TU4KIQ96W6Z9J" hidden="1">#REF!</definedName>
    <definedName name="BEx7C04AM39DQMC1TIX7CFZ2ADHX" hidden="1">'[5]Reco Sheet for Fcast'!$F$9:$G$9</definedName>
    <definedName name="BEx7C40F0PQURHPI6YQ39NFIR86Z" hidden="1">'[5]Reco Sheet for Fcast'!$I$10:$J$10</definedName>
    <definedName name="BEx7C6V0SH1FMSURKPYJFMHOJIKF" localSheetId="5" hidden="1">#REF!</definedName>
    <definedName name="BEx7C6V0SH1FMSURKPYJFMHOJIKF" hidden="1">#REF!</definedName>
    <definedName name="BEx7C93VR7SYRIJS1JO8YZKSFAW9" hidden="1">'[5]Reco Sheet for Fcast'!$I$9:$J$9</definedName>
    <definedName name="BEx7CCPC6R1KQQZ2JQU6EFI1G0RM" hidden="1">'[5]Reco Sheet for Fcast'!$I$7:$J$7</definedName>
    <definedName name="BEx7CIJST9GLS2QD383UK7VUDTGL" hidden="1">'[5]Reco Sheet for Fcast'!$G$2</definedName>
    <definedName name="BEx7CO8T2XKC7GHDSYNAWTZ9L7YR" localSheetId="5" hidden="1">'[6]AMI P &amp; L'!#REF!</definedName>
    <definedName name="BEx7CO8T2XKC7GHDSYNAWTZ9L7YR" hidden="1">'[6]AMI P &amp; L'!#REF!</definedName>
    <definedName name="BEx7CW1CF00DO8A36UNC2X7K65C2" hidden="1">'[5]Reco Sheet for Fcast'!$G$2</definedName>
    <definedName name="BEx7CW6NFRL2P4XWP0MWHIYA97KF" hidden="1">'[5]Reco Sheet for Fcast'!$I$11:$J$11</definedName>
    <definedName name="BEx7D1VNJ8XHVTKH78XARJASWDJQ" localSheetId="5" hidden="1">#REF!</definedName>
    <definedName name="BEx7D1VNJ8XHVTKH78XARJASWDJQ" hidden="1">#REF!</definedName>
    <definedName name="BEx7D5RWKRS4W71J4NZ6ZSFHPKFT" hidden="1">'[5]Reco Sheet for Fcast'!$F$15</definedName>
    <definedName name="BEx7D8H1TPOX1UN17QZYEV7Q58GA" hidden="1">'[5]Reco Sheet for Fcast'!$I$6:$J$6</definedName>
    <definedName name="BEx7DGF13H2074LRWFZQ45PZ6JPX" hidden="1">'[5]Reco Sheet for Fcast'!$I$9:$J$9</definedName>
    <definedName name="BEx7DKWUXEDIISSX4GDD4YYT887F" hidden="1">'[5]Reco Sheet for Fcast'!$I$8:$J$8</definedName>
    <definedName name="BEx7DMUYR2HC26WW7AOB1TULERMB" hidden="1">'[5]Reco Sheet for Fcast'!$I$12:$J$13</definedName>
    <definedName name="BEx7DVJTRV44IMJIBFXELE67SZ7S" hidden="1">'[5]Reco Sheet for Fcast'!$F$15</definedName>
    <definedName name="BEx7DVUMFCI5INHMVFIJ44RTTSTT" hidden="1">'[5]Reco Sheet for Fcast'!$F$7:$G$7</definedName>
    <definedName name="BEx7E2QT2U8THYOKBPXONB1B47WH" localSheetId="5" hidden="1">'[6]AMI P &amp; L'!#REF!</definedName>
    <definedName name="BEx7E2QT2U8THYOKBPXONB1B47WH" hidden="1">'[6]AMI P &amp; L'!#REF!</definedName>
    <definedName name="BEx7E5QP7W6UKO74F5Y0VJ741HS5" hidden="1">'[5]Reco Sheet for Fcast'!$I$11:$J$11</definedName>
    <definedName name="BEx7E66XF797M3VAMVIZK8WXZGRE" localSheetId="5" hidden="1">#REF!</definedName>
    <definedName name="BEx7E66XF797M3VAMVIZK8WXZGRE" hidden="1">#REF!</definedName>
    <definedName name="BEx7E6N29HGH3I47AFB2DCS6MVS6" hidden="1">'[5]Reco Sheet for Fcast'!$G$2</definedName>
    <definedName name="BEx7EBA8IYHQKT7IQAOAML660SYA" hidden="1">'[5]Reco Sheet for Fcast'!$I$9:$J$9</definedName>
    <definedName name="BEx7EI6C8MCRZFEQYUBE5FSUTIHK" hidden="1">'[5]Reco Sheet for Fcast'!$F$8:$G$8</definedName>
    <definedName name="BEx7EI6DL1Z6UWLFBXAKVGZTKHWJ" localSheetId="5" hidden="1">'[6]AMI P &amp; L'!#REF!</definedName>
    <definedName name="BEx7EI6DL1Z6UWLFBXAKVGZTKHWJ" hidden="1">'[6]AMI P &amp; L'!#REF!</definedName>
    <definedName name="BEx7EJZ3R80ES0ROU6ECA8B9SIBT" localSheetId="5" hidden="1">#REF!</definedName>
    <definedName name="BEx7EJZ3R80ES0ROU6ECA8B9SIBT" hidden="1">#REF!</definedName>
    <definedName name="BEx7EQKHX7GZYOLXRDU534TT4H64" hidden="1">'[5]Reco Sheet for Fcast'!$F$9:$G$9</definedName>
    <definedName name="BEx7ERM6499BJKCAJ9DPN8MU140B" hidden="1">'[7]Bud Mth'!$F$10:$G$10</definedName>
    <definedName name="BEx7ETV6L1TM7JSXJIGK3FC6RVZW" hidden="1">'[5]Reco Sheet for Fcast'!$F$11:$G$11</definedName>
    <definedName name="BEx7EYYLHMBYQTH6I377FCQS7CSX" hidden="1">'[5]Reco Sheet for Fcast'!$I$6:$J$6</definedName>
    <definedName name="BEx7FCLG1RYI2SNOU1Y2GQZNZSWA" hidden="1">'[5]Reco Sheet for Fcast'!$I$8:$J$8</definedName>
    <definedName name="BEx7FD1P2YDISQM4TTRYZB37K00O" hidden="1">'[7]Bud Mth'!$I$7:$J$7</definedName>
    <definedName name="BEx7FN32ZGWOAA4TTH79KINTDWR9" hidden="1">'[5]Reco Sheet for Fcast'!$F$9:$G$9</definedName>
    <definedName name="BEx7FNZGQ0VCWWF19YFCJLIX3Q9Z" localSheetId="5" hidden="1">#REF!</definedName>
    <definedName name="BEx7FNZGQ0VCWWF19YFCJLIX3Q9Z" hidden="1">#REF!</definedName>
    <definedName name="BEx7FOFQ7MR21UZFTP7X4HI7UWRR" localSheetId="5" hidden="1">#REF!</definedName>
    <definedName name="BEx7FOFQ7MR21UZFTP7X4HI7UWRR" hidden="1">#REF!</definedName>
    <definedName name="BEx7FR4URE9JGYPRM3MLD382WK8J" localSheetId="5" hidden="1">#REF!</definedName>
    <definedName name="BEx7FR4URE9JGYPRM3MLD382WK8J" hidden="1">#REF!</definedName>
    <definedName name="BEx7G82CKM3NIY1PHNFK28M09PCH" hidden="1">'[5]Reco Sheet for Fcast'!$I$7:$J$7</definedName>
    <definedName name="BEx7GR3ENYWRXXS5IT0UMEGOLGUH" hidden="1">'[5]Reco Sheet for Fcast'!$F$15</definedName>
    <definedName name="BEx7GSAL6P7TASL8MB63RFST1LJL" hidden="1">'[5]Reco Sheet for Fcast'!$I$10:$J$10</definedName>
    <definedName name="BEx7GTN79OJWGSCA62UELE41F0A6" hidden="1">'[5]Reco Sheet for Fcast'!$E$1</definedName>
    <definedName name="BEx7GVL9Q9Y42HM9J5HS29C2THLZ" localSheetId="5" hidden="1">#REF!</definedName>
    <definedName name="BEx7GVL9Q9Y42HM9J5HS29C2THLZ" hidden="1">#REF!</definedName>
    <definedName name="BEx7H0JD6I5I8WQLLWOYWY5YWPQE" hidden="1">'[5]Reco Sheet for Fcast'!$I$11:$J$11</definedName>
    <definedName name="BEx7H14XCXH7WEXEY1HVO53A6AGH" hidden="1">'[5]Reco Sheet for Fcast'!$F$15</definedName>
    <definedName name="BEx7HGVBEF4LEIF6RC14N3PSU461" hidden="1">'[5]Reco Sheet for Fcast'!$I$10:$J$10</definedName>
    <definedName name="BEx7HL7W9TZ7FC8JOMGNE06BJAQG" localSheetId="5" hidden="1">#REF!</definedName>
    <definedName name="BEx7HL7W9TZ7FC8JOMGNE06BJAQG" hidden="1">#REF!</definedName>
    <definedName name="BEx7HQ5T9FZ42QWS09UO4DT42Y0R" hidden="1">'[5]Reco Sheet for Fcast'!$I$11:$J$11</definedName>
    <definedName name="BEx7HRCZE3CVGON1HV07MT5MNDZ3" hidden="1">'[5]Reco Sheet for Fcast'!$F$9:$G$9</definedName>
    <definedName name="BEx7HWGE2CANG5M17X4C8YNC3N8F" hidden="1">'[5]Reco Sheet for Fcast'!$I$6:$J$6</definedName>
    <definedName name="BEx7I6CGOHKENN6FQSZ71W7YMB9C" localSheetId="5" hidden="1">#REF!</definedName>
    <definedName name="BEx7I6CGOHKENN6FQSZ71W7YMB9C" hidden="1">#REF!</definedName>
    <definedName name="BEx7IBVYN47SFZIA0K4MDKQZNN9V" hidden="1">'[5]Reco Sheet for Fcast'!$I$8:$J$8</definedName>
    <definedName name="BEx7IV2IJ5WT7UC0UG7WP0WF2JZI" hidden="1">'[5]Reco Sheet for Fcast'!$F$10:$G$10</definedName>
    <definedName name="BEx7IXGU74GE5E4S6W4Z13AR092Y" hidden="1">'[5]Reco Sheet for Fcast'!$G$2</definedName>
    <definedName name="BEx7J4YL8Q3BI1MLH16YYQ18IJRD" hidden="1">'[5]Reco Sheet for Fcast'!$H$2:$I$2</definedName>
    <definedName name="BEx7JH3HGBPI07OHZ5LFYK0UFZQR" hidden="1">'[5]Reco Sheet for Fcast'!$I$8:$J$8</definedName>
    <definedName name="BEx7JV194190CNM6WWGQ3UBJ3CHH" hidden="1">'[5]Reco Sheet for Fcast'!$I$9:$J$9</definedName>
    <definedName name="BEx7JW2YB57L6MPYI5CXCAC5VO24" localSheetId="5" hidden="1">#REF!</definedName>
    <definedName name="BEx7JW2YB57L6MPYI5CXCAC5VO24" hidden="1">#REF!</definedName>
    <definedName name="BEx7K7GZ607XQOGB81A1HINBTGOZ" hidden="1">'[5]Reco Sheet for Fcast'!$I$8:$J$8</definedName>
    <definedName name="BEx7KEYPBDXSNROH8M6CDCBN6B50" hidden="1">'[5]Reco Sheet for Fcast'!$I$2</definedName>
    <definedName name="BEx7KSAS8BZT6H8OQCZ5DNSTMO07" hidden="1">'[5]Reco Sheet for Fcast'!$K$2</definedName>
    <definedName name="BEx7KWHTBD21COXVI4HNEQH0Z3L8" hidden="1">'[5]Reco Sheet for Fcast'!$I$8:$J$8</definedName>
    <definedName name="BEx7KXUGRMRSUXCM97Z7VRZQ9JH2" hidden="1">'[5]Reco Sheet for Fcast'!$F$9:$G$9</definedName>
    <definedName name="BEx7L5C6U8MP6IZ67BD649WQYJEK" hidden="1">'[5]Reco Sheet for Fcast'!$F$6:$G$6</definedName>
    <definedName name="BEx7L8HEYEVTATR0OG5JJO647KNI" hidden="1">'[5]Reco Sheet for Fcast'!$F$10:$G$10</definedName>
    <definedName name="BEx7L8XOV64OMS15ZFURFEUXLMWF" hidden="1">'[5]Reco Sheet for Fcast'!$F$15</definedName>
    <definedName name="BEx7LRNWHYRP8KY04FDJ7BHTLOMC" localSheetId="5" hidden="1">#REF!</definedName>
    <definedName name="BEx7LRNWHYRP8KY04FDJ7BHTLOMC" hidden="1">#REF!</definedName>
    <definedName name="BEx7M31Y2N8JAG2EB1IU8NFLF3KM" localSheetId="5" hidden="1">#REF!</definedName>
    <definedName name="BEx7M31Y2N8JAG2EB1IU8NFLF3KM" hidden="1">#REF!</definedName>
    <definedName name="BEx7MAUI1JJFDIJGDW4RWY5384LY" hidden="1">'[5]Reco Sheet for Fcast'!$G$2</definedName>
    <definedName name="BEx7MJZO3UKAMJ53UWOJ5ZD4GGMQ" hidden="1">'[5]Reco Sheet for Fcast'!$I$11:$J$11</definedName>
    <definedName name="BEx7MT4MFNXIVQGAT6D971GZW7CA" hidden="1">'[5]Reco Sheet for Fcast'!$I$8:$J$8</definedName>
    <definedName name="BEx7NFB22WBK00BOG2H7GYRN05R1" hidden="1">'[7]Bud Mth'!$F$9:$G$9</definedName>
    <definedName name="BEx7NI062THZAM6I8AJWTFJL91CS" hidden="1">'[5]Reco Sheet for Fcast'!$F$8:$G$8</definedName>
    <definedName name="BEx900ACZ0V1VYSC0W43QEUHOVZS" hidden="1">'[5]Reco Sheet for Fcast'!$F$10:$G$10</definedName>
    <definedName name="BEx904S75BPRYMHF0083JF7ES4NG" hidden="1">'[5]Reco Sheet for Fcast'!$I$11:$J$11</definedName>
    <definedName name="BEx90HDD4RWF7JZGA8GCGG7D63MG" hidden="1">'[5]Reco Sheet for Fcast'!$I$7:$J$7</definedName>
    <definedName name="BEx90LPR7EPY9B2HQPUT8UY7S0EO" hidden="1">'[5]Reco Sheet for Fcast'!$F$11:$G$11</definedName>
    <definedName name="BEx90MRLWS6FB594ILJK19K8D4LQ" localSheetId="5" hidden="1">#REF!</definedName>
    <definedName name="BEx90MRLWS6FB594ILJK19K8D4LQ" hidden="1">#REF!</definedName>
    <definedName name="BEx90VGH5H09ON2QXYC9WIIEU98T" hidden="1">'[5]Reco Sheet for Fcast'!$H$2:$I$2</definedName>
    <definedName name="BEx9175B70QXYAU5A8DJPGZQ46L9" hidden="1">'[5]Reco Sheet for Fcast'!$F$10:$G$10</definedName>
    <definedName name="BEx91AQQRTV87AO27VWHSFZAD4ZR" hidden="1">'[5]Reco Sheet for Fcast'!$F$10:$G$10</definedName>
    <definedName name="BEx91L8FLL5CWLA2CDHKCOMGVDZN" hidden="1">'[5]Reco Sheet for Fcast'!$H$2:$I$2</definedName>
    <definedName name="BEx91OTVH9ZDBC3QTORU8RZX4EOC" hidden="1">'[5]Reco Sheet for Fcast'!$I$7:$J$7</definedName>
    <definedName name="BEx91QH5JRZKQP1GPN2SQMR3CKAG" localSheetId="5" hidden="1">'[6]AMI P &amp; L'!#REF!</definedName>
    <definedName name="BEx91QH5JRZKQP1GPN2SQMR3CKAG" hidden="1">'[6]AMI P &amp; L'!#REF!</definedName>
    <definedName name="BEx91ROALDNHO7FI4X8L61RH4UJE" localSheetId="5" hidden="1">'[6]AMI P &amp; L'!#REF!</definedName>
    <definedName name="BEx91ROALDNHO7FI4X8L61RH4UJE" hidden="1">'[6]AMI P &amp; L'!#REF!</definedName>
    <definedName name="BEx91TMID71GVYH0U16QM1RV3PX0" hidden="1">'[5]Reco Sheet for Fcast'!$I$9:$J$9</definedName>
    <definedName name="BEx91VF2D78PAF337E3L2L81K9W2" hidden="1">'[5]Reco Sheet for Fcast'!$H$2:$I$2</definedName>
    <definedName name="BEx921PNZ46VORG2VRMWREWIC0SE" hidden="1">'[5]Reco Sheet for Fcast'!$I$8:$J$8</definedName>
    <definedName name="BEx926YKM8TTG7PUO1UYIDCBXTWU" localSheetId="5" hidden="1">#REF!</definedName>
    <definedName name="BEx926YKM8TTG7PUO1UYIDCBXTWU" hidden="1">#REF!</definedName>
    <definedName name="BEx92DPEKL5WM5A3CN8674JI0PR3" hidden="1">'[5]Reco Sheet for Fcast'!$F$8:$G$8</definedName>
    <definedName name="BEx92ER2RMY93TZK0D9L9T3H0GI5" hidden="1">'[5]Reco Sheet for Fcast'!$K$2</definedName>
    <definedName name="BEx92FI04PJT4LI23KKIHRXWJDTT" hidden="1">'[5]Reco Sheet for Fcast'!$F$9:$G$9</definedName>
    <definedName name="BEx92HR14HQ9D5JXCSPA4SS4RT62" hidden="1">'[5]Reco Sheet for Fcast'!$F$11:$G$11</definedName>
    <definedName name="BEx92HWA2D6A5EX9MFG68G0NOMSN" hidden="1">'[5]Reco Sheet for Fcast'!$I$10:$J$10</definedName>
    <definedName name="BEx92JZTWI2NV5R3DXEP4NS1NVLT" hidden="1">'[5]Reco Sheet for Fcast'!$I$11:$J$11</definedName>
    <definedName name="BEx92PUBDIXAU1FW5ZAXECMAU0LN" hidden="1">'[5]Reco Sheet for Fcast'!$K$2</definedName>
    <definedName name="BEx92S8MHFFIVRQ2YSHZNQGOFUHD" hidden="1">'[5]Reco Sheet for Fcast'!$F$15</definedName>
    <definedName name="BEx92VOMR5U4BPW19GODTNNQPLQS" localSheetId="5" hidden="1">#REF!</definedName>
    <definedName name="BEx92VOMR5U4BPW19GODTNNQPLQS" hidden="1">#REF!</definedName>
    <definedName name="BEx9390V3T8184ECXMBU7UT4R35V" localSheetId="5" hidden="1">#REF!</definedName>
    <definedName name="BEx9390V3T8184ECXMBU7UT4R35V" hidden="1">#REF!</definedName>
    <definedName name="BEx93B9OULL2YGC896XXYAAJSTRK" hidden="1">'[5]Reco Sheet for Fcast'!$H$2:$I$2</definedName>
    <definedName name="BEx93FRKF99NRT3LH99UTIH7AAYF" hidden="1">'[5]Reco Sheet for Fcast'!$F$6:$G$6</definedName>
    <definedName name="BEx93M7FSHP50OG34A4W8W8DF12U" hidden="1">'[5]Reco Sheet for Fcast'!$I$10:$J$10</definedName>
    <definedName name="BEx93OLWY2O3PRA74U41VG5RXT4Q" hidden="1">'[5]Reco Sheet for Fcast'!$I$7:$J$7</definedName>
    <definedName name="BEx93RWFAF6YJGYUTITVM445C02U" hidden="1">'[5]Reco Sheet for Fcast'!$H$2:$I$2</definedName>
    <definedName name="BEx93SY9RWG3HUV4YXQKXJH9FH14" hidden="1">'[5]Reco Sheet for Fcast'!$F$15</definedName>
    <definedName name="BEx93TJUX3U0FJDBG6DDSNQ91R5J" hidden="1">'[5]Reco Sheet for Fcast'!$I$9:$J$9</definedName>
    <definedName name="BEx93YNAESS6QDDCIDR2UMYO35X1" localSheetId="5" hidden="1">#REF!</definedName>
    <definedName name="BEx93YNAESS6QDDCIDR2UMYO35X1" hidden="1">#REF!</definedName>
    <definedName name="BEx93YY393Z5DLMHRK8KZL5903S3" localSheetId="5" hidden="1">#REF!</definedName>
    <definedName name="BEx93YY393Z5DLMHRK8KZL5903S3" hidden="1">#REF!</definedName>
    <definedName name="BEx942UCRHMI4B0US31HO95GSC2X" hidden="1">'[5]Reco Sheet for Fcast'!$I$7:$J$7</definedName>
    <definedName name="BEx948ZFFQWVIDNG4AZAUGGGEB5U" hidden="1">'[5]Reco Sheet for Fcast'!$F$6:$G$6</definedName>
    <definedName name="BEx94CKXG92OMURH41SNU6IOHK4J" localSheetId="5" hidden="1">'[6]AMI P &amp; L'!#REF!</definedName>
    <definedName name="BEx94CKXG92OMURH41SNU6IOHK4J" hidden="1">'[6]AMI P &amp; L'!#REF!</definedName>
    <definedName name="BEx94GXG30CIVB6ZQN3X3IK6BZXQ" localSheetId="5" hidden="1">'[6]AMI P &amp; L'!#REF!</definedName>
    <definedName name="BEx94GXG30CIVB6ZQN3X3IK6BZXQ" hidden="1">'[6]AMI P &amp; L'!#REF!</definedName>
    <definedName name="BEx94HZ5LURYM9ST744ALV6ZCKYP" localSheetId="5" hidden="1">'[6]AMI P &amp; L'!#REF!</definedName>
    <definedName name="BEx94HZ5LURYM9ST744ALV6ZCKYP" hidden="1">'[6]AMI P &amp; L'!#REF!</definedName>
    <definedName name="BEx94IQ75E90YUMWJ9N591LR7DQQ" localSheetId="5" hidden="1">'[6]AMI P &amp; L'!#REF!</definedName>
    <definedName name="BEx94IQ75E90YUMWJ9N591LR7DQQ" hidden="1">'[6]AMI P &amp; L'!#REF!</definedName>
    <definedName name="BEx94N7W5T3U7UOE97D6OVIBUCXS" hidden="1">'[5]Reco Sheet for Fcast'!$I$6:$J$6</definedName>
    <definedName name="BEx94VB706FLMNYFICTPASYEA2G8" localSheetId="5" hidden="1">#REF!</definedName>
    <definedName name="BEx94VB706FLMNYFICTPASYEA2G8" hidden="1">#REF!</definedName>
    <definedName name="BEx94XK7HTOCAI9XPVFSIIW2YKUT" localSheetId="5" hidden="1">#REF!</definedName>
    <definedName name="BEx94XK7HTOCAI9XPVFSIIW2YKUT" hidden="1">#REF!</definedName>
    <definedName name="BEx955NIAWX5OLAHMTV6QFUZPR30" localSheetId="5" hidden="1">'[6]AMI P &amp; L'!#REF!</definedName>
    <definedName name="BEx955NIAWX5OLAHMTV6QFUZPR30" hidden="1">'[6]AMI P &amp; L'!#REF!</definedName>
    <definedName name="BEx9581TYVI2M5TT4ISDAJV4W7Z6" hidden="1">'[5]Reco Sheet for Fcast'!$I$10:$J$10</definedName>
    <definedName name="BEx95NHF4RVUE0YDOAFZEIVBYJXD" hidden="1">'[5]Reco Sheet for Fcast'!$I$6:$J$6</definedName>
    <definedName name="BEx95QBZMG0E2KQ9BERJ861QLYN3" hidden="1">'[5]Reco Sheet for Fcast'!$F$6:$G$6</definedName>
    <definedName name="BEx95QHBVDN795UNQJLRXG3RDU49" hidden="1">'[5]Reco Sheet for Fcast'!$I$6:$J$6</definedName>
    <definedName name="BEx95TBVUWV7L7OMFMZDQEXGVHU6" hidden="1">'[5]Reco Sheet for Fcast'!$F$9:$G$9</definedName>
    <definedName name="BEx95U89DZZSVO39TGS62CX8G9N4" hidden="1">'[5]Reco Sheet for Fcast'!$F$11:$G$11</definedName>
    <definedName name="BEx95V9YBPXYAZH582VPQOVRO3WE" localSheetId="5" hidden="1">#REF!</definedName>
    <definedName name="BEx95V9YBPXYAZH582VPQOVRO3WE" hidden="1">#REF!</definedName>
    <definedName name="BEx9602K2GHNBUEUVT9ONRQU1GMD" hidden="1">'[5]Reco Sheet for Fcast'!$F$9:$G$9</definedName>
    <definedName name="BEx962BL3Y4LA53EBYI64ZYMZE8U" hidden="1">'[5]Reco Sheet for Fcast'!$F$7:$G$7</definedName>
    <definedName name="BEx965RLSEJ64VOARJALER1RIJ3D" localSheetId="5" hidden="1">#REF!</definedName>
    <definedName name="BEx965RLSEJ64VOARJALER1RIJ3D" hidden="1">#REF!</definedName>
    <definedName name="BEx96JP7X7K0JLFXG5H49RXRME5R" localSheetId="5" hidden="1">#REF!</definedName>
    <definedName name="BEx96JP7X7K0JLFXG5H49RXRME5R" hidden="1">#REF!</definedName>
    <definedName name="BEx96KR21O7H9R29TN0S45Y3QPUK" hidden="1">'[5]Reco Sheet for Fcast'!$I$9:$J$9</definedName>
    <definedName name="BEx96S3H2VGFJ6BSWLVA3V23FNN4" localSheetId="5" hidden="1">#REF!</definedName>
    <definedName name="BEx96S3H2VGFJ6BSWLVA3V23FNN4" hidden="1">#REF!</definedName>
    <definedName name="BEx96SUFKHHFE8XQ6UUO6ILDOXHO" hidden="1">'[5]Reco Sheet for Fcast'!$I$11:$J$11</definedName>
    <definedName name="BEx96UN4YWXBDEZ1U1ZUIPP41Z7I" hidden="1">'[5]Reco Sheet for Fcast'!$H$2:$I$2</definedName>
    <definedName name="BEx978KSD61YJH3S9DGO050R2EHA" hidden="1">'[5]Reco Sheet for Fcast'!$F$7:$G$7</definedName>
    <definedName name="BEx97H9O1NAKAPK4MX4PKO34ICL5" hidden="1">'[5]Reco Sheet for Fcast'!$F$11:$G$11</definedName>
    <definedName name="BEx97MNUZQ1Z0AO2FL7XQYVNCPR7" hidden="1">'[5]Reco Sheet for Fcast'!$I$8:$J$8</definedName>
    <definedName name="BEx97NPQBACJVD9K1YXI08RTW9E2" localSheetId="5" hidden="1">'[6]AMI P &amp; L'!#REF!</definedName>
    <definedName name="BEx97NPQBACJVD9K1YXI08RTW9E2" hidden="1">'[6]AMI P &amp; L'!#REF!</definedName>
    <definedName name="BEx97NV2BWEB1AAJA10SQNXGI2BM" localSheetId="5" hidden="1">#REF!</definedName>
    <definedName name="BEx97NV2BWEB1AAJA10SQNXGI2BM" hidden="1">#REF!</definedName>
    <definedName name="BEx97O0DV0K9YPP91QBJAT6MS3RD" localSheetId="5" hidden="1">#REF!</definedName>
    <definedName name="BEx97O0DV0K9YPP91QBJAT6MS3RD" hidden="1">#REF!</definedName>
    <definedName name="BEx97RWQLXS0OORDCN69IGA58CWU" hidden="1">'[5]Reco Sheet for Fcast'!$F$6:$G$6</definedName>
    <definedName name="BEx97YNGGDFIXHTMGFL2IHAQX9MI" hidden="1">'[5]Reco Sheet for Fcast'!$F$8:$G$8</definedName>
    <definedName name="BEx980G6OO93SXIQ4H0NMENRJJHQ" hidden="1">'[5]Reco Sheet for Fcast'!$I$9:$J$9</definedName>
    <definedName name="BEx981HW73BUZWT14TBTZHC0ZTJ4" hidden="1">'[5]Reco Sheet for Fcast'!$F$7:$G$7</definedName>
    <definedName name="BEx9871KU0N99P0900EAK69VFYT2" hidden="1">'[5]Reco Sheet for Fcast'!$F$15</definedName>
    <definedName name="BEx98D1CLKBMYLWXX1CRLTPMZ8KS" localSheetId="5" hidden="1">#REF!</definedName>
    <definedName name="BEx98D1CLKBMYLWXX1CRLTPMZ8KS" hidden="1">#REF!</definedName>
    <definedName name="BEx98IFKNJFGZFLID1YTRFEG1SXY" hidden="1">'[5]Reco Sheet for Fcast'!$F$9:$G$9</definedName>
    <definedName name="BEx98KZ7LNKCVOT9D2LOYY4QBVY3" localSheetId="5" hidden="1">#REF!</definedName>
    <definedName name="BEx98KZ7LNKCVOT9D2LOYY4QBVY3" hidden="1">#REF!</definedName>
    <definedName name="BEx9915UVD4G7RA3IMLFZ0LG3UA2" hidden="1">'[5]Reco Sheet for Fcast'!$F$7:$G$7</definedName>
    <definedName name="BEx992CZON8AO7U7V88VN1JBO0MG" hidden="1">'[5]Reco Sheet for Fcast'!$I$8:$J$8</definedName>
    <definedName name="BEx9952469XMFGSPXL7CMXHPJF90" hidden="1">'[5]Reco Sheet for Fcast'!$I$9:$J$9</definedName>
    <definedName name="BEx99B77I7TUSHRR4HIZ9FU2EIUT" hidden="1">'[5]Reco Sheet for Fcast'!$F$11:$G$11</definedName>
    <definedName name="BEx99CP6QCOAW061B6UVCKU0G78O" localSheetId="5" hidden="1">#REF!</definedName>
    <definedName name="BEx99CP6QCOAW061B6UVCKU0G78O" hidden="1">#REF!</definedName>
    <definedName name="BEx99Q6PH5F3OQKCCAAO75PYDEFN" hidden="1">'[5]Reco Sheet for Fcast'!$G$2</definedName>
    <definedName name="BEx99UDROAK28GWTG7FXE0N78XYN" hidden="1">'[5]Reco Sheet for Fcast'!$I$11:$J$11</definedName>
    <definedName name="BEx99WBYT2D6UUC1PT7A40ENYID4" hidden="1">'[5]Reco Sheet for Fcast'!$I$11:$J$11</definedName>
    <definedName name="BEx99ZRZ4I7FHDPGRAT5VW7NVBPU" hidden="1">'[5]Reco Sheet for Fcast'!$I$7:$J$7</definedName>
    <definedName name="BEx9AT5E3ZSHKSOL35O38L8HF9TH" hidden="1">'[5]Reco Sheet for Fcast'!$I$9:$J$9</definedName>
    <definedName name="BEx9AV8W1FAWF5BHATYEN47X12JN" hidden="1">'[5]Reco Sheet for Fcast'!$F$15</definedName>
    <definedName name="BEx9B8A5186FNTQQNLIO5LK02ABI" localSheetId="5" hidden="1">'[6]AMI P &amp; L'!#REF!</definedName>
    <definedName name="BEx9B8A5186FNTQQNLIO5LK02ABI" hidden="1">'[6]AMI P &amp; L'!#REF!</definedName>
    <definedName name="BEx9B8VR20E2CILU4CDQUQQ9ONXK" hidden="1">'[5]Reco Sheet for Fcast'!$G$2</definedName>
    <definedName name="BEx9B917EUP13X6FQ3NPQL76XM5V" hidden="1">'[5]Reco Sheet for Fcast'!$F$11:$G$11</definedName>
    <definedName name="BEx9BAJ5WYEQ623HUT9NNCMP3RUG" hidden="1">'[5]Reco Sheet for Fcast'!$I$11:$J$11</definedName>
    <definedName name="BEx9BSIIZE25CKBHWNWR0POFDJ3E" localSheetId="5" hidden="1">#REF!</definedName>
    <definedName name="BEx9BSIIZE25CKBHWNWR0POFDJ3E" hidden="1">#REF!</definedName>
    <definedName name="BEx9BYSYW7QCPXS2NAVLFAU5Y2Z2" hidden="1">'[5]Reco Sheet for Fcast'!$I$6:$J$6</definedName>
    <definedName name="BEx9C41UWXS8TM29C0XCL9CC1C9P" localSheetId="5" hidden="1">#REF!</definedName>
    <definedName name="BEx9C41UWXS8TM29C0XCL9CC1C9P" hidden="1">#REF!</definedName>
    <definedName name="BEx9C590HJ2O31IWJB73C1HR74AI" hidden="1">'[5]Reco Sheet for Fcast'!$I$11:$J$11</definedName>
    <definedName name="BEx9CCQRMYYOGIOYTOM73VKDIPS1" hidden="1">'[5]Reco Sheet for Fcast'!$I$6:$J$6</definedName>
    <definedName name="BEx9D1BC9FT19KY0INAABNDBAMR1" hidden="1">'[5]Reco Sheet for Fcast'!$I$10:$J$10</definedName>
    <definedName name="BEx9D8IBATAXNHS7EHMS4TLO3PO0" localSheetId="5" hidden="1">#REF!</definedName>
    <definedName name="BEx9D8IBATAXNHS7EHMS4TLO3PO0" hidden="1">#REF!</definedName>
    <definedName name="BEx9DN6ZMF18Q39MPMXSDJTZQNJ3" hidden="1">'[5]Reco Sheet for Fcast'!$F$10:$G$10</definedName>
    <definedName name="BEx9E14TDNSEMI784W0OTIEQMWN6" hidden="1">'[5]Reco Sheet for Fcast'!$K$2</definedName>
    <definedName name="BEx9E2BZ2B1R41FMGJCJ7JLGLUAJ" hidden="1">'[5]Reco Sheet for Fcast'!$F$15:$G$16</definedName>
    <definedName name="BEx9E4KTD5G2ZRDZ870KVFDDW1KA" localSheetId="5" hidden="1">#REF!</definedName>
    <definedName name="BEx9E4KTD5G2ZRDZ870KVFDDW1KA" hidden="1">#REF!</definedName>
    <definedName name="BEx9EG9KBJ77M8LEOR9ITOKN5KXY" hidden="1">'[5]Reco Sheet for Fcast'!$I$7:$J$7</definedName>
    <definedName name="BEx9ELT9J5NDVVY4N2UDXPELXQC3" hidden="1">'[7]Bud Mth'!$F$9:$G$9</definedName>
    <definedName name="BEx9EMK6HAJJMVYZTN5AUIV7O1E6" hidden="1">'[5]Reco Sheet for Fcast'!$I$11:$J$11</definedName>
    <definedName name="BEx9EQLVZHYQ1TPX7WH3SOWXCZLE" hidden="1">'[5]Reco Sheet for Fcast'!$I$6:$J$6</definedName>
    <definedName name="BEx9ETLU0EK5LGEM1QCNYN2S8O5F" hidden="1">'[5]Reco Sheet for Fcast'!$F$7:$G$7</definedName>
    <definedName name="BEx9F0Y2ESUNE3U7TQDLMPE9BO67" hidden="1">'[5]Reco Sheet for Fcast'!$I$10:$J$10</definedName>
    <definedName name="BEx9F5W18ZGFOKGRE8PR6T1MO6GT" hidden="1">'[5]Reco Sheet for Fcast'!$I$11:$J$11</definedName>
    <definedName name="BEx9F78N4HY0XFGBQ4UJRD52L1EI" hidden="1">'[5]Reco Sheet for Fcast'!$K$2</definedName>
    <definedName name="BEx9FF16LOQP5QIR4UHW5EIFGQB8" hidden="1">'[5]Reco Sheet for Fcast'!$G$2</definedName>
    <definedName name="BEx9FJTSRCZ3ZXT3QVBJT5NF8T7V" hidden="1">'[5]Reco Sheet for Fcast'!$K$2</definedName>
    <definedName name="BEx9FRBEEYPS5HLS3XT34AKZN94G" hidden="1">'[5]Reco Sheet for Fcast'!$F$7:$G$7</definedName>
    <definedName name="BEx9GDY4D8ZPQJCYFIMYM0V0C51Y" hidden="1">'[5]Reco Sheet for Fcast'!$F$8:$G$8</definedName>
    <definedName name="BEx9GGY04V0ZWI6O9KZH4KSBB389" hidden="1">'[5]Reco Sheet for Fcast'!$I$11:$J$11</definedName>
    <definedName name="BEx9GNOPB6OZ2RH3FCDNJR38RJOS" hidden="1">'[5]Reco Sheet for Fcast'!$F$9:$G$9</definedName>
    <definedName name="BEx9GOA9AZX8DJGLEVWAJIIXRVFO" hidden="1">'[5]Reco Sheet for Fcast'!$F$9:$G$9</definedName>
    <definedName name="BEx9GTJ6YTNR09A1J3DJOTVV6SGI" hidden="1">'[5]Reco Sheet for Fcast'!$G$2:$H$2</definedName>
    <definedName name="BEx9GUQALUWCD30UKUQGSWW8KBQ7" hidden="1">'[5]Reco Sheet for Fcast'!$I$6:$J$6</definedName>
    <definedName name="BEx9GY6BVFQGCLMOWVT6PIC9WP5X" hidden="1">'[5]Reco Sheet for Fcast'!$F$15</definedName>
    <definedName name="BEx9GZ2P3FDHKXEBXX2VS0BG2NP2" hidden="1">'[5]Reco Sheet for Fcast'!$F$6:$G$6</definedName>
    <definedName name="BEx9H04IB14E1437FF2OIRRWBSD7" hidden="1">'[5]Reco Sheet for Fcast'!$F$15</definedName>
    <definedName name="BEx9H5O1KDZJCW91Q29VRPY5YS6P" hidden="1">'[5]Reco Sheet for Fcast'!$I$9:$J$9</definedName>
    <definedName name="BEx9H8YR0E906F1JXZMBX3LNT004" hidden="1">'[5]Reco Sheet for Fcast'!$F$9:$G$9</definedName>
    <definedName name="BEx9HV57CT0XR7KTSE1SJU1W7VRS" localSheetId="5" hidden="1">#REF!</definedName>
    <definedName name="BEx9HV57CT0XR7KTSE1SJU1W7VRS" hidden="1">#REF!</definedName>
    <definedName name="BEx9HZ1G1J0CB5PC45ZW4S9Q4EFY" localSheetId="5" hidden="1">#REF!</definedName>
    <definedName name="BEx9HZ1G1J0CB5PC45ZW4S9Q4EFY" hidden="1">#REF!</definedName>
    <definedName name="BEx9I8XIG7E5NB48QQHXP23FIN60" hidden="1">'[5]Reco Sheet for Fcast'!$I$10:$J$10</definedName>
    <definedName name="BEx9IMKCBEBXIA88V7M64JLL4FI4" localSheetId="5" hidden="1">#REF!</definedName>
    <definedName name="BEx9IMKCBEBXIA88V7M64JLL4FI4" hidden="1">#REF!</definedName>
    <definedName name="BEx9IQRF01ATLVK0YE60ARKQJ68L" hidden="1">'[5]Reco Sheet for Fcast'!$I$8:$J$8</definedName>
    <definedName name="BEx9IT5QNZWKM6YQ5WER0DC2PMMU" hidden="1">'[5]Reco Sheet for Fcast'!$I$9:$J$9</definedName>
    <definedName name="BEx9IUNP46GLAWX4BYA9AY38PVL0" localSheetId="5" hidden="1">#REF!</definedName>
    <definedName name="BEx9IUNP46GLAWX4BYA9AY38PVL0" hidden="1">#REF!</definedName>
    <definedName name="BEx9IW5MFLXTVCJHVUZTUH93AXOS" localSheetId="5" hidden="1">'[6]AMI P &amp; L'!#REF!</definedName>
    <definedName name="BEx9IW5MFLXTVCJHVUZTUH93AXOS" hidden="1">'[6]AMI P &amp; L'!#REF!</definedName>
    <definedName name="BEx9IXCSPSZC80YZUPRCYTG326KV" hidden="1">'[5]Reco Sheet for Fcast'!$I$10:$J$10</definedName>
    <definedName name="BEx9IZR39NHDGOM97H4E6F81RTQW" hidden="1">'[5]Reco Sheet for Fcast'!$F$6:$G$6</definedName>
    <definedName name="BEx9J6CH5E7YZPER7HXEIOIKGPCA" localSheetId="5" hidden="1">'[6]AMI P &amp; L'!#REF!</definedName>
    <definedName name="BEx9J6CH5E7YZPER7HXEIOIKGPCA" hidden="1">'[6]AMI P &amp; L'!#REF!</definedName>
    <definedName name="BEx9J7JMQEVLC9IQ0C5BDMVJ0SNE" localSheetId="5" hidden="1">#REF!</definedName>
    <definedName name="BEx9J7JMQEVLC9IQ0C5BDMVJ0SNE" hidden="1">#REF!</definedName>
    <definedName name="BEx9JJTZKVUJAVPTRE0RAVTEH41G" hidden="1">'[5]Reco Sheet for Fcast'!$I$11:$J$11</definedName>
    <definedName name="BEx9JLBYK239B3F841C7YG1GT7ST" localSheetId="5" hidden="1">'[6]AMI P &amp; L'!#REF!</definedName>
    <definedName name="BEx9JLBYK239B3F841C7YG1GT7ST" hidden="1">'[6]AMI P &amp; L'!#REF!</definedName>
    <definedName name="BEx9KLW9GH3AS7L6X2QVYRX4MP47" localSheetId="5" hidden="1">#REF!</definedName>
    <definedName name="BEx9KLW9GH3AS7L6X2QVYRX4MP47" hidden="1">#REF!</definedName>
    <definedName name="BExAW4IIW5D0MDY6TJ3G4FOLPYIR" hidden="1">'[5]Reco Sheet for Fcast'!$H$2:$I$2</definedName>
    <definedName name="BExAWEPCKLF5GHCVH6O4GKOE0SW1" hidden="1">'[5]Reco Sheet for Fcast'!$F$10:$G$10</definedName>
    <definedName name="BExAWMN8563X9T1UZOH7OWA0DH6W" localSheetId="5" hidden="1">#REF!</definedName>
    <definedName name="BExAWMN8563X9T1UZOH7OWA0DH6W" hidden="1">#REF!</definedName>
    <definedName name="BExAX28937OH2SJJ980WOFXSWR07" hidden="1">'[5]Reco Sheet for Fcast'!$F$7:$G$7</definedName>
    <definedName name="BExAX410NB4F2XOB84OR2197H8M5" localSheetId="5" hidden="1">'[6]AMI P &amp; L'!#REF!</definedName>
    <definedName name="BExAX410NB4F2XOB84OR2197H8M5" hidden="1">'[6]AMI P &amp; L'!#REF!</definedName>
    <definedName name="BExAX6FBAZV45KQY4H0U21PCNPDA" localSheetId="5" hidden="1">#REF!</definedName>
    <definedName name="BExAX6FBAZV45KQY4H0U21PCNPDA" hidden="1">#REF!</definedName>
    <definedName name="BExAX8TNG8LQ5Q4904SAYQIPGBSV" hidden="1">'[5]Reco Sheet for Fcast'!$I$7:$J$7</definedName>
    <definedName name="BExAXH2FJ8S1SX2XRI17ZABSFERB" localSheetId="5" hidden="1">#REF!</definedName>
    <definedName name="BExAXH2FJ8S1SX2XRI17ZABSFERB" hidden="1">#REF!</definedName>
    <definedName name="BExAY0EAT2LXR5MFGM0DLIB45PLO" hidden="1">'[5]Reco Sheet for Fcast'!$F$6:$G$6</definedName>
    <definedName name="BExAYE6LNIEBR9DSNI5JGNITGKIT" hidden="1">'[5]Reco Sheet for Fcast'!$I$7:$J$7</definedName>
    <definedName name="BExAYHMLXGGO25P8HYB2S75DEB4F" hidden="1">'[5]Reco Sheet for Fcast'!$F$10:$G$10</definedName>
    <definedName name="BExAYHXJ3CVLPZX5R6UR0U1MNDXJ" hidden="1">'[5]Reco Sheet for Fcast'!$C$15:$D$23</definedName>
    <definedName name="BExAYKXAUWGDOPG952TEJ2UKZKWN" hidden="1">'[5]Reco Sheet for Fcast'!$F$8:$G$8</definedName>
    <definedName name="BExAYP9TDTI2MBP6EYE0H39CPMXN" hidden="1">'[5]Reco Sheet for Fcast'!$F$9:$G$9</definedName>
    <definedName name="BExAYPPWJPWDKU59O051WMGB7O0J" hidden="1">'[5]Reco Sheet for Fcast'!$F$11:$G$11</definedName>
    <definedName name="BExAYR2JZCJBUH6F1LZC2A7JIVRJ" hidden="1">'[5]Reco Sheet for Fcast'!$F$7:$G$7</definedName>
    <definedName name="BExAYTGVRD3DLKO75RFPMBKCIWB8" hidden="1">'[5]Reco Sheet for Fcast'!$F$8:$G$8</definedName>
    <definedName name="BExAYY9H9COOT46HJLPVDLTO12UL" hidden="1">'[5]Reco Sheet for Fcast'!$I$11:$J$11</definedName>
    <definedName name="BExAZ5WJK9535H42VH6Y0VSS3JA9" localSheetId="5" hidden="1">#REF!</definedName>
    <definedName name="BExAZ5WJK9535H42VH6Y0VSS3JA9" hidden="1">#REF!</definedName>
    <definedName name="BExAZCNEGB4JYHC8CZ51KTN890US" hidden="1">'[5]Reco Sheet for Fcast'!$F$9:$G$9</definedName>
    <definedName name="BExAZFCI302YFYRDJYQDWQQL0Q0O" hidden="1">'[5]Reco Sheet for Fcast'!$I$7:$J$7</definedName>
    <definedName name="BExAZLHLST9OP89R1HJMC1POQG8H" hidden="1">'[5]Reco Sheet for Fcast'!$F$10:$G$10</definedName>
    <definedName name="BExAZMDYMIAA7RX1BMCKU1VLBRGY" hidden="1">'[5]Reco Sheet for Fcast'!$F$6:$G$6</definedName>
    <definedName name="BExAZNL6BHI8DCQWXOX4I2P839UX" hidden="1">'[5]Reco Sheet for Fcast'!$I$2:$J$2</definedName>
    <definedName name="BExAZRMWSONMCG9KDUM4KAQ7BONM" hidden="1">'[5]Reco Sheet for Fcast'!$H$2:$I$2</definedName>
    <definedName name="BExAZTFG4SJRG4TW6JXRF7N08JFI" hidden="1">'[5]Reco Sheet for Fcast'!$I$10:$J$10</definedName>
    <definedName name="BExAZUS4A8OHDZK0MWAOCCCKTH73" hidden="1">'[5]Reco Sheet for Fcast'!$F$8:$G$8</definedName>
    <definedName name="BExAZX6FECVK3E07KXM2XPYKGM6U" hidden="1">'[5]Reco Sheet for Fcast'!$G$2</definedName>
    <definedName name="BExAZZQ0QV1ZYLCVLE578WEPBOBQ" localSheetId="5" hidden="1">#REF!</definedName>
    <definedName name="BExAZZQ0QV1ZYLCVLE578WEPBOBQ" hidden="1">#REF!</definedName>
    <definedName name="BExB012NJ8GASTNNPBRRFTLHIOC9" hidden="1">'[5]Reco Sheet for Fcast'!$F$9:$G$9</definedName>
    <definedName name="BExB072HHXVMUC0VYNGG48GRSH5Q" localSheetId="5" hidden="1">'[6]AMI P &amp; L'!#REF!</definedName>
    <definedName name="BExB072HHXVMUC0VYNGG48GRSH5Q" hidden="1">'[6]AMI P &amp; L'!#REF!</definedName>
    <definedName name="BExB0FRDEYDEUEAB1W8KD6D965XA" hidden="1">'[5]Reco Sheet for Fcast'!$K$2</definedName>
    <definedName name="BExB0KPCN7YJORQAYUCF4YKIKPMC" hidden="1">'[5]Reco Sheet for Fcast'!$I$11:$J$11</definedName>
    <definedName name="BExB0WE4PI3NOBXXVO9CTEN4DIU2" hidden="1">'[5]Reco Sheet for Fcast'!$G$2</definedName>
    <definedName name="BExB10QNIVITUYS55OAEKK3VLJFE" hidden="1">'[5]Reco Sheet for Fcast'!$G$2</definedName>
    <definedName name="BExB15ZDRY4CIJ911DONP0KCY9KU" hidden="1">'[5]Reco Sheet for Fcast'!$F$6:$G$6</definedName>
    <definedName name="BExB16VQY0O0RLZYJFU3OFEONVTE" hidden="1">'[5]Reco Sheet for Fcast'!$I$6:$J$6</definedName>
    <definedName name="BExB1713OG4CGOEQ7O0FXSI2FQWZ" localSheetId="5" hidden="1">#REF!</definedName>
    <definedName name="BExB1713OG4CGOEQ7O0FXSI2FQWZ" hidden="1">#REF!</definedName>
    <definedName name="BExB1FKNY2UO4W5FUGFHJOA2WFGG" localSheetId="5" hidden="1">'[6]AMI P &amp; L'!#REF!</definedName>
    <definedName name="BExB1FKNY2UO4W5FUGFHJOA2WFGG" hidden="1">'[6]AMI P &amp; L'!#REF!</definedName>
    <definedName name="BExB1GMD0PIDGTFBGQOPRWQSP9I4" hidden="1">'[6]AMI P &amp; L'!#REF!</definedName>
    <definedName name="BExB1O49WB23GYRGP1OKE2V4B8KB" localSheetId="5" hidden="1">#REF!</definedName>
    <definedName name="BExB1O49WB23GYRGP1OKE2V4B8KB" hidden="1">#REF!</definedName>
    <definedName name="BExB1PWZDAO1V9N18MU22F75P6Y5" hidden="1">'[5]Reco Sheet for Fcast'!$I$6:$J$6</definedName>
    <definedName name="BExB1Q29OO6LNFNT1EQLA3KYE7MX" hidden="1">'[5]Reco Sheet for Fcast'!$F$7:$G$7</definedName>
    <definedName name="BExB1TNRV5EBWZEHYLHI76T0FVA7" hidden="1">'[5]Reco Sheet for Fcast'!$I$9:$J$9</definedName>
    <definedName name="BExB1WI6M8I0EEP1ANUQZCFY24EV" localSheetId="5" hidden="1">'[6]AMI P &amp; L'!#REF!</definedName>
    <definedName name="BExB1WI6M8I0EEP1ANUQZCFY24EV" hidden="1">'[6]AMI P &amp; L'!#REF!</definedName>
    <definedName name="BExB1Z7GTT7CR0FJMG7GTKH7A4KN" hidden="1">'[5]Reco Sheet for Fcast'!$O$6:$P$10</definedName>
    <definedName name="BExB203OWC9QZA3BYOKQ18L4FUJE" hidden="1">'[5]Reco Sheet for Fcast'!$F$9:$G$9</definedName>
    <definedName name="BExB2CJHTU7C591BR4WRL5L2F2K6" hidden="1">'[5]Reco Sheet for Fcast'!$I$9:$J$9</definedName>
    <definedName name="BExB2K1AV4PGNS1O6C7D7AO411AX" hidden="1">'[5]Reco Sheet for Fcast'!$F$11:$G$11</definedName>
    <definedName name="BExB2O2UYHKI324YE324E1N7FVIB" hidden="1">'[5]Reco Sheet for Fcast'!$I$10:$J$10</definedName>
    <definedName name="BExB2Q0VJ0MU2URO3JOVUAVHEI3V" localSheetId="5" hidden="1">'[6]AMI P &amp; L'!#REF!</definedName>
    <definedName name="BExB2Q0VJ0MU2URO3JOVUAVHEI3V" hidden="1">'[6]AMI P &amp; L'!#REF!</definedName>
    <definedName name="BExB2TBPD6APUT2TO3BGE6IU9G7C" hidden="1">'[7]Bud Mth'!$I$11:$J$11</definedName>
    <definedName name="BExB30IP1DNKNQ6PZ5ERUGR5MK4Z" hidden="1">'[5]Reco Sheet for Fcast'!$I$11:$J$11</definedName>
    <definedName name="BExB3TL3FFDSU6ZSR25KZABHXJXM" localSheetId="5" hidden="1">#REF!</definedName>
    <definedName name="BExB3TL3FFDSU6ZSR25KZABHXJXM" hidden="1">#REF!</definedName>
    <definedName name="BExB42VLHX3FLYCON9QDRE70MBLO" localSheetId="5" hidden="1">#REF!</definedName>
    <definedName name="BExB42VLHX3FLYCON9QDRE70MBLO" hidden="1">#REF!</definedName>
    <definedName name="BExB442RX0T3L6HUL6X5T21CENW6" localSheetId="5" hidden="1">'[6]AMI P &amp; L'!#REF!</definedName>
    <definedName name="BExB442RX0T3L6HUL6X5T21CENW6" hidden="1">'[6]AMI P &amp; L'!#REF!</definedName>
    <definedName name="BExB4ADD0L7417CII901XTFKXD1J" hidden="1">'[5]Reco Sheet for Fcast'!$I$7:$J$7</definedName>
    <definedName name="BExB4DYU06HCGRIPBSWRCXK804UM" hidden="1">'[5]Reco Sheet for Fcast'!$F$11:$G$11</definedName>
    <definedName name="BExB4GNWJ6OF995Q61W2G9VZAMPS" localSheetId="5" hidden="1">#REF!</definedName>
    <definedName name="BExB4GNWJ6OF995Q61W2G9VZAMPS" hidden="1">#REF!</definedName>
    <definedName name="BExB4KEQ72L2ONQ7IFMYZAK0153C" hidden="1">'[5]Reco Sheet for Fcast'!$F$11:$G$11</definedName>
    <definedName name="BExB4M24SMODJ32BDKDH2DWLGTXO" localSheetId="5" hidden="1">#REF!</definedName>
    <definedName name="BExB4M24SMODJ32BDKDH2DWLGTXO" hidden="1">#REF!</definedName>
    <definedName name="BExB4Z3EZBGYYI33U0KQ8NEIH8PY" hidden="1">'[5]Reco Sheet for Fcast'!$I$8:$J$8</definedName>
    <definedName name="BExB55368XW7UX657ZSPC6BFE92S" hidden="1">'[5]Reco Sheet for Fcast'!$I$8:$J$8</definedName>
    <definedName name="BExB57MZEPL2SA2ONPK66YFLZWJU" hidden="1">'[5]Reco Sheet for Fcast'!$I$8:$J$8</definedName>
    <definedName name="BExB5833OAOJ22VK1YK47FHUSVK2" localSheetId="5" hidden="1">'[6]AMI P &amp; L'!#REF!</definedName>
    <definedName name="BExB5833OAOJ22VK1YK47FHUSVK2" hidden="1">'[6]AMI P &amp; L'!#REF!</definedName>
    <definedName name="BExB58JDIHS42JZT9DJJMKA8QFCO" hidden="1">'[5]Reco Sheet for Fcast'!$I$11:$J$11</definedName>
    <definedName name="BExB58U5FQC5JWV9CGC83HLLZUZI" hidden="1">'[5]Reco Sheet for Fcast'!$F$7:$G$7</definedName>
    <definedName name="BExB5EDO9XUKHF74X3HAU2WPPHZH" hidden="1">'[5]Reco Sheet for Fcast'!$I$6:$J$6</definedName>
    <definedName name="BExB5G6EH68AYEP1UT0GHUEL3SLN" hidden="1">'[5]Reco Sheet for Fcast'!$F$11:$G$11</definedName>
    <definedName name="BExB5LQ3CUIG99R26KF7ZDT7KB5Y" localSheetId="5" hidden="1">#REF!</definedName>
    <definedName name="BExB5LQ3CUIG99R26KF7ZDT7KB5Y" hidden="1">#REF!</definedName>
    <definedName name="BExB5QYVEZWFE5DQVHAM760EV05X" hidden="1">'[5]Reco Sheet for Fcast'!$I$7:$J$7</definedName>
    <definedName name="BExB5U9IRH14EMOE0YGIE3WIVLFS" hidden="1">'[5]Reco Sheet for Fcast'!$I$6:$J$6</definedName>
    <definedName name="BExB5VWYMOV6BAIH7XUBBVPU7MMD" hidden="1">'[5]Reco Sheet for Fcast'!$F$9:$G$9</definedName>
    <definedName name="BExB610DZWIJP1B72U9QM42COH2B" hidden="1">'[5]Reco Sheet for Fcast'!$F$9:$G$9</definedName>
    <definedName name="BExB6C3FUAKK9ML5T767NMWGA9YB" hidden="1">'[5]Reco Sheet for Fcast'!$F$7:$G$7</definedName>
    <definedName name="BExB6C8X6JYRLKZKK17VE3QUNL3D" hidden="1">'[5]Reco Sheet for Fcast'!$G$2</definedName>
    <definedName name="BExB6HN3QRFPXM71MDUK21BKM7PF" hidden="1">'[5]Reco Sheet for Fcast'!$F$11:$G$11</definedName>
    <definedName name="BExB6IZMHCZ3LB7N73KD90YB1HBZ" hidden="1">'[5]Reco Sheet for Fcast'!$F$9:$G$9</definedName>
    <definedName name="BExB719SGNX4Y8NE6JEXC555K596" hidden="1">'[5]Reco Sheet for Fcast'!$F$10:$G$10</definedName>
    <definedName name="BExB7265DCHKS7V2OWRBXCZTEIW9" hidden="1">'[5]Reco Sheet for Fcast'!$F$6:$G$6</definedName>
    <definedName name="BExB74PS5P9G0P09Y6DZSCX0FLTJ" hidden="1">'[5]Reco Sheet for Fcast'!$I$6:$J$6</definedName>
    <definedName name="BExB78RH79J0MIF7H8CAZ0CFE88Q" localSheetId="5" hidden="1">'[6]AMI P &amp; L'!#REF!</definedName>
    <definedName name="BExB78RH79J0MIF7H8CAZ0CFE88Q" hidden="1">'[6]AMI P &amp; L'!#REF!</definedName>
    <definedName name="BExB7ELT09HGDVO5BJC1ZY9D09GZ" hidden="1">'[5]Reco Sheet for Fcast'!$H$2:$I$2</definedName>
    <definedName name="BExB7XXV45EK0IDHSBDE8V0UXZNU" localSheetId="5" hidden="1">#REF!</definedName>
    <definedName name="BExB7XXV45EK0IDHSBDE8V0UXZNU" hidden="1">#REF!</definedName>
    <definedName name="BExB806PAXX70XUTA3ZI7OORD78R" hidden="1">'[5]Reco Sheet for Fcast'!$F$15</definedName>
    <definedName name="BExB8HF4UBVZKQCSRFRUQL2EE6VL" hidden="1">'[5]Reco Sheet for Fcast'!$F$8:$G$8</definedName>
    <definedName name="BExB8HKHKZ1ORJZUYGG2M4VSCC39" hidden="1">'[5]Reco Sheet for Fcast'!$F$9:$G$9</definedName>
    <definedName name="BExB8K9L3ECVVHYODX1ITUTEHJTR" hidden="1">'[5]Reco Sheet for Fcast'!$L$6:$M$10</definedName>
    <definedName name="BExB8QPH8DC5BESEVPSMBCWVN6PO" hidden="1">'[5]Reco Sheet for Fcast'!$F$6:$G$6</definedName>
    <definedName name="BExB8U5N0D85YR8APKN3PPKG0FWP" localSheetId="5" hidden="1">'[6]AMI P &amp; L'!#REF!</definedName>
    <definedName name="BExB8U5N0D85YR8APKN3PPKG0FWP" hidden="1">'[6]AMI P &amp; L'!#REF!</definedName>
    <definedName name="BExB8WJYEQ55LDAYQH0NXEDCQOVD" localSheetId="5" hidden="1">#REF!</definedName>
    <definedName name="BExB8WJYEQ55LDAYQH0NXEDCQOVD" hidden="1">#REF!</definedName>
    <definedName name="BExB9AXUUDDTRDLVSC7REODDIYJ2" localSheetId="5" hidden="1">#REF!</definedName>
    <definedName name="BExB9AXUUDDTRDLVSC7REODDIYJ2" hidden="1">#REF!</definedName>
    <definedName name="BExB9DHI5I2TJ2LXYPM98EE81L27" hidden="1">'[5]Reco Sheet for Fcast'!$I$9:$J$9</definedName>
    <definedName name="BExB9Q2MZZHBGW8QQKVEYIMJBPIE" localSheetId="5" hidden="1">'[6]AMI P &amp; L'!#REF!</definedName>
    <definedName name="BExB9Q2MZZHBGW8QQKVEYIMJBPIE" hidden="1">'[6]AMI P &amp; L'!#REF!</definedName>
    <definedName name="BExBA1GON0EZRJ20UYPILAPLNQWM" hidden="1">'[5]Reco Sheet for Fcast'!$I$7:$J$7</definedName>
    <definedName name="BExBA69ASGYRZW1G1DYIS9QRRTBN" hidden="1">'[5]Reco Sheet for Fcast'!$F$9:$G$9</definedName>
    <definedName name="BExBA6K42582A14WFFWQ3Q8QQWB6" hidden="1">'[5]Reco Sheet for Fcast'!$I$7:$J$7</definedName>
    <definedName name="BExBA8I5D4R8R2PYQ1K16TWGTOEP" hidden="1">'[5]Reco Sheet for Fcast'!$I$7:$J$7</definedName>
    <definedName name="BExBA93PE0DGUUTA7LLSIGBIXWE5" hidden="1">'[5]Reco Sheet for Fcast'!$I$7:$J$7</definedName>
    <definedName name="BExBAAGDKQLBSZJAFZFOCDTVS99P" localSheetId="5" hidden="1">'[6]AMI P &amp; L'!#REF!</definedName>
    <definedName name="BExBAAGDKQLBSZJAFZFOCDTVS99P" hidden="1">'[6]AMI P &amp; L'!#REF!</definedName>
    <definedName name="BExBAI8X0FKDQJ6YZJQDTTG4ZCWY" hidden="1">'[5]Reco Sheet for Fcast'!$I$7:$J$7</definedName>
    <definedName name="BExBAKN7XIBAXCF9PCNVS038PCQO" hidden="1">'[5]Reco Sheet for Fcast'!$F$11:$G$11</definedName>
    <definedName name="BExBAKXZ7PBW3DDKKA5MWC1ZUC7O" hidden="1">'[5]Reco Sheet for Fcast'!$I$8:$J$8</definedName>
    <definedName name="BExBAO8NLXZXHO6KCIECSFCH3RR0" hidden="1">'[5]Reco Sheet for Fcast'!$I$9:$J$9</definedName>
    <definedName name="BExBAOOT1KBSIEISN1ADL4RMY879" hidden="1">'[5]Reco Sheet for Fcast'!$G$2</definedName>
    <definedName name="BExBAVKX8Q09370X1GCZWJ4E91YJ" hidden="1">'[5]Reco Sheet for Fcast'!$I$8:$J$8</definedName>
    <definedName name="BExBAX2X2ENJYO4QTR5VAIQ86L7B" hidden="1">'[5]Reco Sheet for Fcast'!$F$8:$G$8</definedName>
    <definedName name="BExBAZ13D3F1DVJQ6YJ8JGUYEYJE" hidden="1">'[5]Reco Sheet for Fcast'!$I$11:$J$11</definedName>
    <definedName name="BExBBUCJQRR74Q7GPWDEZXYK2KJL" hidden="1">'[5]Reco Sheet for Fcast'!$I$11:$J$11</definedName>
    <definedName name="BExBBV8XVMD9CKZY711T0BN7H3PM" hidden="1">'[5]Reco Sheet for Fcast'!$F$15</definedName>
    <definedName name="BExBC78HXWXHO3XAB6E8NVTBGLJS" hidden="1">'[5]Reco Sheet for Fcast'!$F$10:$G$10</definedName>
    <definedName name="BExBCFH4L7S4TYW0N2SXKVDCA3MT" localSheetId="5" hidden="1">#REF!</definedName>
    <definedName name="BExBCFH4L7S4TYW0N2SXKVDCA3MT" hidden="1">#REF!</definedName>
    <definedName name="BExBCKKJTIRKC1RZJRTK65HHLX4W" hidden="1">'[5]Reco Sheet for Fcast'!$I$9:$J$9</definedName>
    <definedName name="BExBCLMEPAN3XXX174TU8SS0627Q" localSheetId="5" hidden="1">'[6]AMI P &amp; L'!#REF!</definedName>
    <definedName name="BExBCLMEPAN3XXX174TU8SS0627Q" hidden="1">'[6]AMI P &amp; L'!#REF!</definedName>
    <definedName name="BExBCRBEYR2KZ8FAQFZ2NHY13WIY" hidden="1">'[5]Reco Sheet for Fcast'!$F$15</definedName>
    <definedName name="BExBD303042MO1GR0POO3IQ33MOB" localSheetId="5" hidden="1">#REF!</definedName>
    <definedName name="BExBD303042MO1GR0POO3IQ33MOB" hidden="1">#REF!</definedName>
    <definedName name="BExBD4I559NXSV6J07Q343TKYMVJ" hidden="1">'[5]Reco Sheet for Fcast'!$G$2</definedName>
    <definedName name="BExBDBZQLTX3OGFYGULQFK5WEZU5" hidden="1">'[5]Reco Sheet for Fcast'!$F$7:$G$7</definedName>
    <definedName name="BExBDJS9TUEU8Z84IV59E5V4T8K6" localSheetId="5" hidden="1">'[6]AMI P &amp; L'!#REF!</definedName>
    <definedName name="BExBDJS9TUEU8Z84IV59E5V4T8K6" hidden="1">'[6]AMI P &amp; L'!#REF!</definedName>
    <definedName name="BExBDKOMSVH4XMH52CFJ3F028I9R" hidden="1">'[5]Reco Sheet for Fcast'!$G$2</definedName>
    <definedName name="BExBDSRXVZQ0W5WXQMP5XD00GRRL" hidden="1">'[5]Reco Sheet for Fcast'!$I$8:$J$8</definedName>
    <definedName name="BExBDT2QTPSTYED3RWGES5QGI7VV" localSheetId="5" hidden="1">#REF!</definedName>
    <definedName name="BExBDT2QTPSTYED3RWGES5QGI7VV" hidden="1">#REF!</definedName>
    <definedName name="BExBDUVGK3E1J4JY9ZYTS7V14BLY" hidden="1">'[5]Reco Sheet for Fcast'!$G$2</definedName>
    <definedName name="BExBDXVD2DLLN6TA9MP26MNPUFW7" localSheetId="5" hidden="1">#REF!</definedName>
    <definedName name="BExBDXVD2DLLN6TA9MP26MNPUFW7" hidden="1">#REF!</definedName>
    <definedName name="BExBE162OSBKD30I7T1DKKPT3I9I" hidden="1">'[5]Reco Sheet for Fcast'!$I$10:$J$10</definedName>
    <definedName name="BExBE5NWKF3JY3D79JVGRSGJR400" localSheetId="5" hidden="1">#REF!</definedName>
    <definedName name="BExBE5NWKF3JY3D79JVGRSGJR400" hidden="1">#REF!</definedName>
    <definedName name="BExBE5YOPZ8MJAYGZW8WZ85UDLJF" localSheetId="5" hidden="1">#REF!</definedName>
    <definedName name="BExBE5YOPZ8MJAYGZW8WZ85UDLJF" hidden="1">#REF!</definedName>
    <definedName name="BExBEC9ATLQZF86W1M3APSM4HEOH" hidden="1">'[5]Reco Sheet for Fcast'!$I$6:$J$6</definedName>
    <definedName name="BExBEF3VXW3Y3SZ6RC9PX7QEB12Y" hidden="1">'[5]Reco Sheet for Fcast'!$F$15</definedName>
    <definedName name="BExBEYFQJE9YK12A6JBMRFKEC7RN" hidden="1">'[5]Reco Sheet for Fcast'!$I$6:$J$6</definedName>
    <definedName name="BExBG1ED81J2O4A2S5F5Y3BPHMCR" hidden="1">'[5]Reco Sheet for Fcast'!$I$8:$J$8</definedName>
    <definedName name="BExCRLIHS7466WFJ3RPIUGGXYESZ" hidden="1">'[5]Reco Sheet for Fcast'!$I$9:$J$9</definedName>
    <definedName name="BExCRQWQFIEUV7HE228YUBUUJA9K" hidden="1">'[5]Reco Sheet for Fcast'!$F$15:$AI$18</definedName>
    <definedName name="BExCS1EDDUEAEWHVYXHIP9I1WCJH" hidden="1">'[5]Reco Sheet for Fcast'!$I$10:$J$10</definedName>
    <definedName name="BExCS4E9E7CKF2RTM6INK6MAILOV" localSheetId="5" hidden="1">#REF!</definedName>
    <definedName name="BExCS4E9E7CKF2RTM6INK6MAILOV" hidden="1">#REF!</definedName>
    <definedName name="BExCS7ZPMHFJ4UJDAL8CQOLSZ13B" localSheetId="5" hidden="1">'[6]AMI P &amp; L'!#REF!</definedName>
    <definedName name="BExCS7ZPMHFJ4UJDAL8CQOLSZ13B" hidden="1">'[6]AMI P &amp; L'!#REF!</definedName>
    <definedName name="BExCS8W4NJUZH9S1CYB6XSDLEPBW" hidden="1">'[5]Reco Sheet for Fcast'!$I$2:$J$2</definedName>
    <definedName name="BExCSAE1M6G20R41J0Y24YNN0YC1" hidden="1">'[5]Reco Sheet for Fcast'!$I$6:$J$6</definedName>
    <definedName name="BExCSAOUZOYKHN7HV511TO8VDJ02" hidden="1">'[5]Reco Sheet for Fcast'!$I$8:$J$8</definedName>
    <definedName name="BExCSMOFTXSUEC1T46LR1UPYRCX5" hidden="1">'[5]Reco Sheet for Fcast'!$G$2</definedName>
    <definedName name="BExCSSDG3TM6TPKS19E9QYJEELZ6" localSheetId="5" hidden="1">'[6]AMI P &amp; L'!#REF!</definedName>
    <definedName name="BExCSSDG3TM6TPKS19E9QYJEELZ6" hidden="1">'[6]AMI P &amp; L'!#REF!</definedName>
    <definedName name="BExCSUGZTH68S9G7WRZU0HVIGIKV" localSheetId="5" hidden="1">#REF!</definedName>
    <definedName name="BExCSUGZTH68S9G7WRZU0HVIGIKV" hidden="1">#REF!</definedName>
    <definedName name="BExCSZV7U67UWXL2HKJNM5W1E4OO" hidden="1">'[5]Reco Sheet for Fcast'!$I$7:$J$7</definedName>
    <definedName name="BExCT4NSDT61OCH04Y2QIFIOP75H" localSheetId="5" hidden="1">'[6]AMI P &amp; L'!#REF!</definedName>
    <definedName name="BExCT4NSDT61OCH04Y2QIFIOP75H" hidden="1">'[6]AMI P &amp; L'!#REF!</definedName>
    <definedName name="BExCTW8G3VCZ55S09HTUGXKB1P2M" hidden="1">'[5]Reco Sheet for Fcast'!$F$11:$G$11</definedName>
    <definedName name="BExCTYS2KX0QANOLT8LGZ9WV3S3T" hidden="1">'[5]Reco Sheet for Fcast'!$F$15</definedName>
    <definedName name="BExCTZZ9JNES4EDHW97NP0EGQALX" hidden="1">'[5]Reco Sheet for Fcast'!$G$2</definedName>
    <definedName name="BExCU0A1V6NMZQ9ASYJ8QIVQ5UR2" localSheetId="5" hidden="1">'[6]AMI P &amp; L'!#REF!</definedName>
    <definedName name="BExCU0A1V6NMZQ9ASYJ8QIVQ5UR2" hidden="1">'[6]AMI P &amp; L'!#REF!</definedName>
    <definedName name="BExCU2834920JBHSPCRC4UF80OLL" hidden="1">'[5]Reco Sheet for Fcast'!$F$11:$G$11</definedName>
    <definedName name="BExCU8O54I3P3WRYWY1CRP3S78QY" hidden="1">'[5]Reco Sheet for Fcast'!$G$2</definedName>
    <definedName name="BExCUDRJO23YOKT8GPWOVQ4XEHF5" hidden="1">'[5]Reco Sheet for Fcast'!$F$6:$G$6</definedName>
    <definedName name="BExCUGRGLX1AYN8HK7GN3RQ6XWIM" localSheetId="5" hidden="1">#REF!</definedName>
    <definedName name="BExCUGRGLX1AYN8HK7GN3RQ6XWIM" hidden="1">#REF!</definedName>
    <definedName name="BExCUPAXFR16YMWL30ME3F3BSRDZ" hidden="1">'[5]Reco Sheet for Fcast'!$F$8:$G$8</definedName>
    <definedName name="BExCUR94DHCE47PUUWEMT5QZOYR2" hidden="1">'[5]Reco Sheet for Fcast'!$H$2:$I$2</definedName>
    <definedName name="BExCV634L7SVHGB0UDDTRRQ2Q72H" hidden="1">'[5]Reco Sheet for Fcast'!$I$7:$J$7</definedName>
    <definedName name="BExCVBXGSXT9FWJRG62PX9S1RK83" hidden="1">'[5]Reco Sheet for Fcast'!$I$8:$J$8</definedName>
    <definedName name="BExCVHBNLOHNFS0JAV3I1XGPNH9W" hidden="1">'[5]Reco Sheet for Fcast'!$F$15</definedName>
    <definedName name="BExCVI86R31A2IOZIEBY1FJLVILD" hidden="1">'[5]Reco Sheet for Fcast'!$I$10:$J$10</definedName>
    <definedName name="BExCVKGZXE0I9EIXKBZVSGSEY2RR" hidden="1">'[5]Reco Sheet for Fcast'!$F$9:$G$9</definedName>
    <definedName name="BExCVV44WY5807WGMTGKPW0GT256" hidden="1">'[5]Reco Sheet for Fcast'!$I$7:$J$7</definedName>
    <definedName name="BExCVVK8GI44DNT5MTM7AOS4U9N8" hidden="1">'[5]Reco Sheet for Fcast'!$I$7:$J$7</definedName>
    <definedName name="BExCVZ5PN4V6MRBZ04PZJW3GEF8S" localSheetId="5" hidden="1">'[6]AMI P &amp; L'!#REF!</definedName>
    <definedName name="BExCVZ5PN4V6MRBZ04PZJW3GEF8S" hidden="1">'[6]AMI P &amp; L'!#REF!</definedName>
    <definedName name="BExCW13R0GWJYGXZBNCPAHQN4NR2" hidden="1">'[5]Reco Sheet for Fcast'!$I$10:$J$10</definedName>
    <definedName name="BExCW9Y5HWU4RJTNX74O6L24VGCK" hidden="1">'[5]Reco Sheet for Fcast'!$H$2:$I$2</definedName>
    <definedName name="BExCWMJAP755C7AV2QKTWYDPDSSV" hidden="1">'[5]Reco Sheet for Fcast'!$F$8:$G$8</definedName>
    <definedName name="BExCWPDPESGZS07QGBLSBWDNVJLZ" hidden="1">'[5]Reco Sheet for Fcast'!$F$7:$G$7</definedName>
    <definedName name="BExCWSDLJ7DJX3139FQJM3LND72J" hidden="1">'[5]Reco Sheet for Fcast'!$O$6:$P$10</definedName>
    <definedName name="BExCWTVKHIVCRHF8GC39KI58YM5K" hidden="1">'[5]Reco Sheet for Fcast'!$G$2</definedName>
    <definedName name="BExCX2KGRZBRVLZNM8SUSIE6A0RL" localSheetId="5" hidden="1">'[6]AMI P &amp; L'!#REF!</definedName>
    <definedName name="BExCX2KGRZBRVLZNM8SUSIE6A0RL" hidden="1">'[6]AMI P &amp; L'!#REF!</definedName>
    <definedName name="BExCX3X451T70LZ1VF95L7W4Y4TM" hidden="1">'[5]Reco Sheet for Fcast'!$F$10:$G$10</definedName>
    <definedName name="BExCX4NZ2N1OUGXM7EV0U7VULJMM" hidden="1">'[5]Reco Sheet for Fcast'!$F$7:$G$7</definedName>
    <definedName name="BExCXILMURGYMAH6N5LF5DV6K3GM" hidden="1">'[5]Reco Sheet for Fcast'!$I$9:$J$9</definedName>
    <definedName name="BExCXK3M8NPWOZZALA6L6RUCBB2J" localSheetId="5" hidden="1">#REF!</definedName>
    <definedName name="BExCXK3M8NPWOZZALA6L6RUCBB2J" hidden="1">#REF!</definedName>
    <definedName name="BExCXKZZ6U10NBCECNUV9U56FB6V" localSheetId="5" hidden="1">#REF!</definedName>
    <definedName name="BExCXKZZ6U10NBCECNUV9U56FB6V" hidden="1">#REF!</definedName>
    <definedName name="BExCXQUFBMXQ1650735H48B1AZT3" hidden="1">'[5]Reco Sheet for Fcast'!$F$15</definedName>
    <definedName name="BExCY2DQO9VLA77Q7EG3T0XNXX4F" hidden="1">'[5]Reco Sheet for Fcast'!$F$11:$G$11</definedName>
    <definedName name="BExCY6VMJ68MX3C981R5Q0BX5791" hidden="1">'[5]Reco Sheet for Fcast'!$I$9:$J$9</definedName>
    <definedName name="BExCYAH2SAZCPW6XCB7V7PMMCAWO" hidden="1">'[5]Reco Sheet for Fcast'!$I$6:$J$6</definedName>
    <definedName name="BExCYFV9Z4OENTUNF9IWT6ELMRCL" hidden="1">'[5]Reco Sheet for Fcast'!$I$7:$J$7</definedName>
    <definedName name="BExCYPRC5HJE6N2XQTHCT6NXGP8N" hidden="1">'[5]Reco Sheet for Fcast'!$I$11:$J$11</definedName>
    <definedName name="BExCYUK0I3UEXZNFDW71G6Z6D8XR" localSheetId="5" hidden="1">'[6]AMI P &amp; L'!#REF!</definedName>
    <definedName name="BExCYUK0I3UEXZNFDW71G6Z6D8XR" hidden="1">'[6]AMI P &amp; L'!#REF!</definedName>
    <definedName name="BExCZFZCXMLY5DWESYJ9NGTJYQ8M" hidden="1">'[5]Reco Sheet for Fcast'!$I$11:$J$11</definedName>
    <definedName name="BExCZJ4P8WS0BDT31WDXI0ROE7D6" hidden="1">'[5]Reco Sheet for Fcast'!$F$6:$G$6</definedName>
    <definedName name="BExCZKH6NI0EE02L995IFVBD1J59" hidden="1">'[5]Reco Sheet for Fcast'!$I$8:$J$8</definedName>
    <definedName name="BExCZU7T2KCK97JI9FE1XITCRE8U" localSheetId="5" hidden="1">#REF!</definedName>
    <definedName name="BExCZU7T2KCK97JI9FE1XITCRE8U" hidden="1">#REF!</definedName>
    <definedName name="BExCZUD9FEOJBKDJ51Z3JON9LKJ8" hidden="1">'[5]Reco Sheet for Fcast'!$G$2</definedName>
    <definedName name="BExD0CCO4AZHRMZ3PSLCEN7T63L2" hidden="1">'[7]Bud Mth'!$I$6:$J$6</definedName>
    <definedName name="BExD0HALIN0JR4JTPGDEVAEE5EX5" hidden="1">'[5]Reco Sheet for Fcast'!$I$8:$J$8</definedName>
    <definedName name="BExD0LCCDPG16YLY5WQSZF1XI5DA" hidden="1">'[5]Reco Sheet for Fcast'!$I$9:$J$9</definedName>
    <definedName name="BExD0RMWSB4TRECEHTH6NN4K9DFZ" hidden="1">'[5]Reco Sheet for Fcast'!$I$11:$J$11</definedName>
    <definedName name="BExD0U6KG10QGVDI1XSHK0J10A2V" hidden="1">'[5]Reco Sheet for Fcast'!$I$7:$J$7</definedName>
    <definedName name="BExD13RUIBGRXDL4QDZ305UKUR12" hidden="1">'[5]Reco Sheet for Fcast'!$I$9:$J$9</definedName>
    <definedName name="BExD14DETV5R4OOTMAXD5NAKWRO3" hidden="1">'[5]Reco Sheet for Fcast'!$H$2:$I$2</definedName>
    <definedName name="BExD15PVEDBQYR2EAO7B3FB96GXL" localSheetId="5" hidden="1">#REF!</definedName>
    <definedName name="BExD15PVEDBQYR2EAO7B3FB96GXL" hidden="1">#REF!</definedName>
    <definedName name="BExD1OAU9OXQAZA4D70HP72CU6GB" hidden="1">'[5]Reco Sheet for Fcast'!$I$7:$J$7</definedName>
    <definedName name="BExD1Y1JV61416YA1XRQHKWPZIE7" hidden="1">'[5]Reco Sheet for Fcast'!$F$6:$G$6</definedName>
    <definedName name="BExD21HKYZH6AN0830NG17ZRUS1T" hidden="1">'[5]Reco Sheet for Fcast'!$G$2:$H$2</definedName>
    <definedName name="BExD2AHAKLXLHE5UREIETBE22KWM" localSheetId="5" hidden="1">#REF!</definedName>
    <definedName name="BExD2AHAKLXLHE5UREIETBE22KWM" hidden="1">#REF!</definedName>
    <definedName name="BExD2CFHIRMBKN5KXE5QP4XXEWFS" localSheetId="5" hidden="1">'[6]AMI P &amp; L'!#REF!</definedName>
    <definedName name="BExD2CFHIRMBKN5KXE5QP4XXEWFS" hidden="1">'[6]AMI P &amp; L'!#REF!</definedName>
    <definedName name="BExD2DMHH1HWXQ9W0YYMDP8AAX8Q" hidden="1">'[5]Reco Sheet for Fcast'!$F$6:$G$6</definedName>
    <definedName name="BExD2HTPC7IWBAU6OSQ67MQA8BYZ" hidden="1">'[5]Reco Sheet for Fcast'!$F$10:$G$10</definedName>
    <definedName name="BExD363H2VGFIQUCE6LS4AC5J0ZT" hidden="1">'[5]Reco Sheet for Fcast'!$F$7:$G$7</definedName>
    <definedName name="BExD37QXHXNRAT3KZWRFA3MXHIF8" hidden="1">'[7]Bud Mth'!$F$6:$G$6</definedName>
    <definedName name="BExD3A588E939V61P1XEW0FI5Q0S" hidden="1">'[5]Reco Sheet for Fcast'!$I$10:$J$10</definedName>
    <definedName name="BExD3CJJDKVR9M18XI3WDZH80WL6" hidden="1">'[5]Reco Sheet for Fcast'!$I$11:$J$11</definedName>
    <definedName name="BExD3ESD9WYJIB3TRDPJ1CKXRAVL" hidden="1">'[5]Reco Sheet for Fcast'!$I$11:$J$11</definedName>
    <definedName name="BExD3F368X5S25MWSUNIV57RDB57" localSheetId="5" hidden="1">'[6]AMI P &amp; L'!#REF!</definedName>
    <definedName name="BExD3F368X5S25MWSUNIV57RDB57" hidden="1">'[6]AMI P &amp; L'!#REF!</definedName>
    <definedName name="BExD3H6Q0X859YKIX6M8ZEYXI1G6" hidden="1">'[7]Bud Mth'!$F$15:$S$21</definedName>
    <definedName name="BExD3IJ5IT335SOSNV9L85WKAOSI" hidden="1">'[5]Reco Sheet for Fcast'!$F$11:$G$11</definedName>
    <definedName name="BExD3KBVUY57GMMQTOFEU6S6G1AY" hidden="1">'[5]Reco Sheet for Fcast'!$F$9:$G$9</definedName>
    <definedName name="BExD3NMR7AW2Z6V8SC79VQR37NA6" hidden="1">'[5]Reco Sheet for Fcast'!$F$8:$G$8</definedName>
    <definedName name="BExD3QXA2UQ2W4N7NYLUEOG40BZB" hidden="1">'[5]Reco Sheet for Fcast'!$F$10:$G$10</definedName>
    <definedName name="BExD3U2N041TEJ7GCN005UTPHNXY" hidden="1">'[5]Reco Sheet for Fcast'!$F$6:$G$6</definedName>
    <definedName name="BExD40O0CFTNJFOFMMM1KH0P7BUI" localSheetId="5" hidden="1">'[6]AMI P &amp; L'!#REF!</definedName>
    <definedName name="BExD40O0CFTNJFOFMMM1KH0P7BUI" hidden="1">'[6]AMI P &amp; L'!#REF!</definedName>
    <definedName name="BExD4BR9HJ3MWWZ5KLVZWX9FJAUS" hidden="1">'[5]Reco Sheet for Fcast'!$F$11:$G$11</definedName>
    <definedName name="BExD4F1WTKT3H0N9MF4H1LX7MBSY" hidden="1">'[5]Reco Sheet for Fcast'!$I$8:$J$8</definedName>
    <definedName name="BExD4H5GQWXBS6LUL3TSP36DVO38" localSheetId="5" hidden="1">'[6]AMI P &amp; L'!#REF!</definedName>
    <definedName name="BExD4H5GQWXBS6LUL3TSP36DVO38" hidden="1">'[6]AMI P &amp; L'!#REF!</definedName>
    <definedName name="BExD4IHX75GVFK6I80F7IR7955K1" hidden="1">'[7]Bud Mth'!$F$15</definedName>
    <definedName name="BExD4JJSS3QDBLABCJCHD45SRNPI" localSheetId="5" hidden="1">'[6]AMI P &amp; L'!#REF!</definedName>
    <definedName name="BExD4JJSS3QDBLABCJCHD45SRNPI" hidden="1">'[6]AMI P &amp; L'!#REF!</definedName>
    <definedName name="BExD4R1I0MKF033I5LPUYIMTZ6E8" localSheetId="5" hidden="1">'[6]AMI P &amp; L'!#REF!</definedName>
    <definedName name="BExD4R1I0MKF033I5LPUYIMTZ6E8" hidden="1">'[6]AMI P &amp; L'!#REF!</definedName>
    <definedName name="BExD50MT3M6XZLNUP9JL93EG6D9R" hidden="1">'[5]Reco Sheet for Fcast'!$I$11:$J$11</definedName>
    <definedName name="BExD5EV7KDSVF1CJT38M4IBPFLPY" hidden="1">'[5]Reco Sheet for Fcast'!$F$11:$G$11</definedName>
    <definedName name="BExD5FRK547OESJRYAW574DZEZ7J" hidden="1">'[5]Reco Sheet for Fcast'!$I$9:$J$9</definedName>
    <definedName name="BExD5I5X2YA2YNCTCDSMEL4CWF4N" hidden="1">'[5]Reco Sheet for Fcast'!$F$7:$G$7</definedName>
    <definedName name="BExD5QUSRFJWRQ1ZM50WYLCF74DF" hidden="1">'[5]Reco Sheet for Fcast'!$I$9:$J$9</definedName>
    <definedName name="BExD5SSUIF6AJQHBHK8PNMFBPRYB" hidden="1">'[5]Reco Sheet for Fcast'!$F$8:$G$8</definedName>
    <definedName name="BExD623C9LRX18BE0W2V6SZLQUXX" localSheetId="5" hidden="1">'[6]AMI P &amp; L'!#REF!</definedName>
    <definedName name="BExD623C9LRX18BE0W2V6SZLQUXX" hidden="1">'[6]AMI P &amp; L'!#REF!</definedName>
    <definedName name="BExD6AC4VDV2QBVC73C49W2OU12I" localSheetId="5" hidden="1">#REF!</definedName>
    <definedName name="BExD6AC4VDV2QBVC73C49W2OU12I" hidden="1">#REF!</definedName>
    <definedName name="BExD6CQA7UMJBXV7AIFAIHUF2ICX" hidden="1">'[5]Reco Sheet for Fcast'!$F$9:$G$9</definedName>
    <definedName name="BExD6DS52K2CC3509UN77XBR0868" localSheetId="5" hidden="1">'[6]AMI P &amp; L'!#REF!</definedName>
    <definedName name="BExD6DS52K2CC3509UN77XBR0868" hidden="1">'[6]AMI P &amp; L'!#REF!</definedName>
    <definedName name="BExD6FKVK8WJWNYPVENR7Q8Q30PK" hidden="1">'[5]Reco Sheet for Fcast'!$F$9:$G$9</definedName>
    <definedName name="BExD6GMP0LK8WKVWMIT1NNH8CHLF" localSheetId="5" hidden="1">'[6]AMI P &amp; L'!#REF!</definedName>
    <definedName name="BExD6GMP0LK8WKVWMIT1NNH8CHLF" hidden="1">'[6]AMI P &amp; L'!#REF!</definedName>
    <definedName name="BExD6H2TE0WWAUIWVSSCLPZ6B88N" hidden="1">'[5]Reco Sheet for Fcast'!$I$11:$J$11</definedName>
    <definedName name="BExD6HTUMONFBQHM7Y5UW4DPHU7X" hidden="1">'[7]Bud Mth'!$F$7:$G$7</definedName>
    <definedName name="BExD71LTOE015TV5RSAHM8NT8GVW" hidden="1">'[5]Reco Sheet for Fcast'!$J$2:$K$2</definedName>
    <definedName name="BExD73USXVADC7EHGHVTQNCT06ZA" hidden="1">'[5]Reco Sheet for Fcast'!$I$7:$J$7</definedName>
    <definedName name="BExD7GAIGULTB3YHM1OS9RBQOTEC" localSheetId="5" hidden="1">'[6]AMI P &amp; L'!#REF!</definedName>
    <definedName name="BExD7GAIGULTB3YHM1OS9RBQOTEC" hidden="1">'[6]AMI P &amp; L'!#REF!</definedName>
    <definedName name="BExD7IE1DHIS52UFDCTSKPJQNRD5" hidden="1">'[5]Reco Sheet for Fcast'!$I$9:$J$9</definedName>
    <definedName name="BExD7IUBGUWHYC9UNZ1IY5XFYKQN" hidden="1">'[5]Reco Sheet for Fcast'!$F$6:$G$6</definedName>
    <definedName name="BExD7JL7NW9EKGU5ITCE4VJZ2N5W" hidden="1">'[7]Bud Mth'!$F$9:$G$9</definedName>
    <definedName name="BExD7JQOJ35HGL8U2OCEI2P2JT7I" localSheetId="5" hidden="1">'[6]AMI P &amp; L'!#REF!</definedName>
    <definedName name="BExD7JQOJ35HGL8U2OCEI2P2JT7I" hidden="1">'[6]AMI P &amp; L'!#REF!</definedName>
    <definedName name="BExD7KSDKNDNH95NDT3S7GM3MUU2" hidden="1">'[5]Reco Sheet for Fcast'!$I$11:$J$11</definedName>
    <definedName name="BExD8H5O087KQVWIVPUUID5VMGMS" hidden="1">'[5]Reco Sheet for Fcast'!$G$2</definedName>
    <definedName name="BExD8OCLZMFN5K3VZYI4Q4ITVKUA" localSheetId="5" hidden="1">'[6]AMI P &amp; L'!#REF!</definedName>
    <definedName name="BExD8OCLZMFN5K3VZYI4Q4ITVKUA" hidden="1">'[6]AMI P &amp; L'!#REF!</definedName>
    <definedName name="BExD93C1R6LC0631ECHVFYH0R0PD" hidden="1">'[5]Reco Sheet for Fcast'!$I$11:$J$11</definedName>
    <definedName name="BExD97TXIO0COVNN4OH3DEJ33YLM" hidden="1">'[5]Reco Sheet for Fcast'!$F$9:$G$9</definedName>
    <definedName name="BExD99RZ1RFIMK6O1ZHSPJ68X9Y5" hidden="1">'[5]Reco Sheet for Fcast'!$G$2</definedName>
    <definedName name="BExD9G2K962VNWXDAYQ4EXMJHEX1" localSheetId="5" hidden="1">#REF!</definedName>
    <definedName name="BExD9G2K962VNWXDAYQ4EXMJHEX1" hidden="1">#REF!</definedName>
    <definedName name="BExD9GO5JA4ADLQH22ZFJKY2FEAV" localSheetId="5" hidden="1">#REF!</definedName>
    <definedName name="BExD9GO5JA4ADLQH22ZFJKY2FEAV" hidden="1">#REF!</definedName>
    <definedName name="BExD9L0ID3VSOU609GKWYTA5BFMA" hidden="1">'[5]Reco Sheet for Fcast'!$I$10:$J$10</definedName>
    <definedName name="BExD9M7SEMG0JK2FUTTZXWIEBTKB" hidden="1">'[5]Reco Sheet for Fcast'!$I$10:$J$10</definedName>
    <definedName name="BExD9MNYBYB1AICQL5165G472IE2" hidden="1">'[5]Reco Sheet for Fcast'!$K$2</definedName>
    <definedName name="BExD9PNSYT7GASEGUVL48MUQ02WO" hidden="1">'[5]Reco Sheet for Fcast'!$I$10:$J$10</definedName>
    <definedName name="BExD9TK2MIWFH5SKUYU9ZKF4NPHQ" hidden="1">'[5]Reco Sheet for Fcast'!$I$9:$J$9</definedName>
    <definedName name="BExD9W3W06TDDVRN5CJ260FOF5ZL" localSheetId="5" hidden="1">#REF!</definedName>
    <definedName name="BExD9W3W06TDDVRN5CJ260FOF5ZL" hidden="1">#REF!</definedName>
    <definedName name="BExDA6LD9061UULVKUUI4QP8SK13" hidden="1">'[5]Reco Sheet for Fcast'!$I$11:$J$11</definedName>
    <definedName name="BExDAGMVMNLQ6QXASB9R6D8DIT12" hidden="1">'[5]Reco Sheet for Fcast'!$F$6:$G$6</definedName>
    <definedName name="BExDAL4R440JG0CQM6QZM9CCATO7" hidden="1">'[7]Bud Mth'!$G$2:$H$2</definedName>
    <definedName name="BExDAYBHU9ADLXI8VRC7F608RVGM" hidden="1">'[5]Reco Sheet for Fcast'!$F$11:$G$11</definedName>
    <definedName name="BExDBDR1XR0FV0CYUCB2OJ7CJCZU" hidden="1">'[5]Reco Sheet for Fcast'!$F$6:$G$6</definedName>
    <definedName name="BExDBLJMQIQA9ELW70CORRS2ACLM" localSheetId="5" hidden="1">#REF!</definedName>
    <definedName name="BExDBLJMQIQA9ELW70CORRS2ACLM" hidden="1">#REF!</definedName>
    <definedName name="BExDBQXTJ9F9DE7FNTJCL0LMOJ21" localSheetId="5" hidden="1">'[6]AMI P &amp; L'!#REF!</definedName>
    <definedName name="BExDBQXTJ9F9DE7FNTJCL0LMOJ21" hidden="1">'[6]AMI P &amp; L'!#REF!</definedName>
    <definedName name="BExDC7F818VN0S18ID7XRCRVYPJ4" hidden="1">'[5]Reco Sheet for Fcast'!$F$7:$G$7</definedName>
    <definedName name="BExDCL7K96PC9VZYB70ZW3QPVIJE" hidden="1">'[5]Reco Sheet for Fcast'!$I$6:$J$6</definedName>
    <definedName name="BExDCP3UZ3C2O4C1F7KMU0Z9U32N" hidden="1">'[5]Reco Sheet for Fcast'!$F$10:$G$10</definedName>
    <definedName name="BExEO387TMFDZIZYFA14K98OH5YE" localSheetId="5" hidden="1">#REF!</definedName>
    <definedName name="BExEO387TMFDZIZYFA14K98OH5YE" hidden="1">#REF!</definedName>
    <definedName name="BExEOBX3WECDMYCV9RLN49APTXMM" hidden="1">'[5]Reco Sheet for Fcast'!$I$7:$J$7</definedName>
    <definedName name="BExEPN9VIYI0FVL0HLZQXJFO6TT0" hidden="1">'[5]Reco Sheet for Fcast'!$H$2:$I$2</definedName>
    <definedName name="BExEPORSQ4BZ1T2NCGKIGLY1D19M" localSheetId="5" hidden="1">#REF!</definedName>
    <definedName name="BExEPORSQ4BZ1T2NCGKIGLY1D19M" hidden="1">#REF!</definedName>
    <definedName name="BExEPYT6VDSMR8MU2341Q5GM2Y9V" hidden="1">'[5]Reco Sheet for Fcast'!$K$2</definedName>
    <definedName name="BExEQ1YK2GGF3PCQ5YXT4E5L9FQG" localSheetId="5" hidden="1">#REF!</definedName>
    <definedName name="BExEQ1YK2GGF3PCQ5YXT4E5L9FQG" hidden="1">#REF!</definedName>
    <definedName name="BExEQ2ENYLMY8K1796XBB31CJHNN" hidden="1">'[5]Reco Sheet for Fcast'!$F$11:$G$11</definedName>
    <definedName name="BExEQ2PFE4N40LEPGDPS90WDL6BN" hidden="1">'[5]Reco Sheet for Fcast'!$I$7:$J$7</definedName>
    <definedName name="BExEQ2PFURT24NQYGYVE8NKX1EGA" hidden="1">'[5]Reco Sheet for Fcast'!$H$2:$I$2</definedName>
    <definedName name="BExEQB8ZWXO6IIGOEPWTLOJGE2NR" localSheetId="5" hidden="1">'[6]AMI P &amp; L'!#REF!</definedName>
    <definedName name="BExEQB8ZWXO6IIGOEPWTLOJGE2NR" hidden="1">'[6]AMI P &amp; L'!#REF!</definedName>
    <definedName name="BExEQBZX0EL6LIKPY01197ACK65H" hidden="1">'[5]Reco Sheet for Fcast'!$F$6:$G$6</definedName>
    <definedName name="BExEQDXZALJLD4OBF74IKZBR13SR" hidden="1">'[5]Reco Sheet for Fcast'!$F$10:$G$10</definedName>
    <definedName name="BExEQFLE2RPWGMWQAI4JMKUEFRPT" hidden="1">'[5]Reco Sheet for Fcast'!$I$9:$J$9</definedName>
    <definedName name="BExEQIFTE4JRQ7F1T7L9IE3W0TEB" localSheetId="5" hidden="1">#REF!</definedName>
    <definedName name="BExEQIFTE4JRQ7F1T7L9IE3W0TEB" hidden="1">#REF!</definedName>
    <definedName name="BExEQTZAP8R69U31W4LKGTKKGKQE" hidden="1">'[5]Reco Sheet for Fcast'!$F$10:$G$10</definedName>
    <definedName name="BExEQZ820Q06ED8NT4DB6UM7MNMW" localSheetId="5" hidden="1">#REF!</definedName>
    <definedName name="BExEQZ820Q06ED8NT4DB6UM7MNMW" hidden="1">#REF!</definedName>
    <definedName name="BExER2O72H1F9WV6S1J04C15PXX7" hidden="1">'[5]Reco Sheet for Fcast'!$F$11:$G$11</definedName>
    <definedName name="BExERRUIKIOATPZ9U4HQ0V52RJAU" hidden="1">'[5]Reco Sheet for Fcast'!$F$10:$G$10</definedName>
    <definedName name="BExERSANFNM1O7T65PC5MJ301YET" localSheetId="5" hidden="1">'[6]AMI P &amp; L'!#REF!</definedName>
    <definedName name="BExERSANFNM1O7T65PC5MJ301YET" hidden="1">'[6]AMI P &amp; L'!#REF!</definedName>
    <definedName name="BExERWCEBKQRYWRQLYJ4UCMMKTHG" localSheetId="5" hidden="1">'[8]R8. Capl incl Margins'!#REF!</definedName>
    <definedName name="BExERWCEBKQRYWRQLYJ4UCMMKTHG" hidden="1">'[8]R8. Capl incl Margins'!#REF!</definedName>
    <definedName name="BExERX39X2B577E8G980B6146MR4" hidden="1">'[7]Bud Mth'!$F$10:$G$10</definedName>
    <definedName name="BExES44RHHDL3V7FLV6M20834WF1" hidden="1">'[5]Reco Sheet for Fcast'!$I$8:$J$8</definedName>
    <definedName name="BExES4A7VE2X3RYYTVRLKZD4I7WU" hidden="1">'[5]Reco Sheet for Fcast'!$G$2</definedName>
    <definedName name="BExES6TU0P9MT54G7H03VE8ZTU0I" localSheetId="5" hidden="1">#REF!</definedName>
    <definedName name="BExES6TU0P9MT54G7H03VE8ZTU0I" hidden="1">#REF!</definedName>
    <definedName name="BExESMKD95A649M0WRSG6CXXP326" hidden="1">'[5]Reco Sheet for Fcast'!$F$7:$G$7</definedName>
    <definedName name="BExESNWVY914X62GFBPJRODSAZ7B" localSheetId="5" hidden="1">'[6]AMI P &amp; L'!#REF!</definedName>
    <definedName name="BExESNWVY914X62GFBPJRODSAZ7B" hidden="1">'[6]AMI P &amp; L'!#REF!</definedName>
    <definedName name="BExESR27ZXJG5VMY4PR9D940VS7T" hidden="1">'[5]Reco Sheet for Fcast'!$I$9:$J$9</definedName>
    <definedName name="BExESU25LOS36OLUCBS6GANOVO9P" hidden="1">'[7]Bud Mth'!$I$8:$J$8</definedName>
    <definedName name="BExESZ03KXL8DQ2591HLR56ZML94" hidden="1">'[5]Reco Sheet for Fcast'!$I$9:$J$9</definedName>
    <definedName name="BExESZAW5N443NRTKIP59OEI1CR6" hidden="1">'[5]Reco Sheet for Fcast'!$I$6:$J$6</definedName>
    <definedName name="BExET3HXQ60A4O2OLKX8QNXRI6LQ" hidden="1">'[5]Reco Sheet for Fcast'!$F$9:$G$9</definedName>
    <definedName name="BExETA3B1FCIOA80H94K90FWXQKE" hidden="1">'[5]Reco Sheet for Fcast'!$I$8:$J$8</definedName>
    <definedName name="BExETAZOYT4CJIT8RRKC9F2HJG1D" hidden="1">'[5]Reco Sheet for Fcast'!$I$11:$J$11</definedName>
    <definedName name="BExETF6QD5A9GEINE1KZRRC2LXWM" hidden="1">'[5]Reco Sheet for Fcast'!$F$10:$G$10</definedName>
    <definedName name="BExETQ9XRXLUACN82805SPSPNKHI" hidden="1">'[5]Reco Sheet for Fcast'!$F$2</definedName>
    <definedName name="BExETR0YRMOR63E6DHLEHV9QVVON" hidden="1">'[5]Reco Sheet for Fcast'!$F$10:$G$10</definedName>
    <definedName name="BExETVTGY38YXYYF7N73OYN6FYY3" hidden="1">'[5]Reco Sheet for Fcast'!$I$7:$J$7</definedName>
    <definedName name="BExETYO0S2RGTHJQ60TB37B647GU" localSheetId="5" hidden="1">#REF!</definedName>
    <definedName name="BExETYO0S2RGTHJQ60TB37B647GU" hidden="1">#REF!</definedName>
    <definedName name="BExEUNE4T242Y59C6MS28MXEUGCP" hidden="1">'[5]Reco Sheet for Fcast'!$F$6:$G$6</definedName>
    <definedName name="BExEV2TP7NA3ZR6RJGH5ER370OUM" hidden="1">'[5]Reco Sheet for Fcast'!$F$7:$G$7</definedName>
    <definedName name="BExEV69USLNYO2QRJRC0J92XUF00" hidden="1">'[5]Reco Sheet for Fcast'!$I$8:$J$8</definedName>
    <definedName name="BExEV6KNTQOCFD7GV726XQEVQ7R6" hidden="1">'[5]Reco Sheet for Fcast'!$F$7:$G$7</definedName>
    <definedName name="BExEV6VGM4POO9QT9KH3QA3VYCWM" hidden="1">'[5]Reco Sheet for Fcast'!$F$8:$G$8</definedName>
    <definedName name="BExEVET98G3FU6QBF9LHYWSAMV0O" hidden="1">'[5]Reco Sheet for Fcast'!$F$10:$G$10</definedName>
    <definedName name="BExEVNCUT0PDUYNJH7G6BSEWZOT2" hidden="1">'[5]Reco Sheet for Fcast'!$F$10:$G$10</definedName>
    <definedName name="BExEVPGF4V5J0WQRZKUM8F9TTKZJ" hidden="1">'[5]Reco Sheet for Fcast'!$F$8:$G$8</definedName>
    <definedName name="BExEVVLIEVWYRF2UUC1H0H5QU1CP" hidden="1">'[5]Reco Sheet for Fcast'!$F$10:$G$10</definedName>
    <definedName name="BExEVWCKO8T84GW9Z3X47915XKSH" hidden="1">'[5]Reco Sheet for Fcast'!$H$2:$I$2</definedName>
    <definedName name="BExEVZSJWMZ5L2ZE7AZC57CXKW6T" hidden="1">'[5]Reco Sheet for Fcast'!$F$8:$G$8</definedName>
    <definedName name="BExEW0JL1GFFCXMDGW54CI7Y8FZN" hidden="1">'[5]Reco Sheet for Fcast'!$I$8:$J$8</definedName>
    <definedName name="BExEW68M9WL8214QH9C7VCK7BN08" hidden="1">'[5]Reco Sheet for Fcast'!$I$6:$J$6</definedName>
    <definedName name="BExEW8HFKH6F47KIHYBDRUEFZ2ZZ" hidden="1">'[5]Reco Sheet for Fcast'!$F$7:$G$7</definedName>
    <definedName name="BExEWCDQPJ7PZH6IIJ26ODKAMLH0" localSheetId="5" hidden="1">#REF!</definedName>
    <definedName name="BExEWCDQPJ7PZH6IIJ26ODKAMLH0" hidden="1">#REF!</definedName>
    <definedName name="BExEWNBGQS1U2LW3W84T4LSJ9K00" hidden="1">'[5]Reco Sheet for Fcast'!$F$15</definedName>
    <definedName name="BExEWO7STL7HNZSTY8VQBPTX1WK6" hidden="1">'[5]Reco Sheet for Fcast'!$I$11:$J$11</definedName>
    <definedName name="BExEWQ0M1N3KMKTDJ73H10QSG4W1" hidden="1">'[5]Reco Sheet for Fcast'!$H$2:$I$2</definedName>
    <definedName name="BExEX85F3OSW8NSCYGYPS9372Z1Q" hidden="1">'[5]Reco Sheet for Fcast'!$H$2:$I$2</definedName>
    <definedName name="BExEX9HWY2G6928ZVVVQF77QCM2C" localSheetId="5" hidden="1">'[6]AMI P &amp; L'!#REF!</definedName>
    <definedName name="BExEX9HWY2G6928ZVVVQF77QCM2C" hidden="1">'[6]AMI P &amp; L'!#REF!</definedName>
    <definedName name="BExEXBQWAYKMVBRJRHB8PFCSYFVN" hidden="1">'[5]Reco Sheet for Fcast'!$I$10:$J$10</definedName>
    <definedName name="BExEXRBZ0DI9E2UFLLKYWGN66B61" localSheetId="5" hidden="1">'[6]AMI P &amp; L'!#REF!</definedName>
    <definedName name="BExEXRBZ0DI9E2UFLLKYWGN66B61" hidden="1">'[6]AMI P &amp; L'!#REF!</definedName>
    <definedName name="BExEYLG9FL9V1JPPNZ3FUDNSEJ4V" hidden="1">'[5]Reco Sheet for Fcast'!$I$10:$J$10</definedName>
    <definedName name="BExEYMSPJ8NAM530KGLCIZKRIZQ2" localSheetId="5" hidden="1">#REF!</definedName>
    <definedName name="BExEYMSPJ8NAM530KGLCIZKRIZQ2" hidden="1">#REF!</definedName>
    <definedName name="BExEYOW8C1B3OUUCIGEC7L8OOW1Z" hidden="1">'[5]Reco Sheet for Fcast'!$G$2:$H$2</definedName>
    <definedName name="BExEYUQJXZT6N5HJH8ACJF6SRWEE" hidden="1">'[5]Reco Sheet for Fcast'!$I$6:$J$6</definedName>
    <definedName name="BExEZ1S6VZCG01ZPLBSS9Z1SBOJ2" hidden="1">'[5]Reco Sheet for Fcast'!$I$10:$J$10</definedName>
    <definedName name="BExEZ1S7T9NR9JGWF19512ER0YC0" localSheetId="5" hidden="1">#REF!</definedName>
    <definedName name="BExEZ1S7T9NR9JGWF19512ER0YC0" hidden="1">#REF!</definedName>
    <definedName name="BExEZGBFNJR8DLPN0V11AU22L6WY" hidden="1">'[5]Reco Sheet for Fcast'!$I$9:$J$9</definedName>
    <definedName name="BExEZM0KKJJF7WB3ZTYQ6Y00HDUP" localSheetId="5" hidden="1">#REF!</definedName>
    <definedName name="BExEZM0KKJJF7WB3ZTYQ6Y00HDUP" hidden="1">#REF!</definedName>
    <definedName name="BExEZWNIZ06IIMDYQSV4BSTCR7UN" hidden="1">'[5]Reco Sheet for Fcast'!$F$11:$G$11</definedName>
    <definedName name="BExEZXEG4TM0ZW3671Q0LLO7NEJS" localSheetId="5" hidden="1">#REF!</definedName>
    <definedName name="BExEZXEG4TM0ZW3671Q0LLO7NEJS" hidden="1">#REF!</definedName>
    <definedName name="BExF02Y3V3QEPO2XLDSK47APK9XJ" hidden="1">'[5]Reco Sheet for Fcast'!$G$2</definedName>
    <definedName name="BExF09OS91RT7N7IW8JLMZ121ZP3" hidden="1">'[5]Reco Sheet for Fcast'!$I$7:$J$7</definedName>
    <definedName name="BExF0C8L8MPMMA1XQ6J8H8CEDPJ9" hidden="1">'[5]Reco Sheet for Fcast'!$F$6:$G$6</definedName>
    <definedName name="BExF0LOEHV42P2DV7QL8O7HOQ3N9" hidden="1">'[5]Reco Sheet for Fcast'!$F$11:$G$11</definedName>
    <definedName name="BExF0WRM9VO25RLSO03ZOCE8H7K5" hidden="1">'[5]Reco Sheet for Fcast'!$H$2:$I$2</definedName>
    <definedName name="BExF0YEVOP1GW6ETJGOVIA7BKBX3" localSheetId="5" hidden="1">#REF!</definedName>
    <definedName name="BExF0YEVOP1GW6ETJGOVIA7BKBX3" hidden="1">#REF!</definedName>
    <definedName name="BExF0ZRI7W4RSLIDLHTSM0AWXO3S" localSheetId="5" hidden="1">'[6]AMI P &amp; L'!#REF!</definedName>
    <definedName name="BExF0ZRI7W4RSLIDLHTSM0AWXO3S" hidden="1">'[6]AMI P &amp; L'!#REF!</definedName>
    <definedName name="BExF19CT3MMZZ2T5EWMDNG3UOJ01" hidden="1">'[5]Reco Sheet for Fcast'!$I$9:$J$9</definedName>
    <definedName name="BExF1M38U6NX17YJA8YU359B5Z4M" hidden="1">'[5]Reco Sheet for Fcast'!$I$10:$J$10</definedName>
    <definedName name="BExF1MU4W3NPEY0OHRDWP5IANCBB" hidden="1">'[5]Reco Sheet for Fcast'!$I$10:$J$10</definedName>
    <definedName name="BExF1MZN8MWMOKOARHJ1QAF9HPGT" hidden="1">'[5]Reco Sheet for Fcast'!$F$8:$G$8</definedName>
    <definedName name="BExF1UHD1URZND0VTZ5BY2FRCCF7" localSheetId="5" hidden="1">#REF!</definedName>
    <definedName name="BExF1UHD1URZND0VTZ5BY2FRCCF7" hidden="1">#REF!</definedName>
    <definedName name="BExF1US4ZIQYSU5LBFYNRA9N0K2O" hidden="1">'[5]Reco Sheet for Fcast'!$I$9:$J$9</definedName>
    <definedName name="BExF2C5XL2NC396JU35KFSEHGMRX" localSheetId="5" hidden="1">#REF!</definedName>
    <definedName name="BExF2C5XL2NC396JU35KFSEHGMRX" hidden="1">#REF!</definedName>
    <definedName name="BExF2CWZN6E87RGTBMD4YQI2QT7R" hidden="1">'[5]Reco Sheet for Fcast'!$F$10:$G$10</definedName>
    <definedName name="BExF2DYO1WQ7GMXSTAQRDBW1NSFG" hidden="1">'[5]Reco Sheet for Fcast'!$F$9:$G$9</definedName>
    <definedName name="BExF2LWJ8M4NGGKOIOZBJ3TPKQMD" localSheetId="5" hidden="1">#REF!</definedName>
    <definedName name="BExF2LWJ8M4NGGKOIOZBJ3TPKQMD" hidden="1">#REF!</definedName>
    <definedName name="BExF2MSWNUY9Z6BZJQZ538PPTION" hidden="1">'[5]Reco Sheet for Fcast'!$I$6:$J$6</definedName>
    <definedName name="BExF2QZYWHTYGUTTXR15CKCV3LS7" hidden="1">'[5]Reco Sheet for Fcast'!$F$11:$G$11</definedName>
    <definedName name="BExF2T8Y6TSJ74RMSZOA9CEH4OZ6" hidden="1">'[5]Reco Sheet for Fcast'!$I$2</definedName>
    <definedName name="BExF31N3YM4F37EOOY8M8VI1KXN8" hidden="1">'[5]Reco Sheet for Fcast'!$F$9:$G$9</definedName>
    <definedName name="BExF37C1YKBT79Z9SOJAG5MXQGTU" hidden="1">'[5]Reco Sheet for Fcast'!$F$15</definedName>
    <definedName name="BExF382XL4A8VTMCPJY3C5IWNXCC" localSheetId="5" hidden="1">#REF!</definedName>
    <definedName name="BExF382XL4A8VTMCPJY3C5IWNXCC" hidden="1">#REF!</definedName>
    <definedName name="BExF3A6HPA6DGYALZNHHJPMCUYZR" hidden="1">'[5]Reco Sheet for Fcast'!$F$8:$G$8</definedName>
    <definedName name="BExF3I9T44X7DV9HHV51DVDDPPZG" hidden="1">'[5]Reco Sheet for Fcast'!$K$2</definedName>
    <definedName name="BExF3JMFX5DILOIFUDIO1HZUK875" hidden="1">'[5]Reco Sheet for Fcast'!$H$2:$I$2</definedName>
    <definedName name="BExF3NTC4BGZEM6B87TCFX277QCS" localSheetId="5" hidden="1">'[6]AMI P &amp; L'!#REF!</definedName>
    <definedName name="BExF3NTC4BGZEM6B87TCFX277QCS" hidden="1">'[6]AMI P &amp; L'!#REF!</definedName>
    <definedName name="BExF3Q7NI90WT31QHYSJDIG0LLLJ" hidden="1">'[5]Reco Sheet for Fcast'!$I$10:$J$10</definedName>
    <definedName name="BExF3QD55TIY1MSBSRK9TUJKBEWO" hidden="1">'[5]Reco Sheet for Fcast'!$H$2:$I$2</definedName>
    <definedName name="BExF3QD5AXW8T6FZ8O1C78NHR5C3" localSheetId="5" hidden="1">#REF!</definedName>
    <definedName name="BExF3QD5AXW8T6FZ8O1C78NHR5C3" hidden="1">#REF!</definedName>
    <definedName name="BExF3QT8J6RIF1L3R700MBSKIOKW" hidden="1">'[5]Reco Sheet for Fcast'!$F$11:$G$11</definedName>
    <definedName name="BExF41WFMNZ2YQ1KBKOBZWROKVHO" localSheetId="5" hidden="1">#REF!</definedName>
    <definedName name="BExF41WFMNZ2YQ1KBKOBZWROKVHO" hidden="1">#REF!</definedName>
    <definedName name="BExF42SSBVPMLK2UB3B7FPEIY9TU" localSheetId="5" hidden="1">'[6]AMI P &amp; L'!#REF!</definedName>
    <definedName name="BExF42SSBVPMLK2UB3B7FPEIY9TU" hidden="1">'[6]AMI P &amp; L'!#REF!</definedName>
    <definedName name="BExF4HXSWB50BKYPWA0HTT8W56H6" hidden="1">'[5]Reco Sheet for Fcast'!$I$10:$J$10</definedName>
    <definedName name="BExF4KHF04IWW4LQ95FHQPFE4Y9K" hidden="1">'[5]Reco Sheet for Fcast'!$I$8:$J$8</definedName>
    <definedName name="BExF4KXIG1XOE6UY0ICYSY5JDNTS" localSheetId="5" hidden="1">#REF!</definedName>
    <definedName name="BExF4KXIG1XOE6UY0ICYSY5JDNTS" hidden="1">#REF!</definedName>
    <definedName name="BExF4MVQM5Y0QRDLDFSKWWTF709C" hidden="1">'[5]Reco Sheet for Fcast'!$I$8:$J$8</definedName>
    <definedName name="BExF4PVMZYV36E8HOYY06J81AMBI" localSheetId="5" hidden="1">'[6]AMI P &amp; L'!#REF!</definedName>
    <definedName name="BExF4PVMZYV36E8HOYY06J81AMBI" hidden="1">'[6]AMI P &amp; L'!#REF!</definedName>
    <definedName name="BExF4SF9NEX1FZE9N8EXT89PM54D" hidden="1">'[5]Reco Sheet for Fcast'!$F$11:$G$11</definedName>
    <definedName name="BExF52GTGP8MHGII4KJ8TJGR8W8U" hidden="1">'[5]Reco Sheet for Fcast'!$H$2:$I$2</definedName>
    <definedName name="BExF57K7L3UC1I2FSAWURR4SN0UN" hidden="1">'[5]Reco Sheet for Fcast'!$I$10:$J$10</definedName>
    <definedName name="BExF5B5Q7SUPDSPIJOA1GNG17ZFD" localSheetId="5" hidden="1">#REF!</definedName>
    <definedName name="BExF5B5Q7SUPDSPIJOA1GNG17ZFD" hidden="1">#REF!</definedName>
    <definedName name="BExF5CCUNN10ODYNRYLTJ6DOSQA7" localSheetId="5" hidden="1">#REF!</definedName>
    <definedName name="BExF5CCUNN10ODYNRYLTJ6DOSQA7" hidden="1">#REF!</definedName>
    <definedName name="BExF5HR2GFV7O8LKG9SJ4BY78LYA" hidden="1">'[5]Reco Sheet for Fcast'!$I$8:$J$8</definedName>
    <definedName name="BExF5ZFO2A29GHWR5ES64Z9OS16J" localSheetId="5" hidden="1">'[6]AMI P &amp; L'!#REF!</definedName>
    <definedName name="BExF5ZFO2A29GHWR5ES64Z9OS16J" hidden="1">'[6]AMI P &amp; L'!#REF!</definedName>
    <definedName name="BExF63S045JO7H2ZJCBTBVH3SUIF" hidden="1">'[5]Reco Sheet for Fcast'!$I$11:$J$11</definedName>
    <definedName name="BExF642TEGTXCI9A61ZOONJCB0U1" hidden="1">'[5]Reco Sheet for Fcast'!$I$8:$J$8</definedName>
    <definedName name="BExF67O951CF8UJF3KBDNR0E83C1" localSheetId="5" hidden="1">'[6]AMI P &amp; L'!#REF!</definedName>
    <definedName name="BExF67O951CF8UJF3KBDNR0E83C1" hidden="1">'[6]AMI P &amp; L'!#REF!</definedName>
    <definedName name="BExF690Y20C503FDB3JYBPHX2VD1" localSheetId="5" hidden="1">#REF!</definedName>
    <definedName name="BExF690Y20C503FDB3JYBPHX2VD1" hidden="1">#REF!</definedName>
    <definedName name="BExF6EV7I35NVMIJGYTB6E24YVPA" hidden="1">'[5]Reco Sheet for Fcast'!$K$2</definedName>
    <definedName name="BExF6FGUF393KTMBT40S5BYAFG00" hidden="1">'[5]Reco Sheet for Fcast'!$H$2:$I$2</definedName>
    <definedName name="BExF6GNYXWY8A0SY4PW1B6KJMMTM" localSheetId="5" hidden="1">'[6]AMI P &amp; L'!#REF!</definedName>
    <definedName name="BExF6GNYXWY8A0SY4PW1B6KJMMTM" hidden="1">'[6]AMI P &amp; L'!#REF!</definedName>
    <definedName name="BExF6IB8K74Z0AFT05GPOKKZW7C9" hidden="1">'[5]Reco Sheet for Fcast'!$I$9:$J$9</definedName>
    <definedName name="BExF6NUXJI11W2IAZNAM1QWC0459" hidden="1">'[5]Reco Sheet for Fcast'!$F$7:$G$7</definedName>
    <definedName name="BExF6RR76KNVIXGJOVFO8GDILKGZ" hidden="1">'[5]Reco Sheet for Fcast'!$F$15</definedName>
    <definedName name="BExF6ZE8D5CMPJPRWT6S4HM56LPF" hidden="1">'[5]Reco Sheet for Fcast'!$F$11:$G$11</definedName>
    <definedName name="BExF73W2L5MS2FLCNPQGFZ2DUCP6" localSheetId="5" hidden="1">FC Corp [0]!capex [9]Report!$B$3:$C$6</definedName>
    <definedName name="BExF73W2L5MS2FLCNPQGFZ2DUCP6" hidden="1">FC Corp [0]!capex [9]Report!$B$3:$C$6</definedName>
    <definedName name="BExF76FV8SF7AJK7B35AL7VTZF6D" hidden="1">'[5]Reco Sheet for Fcast'!$F$8:$G$8</definedName>
    <definedName name="BExF7EOIMC1OYL1N7835KGOI0FIZ" hidden="1">'[5]Reco Sheet for Fcast'!$I$10:$J$10</definedName>
    <definedName name="BExF7K88K7ASGV6RAOAGH52G04VR" localSheetId="5" hidden="1">'[6]AMI P &amp; L'!#REF!</definedName>
    <definedName name="BExF7K88K7ASGV6RAOAGH52G04VR" hidden="1">'[6]AMI P &amp; L'!#REF!</definedName>
    <definedName name="BExF7N83YDEVXDEZQFACS9ZVES27" localSheetId="5" hidden="1">'[6]AMI P &amp; L'!#REF!</definedName>
    <definedName name="BExF7N83YDEVXDEZQFACS9ZVES27" hidden="1">'[6]AMI P &amp; L'!#REF!</definedName>
    <definedName name="BExF7OVDRP3LHNAF2CX4V84CKKIR" hidden="1">'[5]Reco Sheet for Fcast'!$I$7:$J$7</definedName>
    <definedName name="BExF7QO41X2A2SL8UXDNP99GY7U9" hidden="1">'[5]Reco Sheet for Fcast'!$I$8:$J$8</definedName>
    <definedName name="BExF81GI8B8WBHXFTET68A9358BR" hidden="1">'[5]Reco Sheet for Fcast'!$F$10:$G$10</definedName>
    <definedName name="BExF86UR62V3WXM59JUA7U4NEJAT" localSheetId="5" hidden="1">#REF!</definedName>
    <definedName name="BExF86UR62V3WXM59JUA7U4NEJAT" hidden="1">#REF!</definedName>
    <definedName name="BExF94F5ZD2KMXCLSB4BN3BPWPZW" localSheetId="5" hidden="1">#REF!</definedName>
    <definedName name="BExF94F5ZD2KMXCLSB4BN3BPWPZW" hidden="1">#REF!</definedName>
    <definedName name="BExGL97US0Y3KXXASUTVR26XLT70" localSheetId="5" hidden="1">'[6]AMI P &amp; L'!#REF!</definedName>
    <definedName name="BExGL97US0Y3KXXASUTVR26XLT70" hidden="1">'[6]AMI P &amp; L'!#REF!</definedName>
    <definedName name="BExGLC7R4C33RO0PID97ZPPVCW4M" hidden="1">'[5]Reco Sheet for Fcast'!$F$11:$G$11</definedName>
    <definedName name="BExGLFIF7HCFSHNQHKEV6RY0WCO3" hidden="1">'[5]Reco Sheet for Fcast'!$F$8:$G$8</definedName>
    <definedName name="BExGLMPD5LHHQXURM0Y3L44P343X" hidden="1">'[5]Reco Sheet for Fcast'!$I$7:$J$7</definedName>
    <definedName name="BExGLTARRL0J772UD2TXEYAVPY6E" hidden="1">'[5]Reco Sheet for Fcast'!$F$6:$G$6</definedName>
    <definedName name="BExGLYE6RZTAAWHJBG2QFJPTDS2Q" hidden="1">'[5]Reco Sheet for Fcast'!$F$7:$G$7</definedName>
    <definedName name="BExGM4DZ65OAQP7MA4LN6QMYZOFF" hidden="1">'[5]Reco Sheet for Fcast'!$F$10:$G$10</definedName>
    <definedName name="BExGMCXCWEC9XNUOEMZ61TMI6CUO" hidden="1">'[5]Reco Sheet for Fcast'!$G$2</definedName>
    <definedName name="BExGMJDGIH0MEPC2TUSFUCY2ROTB" localSheetId="5" hidden="1">'[6]AMI P &amp; L'!#REF!</definedName>
    <definedName name="BExGMJDGIH0MEPC2TUSFUCY2ROTB" hidden="1">'[6]AMI P &amp; L'!#REF!</definedName>
    <definedName name="BExGMKPW2HPKN0M0XKF3AZ8YP0D6" hidden="1">'[5]Reco Sheet for Fcast'!$I$10:$J$10</definedName>
    <definedName name="BExGMP2F175LGL6QVSJGP6GKYHHA" hidden="1">'[5]Reco Sheet for Fcast'!$I$8:$J$8</definedName>
    <definedName name="BExGMPIIP8GKML2VVA8OEFL43NCS" hidden="1">'[5]Reco Sheet for Fcast'!$F$6:$G$6</definedName>
    <definedName name="BExGMZ3SRIXLXMWBVOXXV3M4U4YL" hidden="1">'[5]Reco Sheet for Fcast'!$F$7:$G$7</definedName>
    <definedName name="BExGMZ3UBN48IXU1ZEFYECEMZ1IM" hidden="1">'[5]Reco Sheet for Fcast'!$F$6:$G$6</definedName>
    <definedName name="BExGMZK2RWS3LUIF04PFESJU6MDU" localSheetId="5" hidden="1">#REF!</definedName>
    <definedName name="BExGMZK2RWS3LUIF04PFESJU6MDU" hidden="1">#REF!</definedName>
    <definedName name="BExGN4I0QATXNZCLZJM1KH1OIJQH" hidden="1">'[5]Reco Sheet for Fcast'!$F$9:$G$9</definedName>
    <definedName name="BExGN9FZ2RWCMSY1YOBJKZMNIM9R" hidden="1">'[5]Reco Sheet for Fcast'!$G$2</definedName>
    <definedName name="BExGNDN1INYA9ECZDFUDM9J0UKQR" localSheetId="5" hidden="1">#REF!</definedName>
    <definedName name="BExGNDN1INYA9ECZDFUDM9J0UKQR" hidden="1">#REF!</definedName>
    <definedName name="BExGNDSIMTHOCXXG6QOGR6DA8SGG" localSheetId="5" hidden="1">'[6]AMI P &amp; L'!#REF!</definedName>
    <definedName name="BExGNDSIMTHOCXXG6QOGR6DA8SGG" hidden="1">'[6]AMI P &amp; L'!#REF!</definedName>
    <definedName name="BExGNGXPVU95K83SHZNAOX17P52R" localSheetId="5" hidden="1">#REF!</definedName>
    <definedName name="BExGNGXPVU95K83SHZNAOX17P52R" hidden="1">#REF!</definedName>
    <definedName name="BExGNN2YQ9BDAZXT2GLCSAPXKIM7" localSheetId="5" hidden="1">'[6]AMI P &amp; L'!#REF!</definedName>
    <definedName name="BExGNN2YQ9BDAZXT2GLCSAPXKIM7" hidden="1">'[6]AMI P &amp; L'!#REF!</definedName>
    <definedName name="BExGNSS0CKRPKHO25R3TDBEL2NHX" hidden="1">'[5]Reco Sheet for Fcast'!$F$6:$G$6</definedName>
    <definedName name="BExGNYH0MO8NOVS85L15G0RWX4GW" hidden="1">'[5]Reco Sheet for Fcast'!$I$7:$J$7</definedName>
    <definedName name="BExGNZO44DEG8CGIDYSEGDUQ531R" localSheetId="5" hidden="1">'[6]AMI P &amp; L'!#REF!</definedName>
    <definedName name="BExGNZO44DEG8CGIDYSEGDUQ531R" hidden="1">'[6]AMI P &amp; L'!#REF!</definedName>
    <definedName name="BExGO2O0V6UYDY26AX8OSN72F77N" hidden="1">'[5]Reco Sheet for Fcast'!$F$11:$G$11</definedName>
    <definedName name="BExGO2YUBOVLYHY1QSIHRE1KLAFV" localSheetId="5" hidden="1">'[6]AMI P &amp; L'!#REF!</definedName>
    <definedName name="BExGO2YUBOVLYHY1QSIHRE1KLAFV" hidden="1">'[6]AMI P &amp; L'!#REF!</definedName>
    <definedName name="BExGO70E2O70LF46V8T26YFPL4V8" hidden="1">'[5]Reco Sheet for Fcast'!$F$9:$G$9</definedName>
    <definedName name="BExGOB25QJMQCQE76MRW9X58OIOO" hidden="1">'[5]Reco Sheet for Fcast'!$I$9:$J$9</definedName>
    <definedName name="BExGODAZKJ9EXMQZNQR5YDBSS525" localSheetId="5" hidden="1">'[6]AMI P &amp; L'!#REF!</definedName>
    <definedName name="BExGODAZKJ9EXMQZNQR5YDBSS525" hidden="1">'[6]AMI P &amp; L'!#REF!</definedName>
    <definedName name="BExGODR8ZSMUC11I56QHSZ686XV5" hidden="1">'[5]Reco Sheet for Fcast'!$F$8:$G$8</definedName>
    <definedName name="BExGOXJDHUDPDT8I8IVGVW9J0R5Q" hidden="1">'[5]Reco Sheet for Fcast'!$I$6:$J$6</definedName>
    <definedName name="BExGPHGT5KDOCMV2EFS4OVKTWBRD" hidden="1">'[5]Reco Sheet for Fcast'!$F$11:$G$11</definedName>
    <definedName name="BExGPID72Y4Y619LWASUQZKZHJNC" hidden="1">'[5]Reco Sheet for Fcast'!$F$15</definedName>
    <definedName name="BExGPP9CI26KG4J09TDI58XDKZAL" localSheetId="5" hidden="1">#REF!</definedName>
    <definedName name="BExGPP9CI26KG4J09TDI58XDKZAL" hidden="1">#REF!</definedName>
    <definedName name="BExGPPENQIANVGLVQJ77DK5JPRTB" hidden="1">'[5]Reco Sheet for Fcast'!$F$8:$G$8</definedName>
    <definedName name="BExGQ1ZU4967P72AHF4V1D0FOL5C" hidden="1">'[5]Reco Sheet for Fcast'!$I$7:$J$7</definedName>
    <definedName name="BExGQ36ZOMR9GV8T05M605MMOY3Y" localSheetId="5" hidden="1">'[6]AMI P &amp; L'!#REF!</definedName>
    <definedName name="BExGQ36ZOMR9GV8T05M605MMOY3Y" hidden="1">'[6]AMI P &amp; L'!#REF!</definedName>
    <definedName name="BExGQ61DTJ0SBFMDFBAK3XZ9O0ZO" hidden="1">'[5]Reco Sheet for Fcast'!$I$8:$J$8</definedName>
    <definedName name="BExGQ6SG9XEOD0VMBAR22YPZWSTA" hidden="1">'[5]Reco Sheet for Fcast'!$F$6:$G$6</definedName>
    <definedName name="BExGQGJ1A7LNZUS8QSMOG8UNGLMK" hidden="1">'[5]Reco Sheet for Fcast'!$G$2</definedName>
    <definedName name="BExGQPO7ENFEQC0NC6MC9OZR2LHY" hidden="1">'[5]Reco Sheet for Fcast'!$I$8:$J$8</definedName>
    <definedName name="BExGQX0H4EZMXBJTKJJE4ICJWN5O" localSheetId="5" hidden="1">'[6]AMI P &amp; L'!#REF!</definedName>
    <definedName name="BExGQX0H4EZMXBJTKJJE4ICJWN5O" hidden="1">'[6]AMI P &amp; L'!#REF!</definedName>
    <definedName name="BExGR2ENVVMIJQENKY6QPV34HDYB" localSheetId="5" hidden="1">#REF!</definedName>
    <definedName name="BExGR2ENVVMIJQENKY6QPV34HDYB" hidden="1">#REF!</definedName>
    <definedName name="BExGR4CW3WRIID17GGX4MI9ZDHFE" hidden="1">'[5]Reco Sheet for Fcast'!$K$2</definedName>
    <definedName name="BExGR65GJX27MU2OL6NI5PB8XVB4" hidden="1">'[5]Reco Sheet for Fcast'!$H$2:$I$2</definedName>
    <definedName name="BExGR6LQ97HETGS3CT96L4IK0JSH" hidden="1">'[5]Reco Sheet for Fcast'!$I$8:$J$8</definedName>
    <definedName name="BExGR902JCXO7ZLKL3VYXM9XRW3A" localSheetId="5" hidden="1">#REF!</definedName>
    <definedName name="BExGR902JCXO7ZLKL3VYXM9XRW3A" hidden="1">#REF!</definedName>
    <definedName name="BExGR9ATP2LVT7B9OCPSLJ11H9SX" hidden="1">'[5]Reco Sheet for Fcast'!$F$8:$G$8</definedName>
    <definedName name="BExGRA1VE5SDFH8FM4H8YLA70J65" localSheetId="5" hidden="1">#REF!</definedName>
    <definedName name="BExGRA1VE5SDFH8FM4H8YLA70J65" hidden="1">#REF!</definedName>
    <definedName name="BExGREP2D0XVCEBGWU6RQ7KX23Q3" hidden="1">'[5]Reco Sheet for Fcast'!$F$8:$G$8</definedName>
    <definedName name="BExGRUKVVKDL8483WI70VN2QZDGD" hidden="1">'[5]Reco Sheet for Fcast'!$F$7:$G$7</definedName>
    <definedName name="BExGRVXD519NRV2E1ZYNYCW0PMW6" localSheetId="5" hidden="1">#REF!</definedName>
    <definedName name="BExGRVXD519NRV2E1ZYNYCW0PMW6" hidden="1">#REF!</definedName>
    <definedName name="BExGS2IWR5DUNJ1U9PAKIV8CMBNI" hidden="1">'[5]Reco Sheet for Fcast'!$H$2:$I$2</definedName>
    <definedName name="BExGS69P9FFTEOPDS0MWFKF45G47" hidden="1">'[5]Reco Sheet for Fcast'!$G$2</definedName>
    <definedName name="BExGS6F1JFHM5MUJ1RFO50WP6D05" hidden="1">'[5]Reco Sheet for Fcast'!$I$6:$J$6</definedName>
    <definedName name="BExGSA5YB5ZGE4NHDVCZ55TQAJTL" hidden="1">'[5]Reco Sheet for Fcast'!$I$10:$J$10</definedName>
    <definedName name="BExGSARJTLL2AE6NAMXZ7IGZI2M1" localSheetId="5" hidden="1">#REF!</definedName>
    <definedName name="BExGSARJTLL2AE6NAMXZ7IGZI2M1" hidden="1">#REF!</definedName>
    <definedName name="BExGSCEUCQQVDEEKWJ677QTGUVTE" hidden="1">'[5]Reco Sheet for Fcast'!$I$6:$J$6</definedName>
    <definedName name="BExGSQY65LH1PCKKM5WHDW83F35O" localSheetId="5" hidden="1">'[6]AMI P &amp; L'!#REF!</definedName>
    <definedName name="BExGSQY65LH1PCKKM5WHDW83F35O" hidden="1">'[6]AMI P &amp; L'!#REF!</definedName>
    <definedName name="BExGSYW1GKISF0PMUAK3XJK9PEW9" hidden="1">'[5]Reco Sheet for Fcast'!$F$11:$G$11</definedName>
    <definedName name="BExGT0DZJB6LSF6L693UUB9EY1VQ" localSheetId="5" hidden="1">'[6]AMI P &amp; L'!#REF!</definedName>
    <definedName name="BExGT0DZJB6LSF6L693UUB9EY1VQ" hidden="1">'[6]AMI P &amp; L'!#REF!</definedName>
    <definedName name="BExGT0OSYJ4G1RU3EZR9QY6M3SCB" hidden="1">'[5]Reco Sheet for Fcast'!$J$2:$K$2</definedName>
    <definedName name="BExGTGVFIF8HOQXR54SK065A8M4K" hidden="1">'[5]Reco Sheet for Fcast'!$F$10:$G$10</definedName>
    <definedName name="BExGTI2KYBJUSGL2YDFTU3H46W8K" localSheetId="5" hidden="1">#REF!</definedName>
    <definedName name="BExGTI2KYBJUSGL2YDFTU3H46W8K" hidden="1">#REF!</definedName>
    <definedName name="BExGTIYX3OWPIINOGY1E4QQYSKHP" localSheetId="5" hidden="1">'[6]AMI P &amp; L'!#REF!</definedName>
    <definedName name="BExGTIYX3OWPIINOGY1E4QQYSKHP" hidden="1">'[6]AMI P &amp; L'!#REF!</definedName>
    <definedName name="BExGTKGUN0KUU3C0RL2LK98D8MEK" hidden="1">'[5]Reco Sheet for Fcast'!$I$8:$J$8</definedName>
    <definedName name="BExGTL2GNL3OOQJZFJUSE2HL0E73" localSheetId="5" hidden="1">#REF!</definedName>
    <definedName name="BExGTL2GNL3OOQJZFJUSE2HL0E73" hidden="1">#REF!</definedName>
    <definedName name="BExGTQB6STG5OP8F4WFG4MJ1QG32" hidden="1">'[7]Bud Mth'!$F$8:$G$8</definedName>
    <definedName name="BExGTZ046J7VMUG4YPKFN2K8TWB7" hidden="1">'[5]Reco Sheet for Fcast'!$I$7:$J$7</definedName>
    <definedName name="BExGU2G9OPRZRIU9YGF6NX9FUW0J" hidden="1">'[5]Reco Sheet for Fcast'!$I$9:$J$9</definedName>
    <definedName name="BExGU6HTKLRZO8UOI3DTAM5RFDBA" hidden="1">'[5]Reco Sheet for Fcast'!$I$7:$J$7</definedName>
    <definedName name="BExGUDDZXFFQHAF4UZF8ZB1HO7H6" localSheetId="5" hidden="1">'[6]AMI P &amp; L'!#REF!</definedName>
    <definedName name="BExGUDDZXFFQHAF4UZF8ZB1HO7H6" hidden="1">'[6]AMI P &amp; L'!#REF!</definedName>
    <definedName name="BExGUIBXBRHGM97ZX6GBA4ZDQ79C" hidden="1">'[5]Reco Sheet for Fcast'!$F$9:$G$9</definedName>
    <definedName name="BExGUM8D91UNPCOO4TKP9FGX85TF" localSheetId="5" hidden="1">'[6]AMI P &amp; L'!#REF!</definedName>
    <definedName name="BExGUM8D91UNPCOO4TKP9FGX85TF" hidden="1">'[6]AMI P &amp; L'!#REF!</definedName>
    <definedName name="BExGUQF9N9FKI7S0H30WUAEB5LPD" hidden="1">'[5]Reco Sheet for Fcast'!$K$2</definedName>
    <definedName name="BExGUR6BA03XPBK60SQUW197GJ5X" hidden="1">'[5]Reco Sheet for Fcast'!$I$7:$J$7</definedName>
    <definedName name="BExGUVDE0K966CA20KN65F326IBA" localSheetId="5" hidden="1">#REF!</definedName>
    <definedName name="BExGUVDE0K966CA20KN65F326IBA" hidden="1">#REF!</definedName>
    <definedName name="BExGUVIP60TA4B7X2PFGMBFUSKGX" hidden="1">'[5]Reco Sheet for Fcast'!$F$10:$G$10</definedName>
    <definedName name="BExGUZKF06F209XL1IZWVJEQ82EE" hidden="1">'[5]Reco Sheet for Fcast'!$I$9:$J$9</definedName>
    <definedName name="BExGV2EVT380QHD4AP2RL9MR8L5L" hidden="1">'[5]Reco Sheet for Fcast'!$I$10:$J$10</definedName>
    <definedName name="BExGV4NVN9KBLA14SOD5M7JEE632" hidden="1">'[7]Bud Mth'!$I$9:$J$9</definedName>
    <definedName name="BExGVSCA3HCP1IVDZ0IAS8KEGOX0" localSheetId="5" hidden="1">#REF!</definedName>
    <definedName name="BExGVSCA3HCP1IVDZ0IAS8KEGOX0" hidden="1">#REF!</definedName>
    <definedName name="BExGVV6OOLDQ3TXZK51TTF3YX0WN" hidden="1">'[5]Reco Sheet for Fcast'!$F$10:$G$10</definedName>
    <definedName name="BExGW0KVS7U0C87XFZ78QW991IEV" hidden="1">'[5]Reco Sheet for Fcast'!$I$7:$J$7</definedName>
    <definedName name="BExGW2Z7AMPG6H9EXA9ML6EZVGGA" hidden="1">'[5]Reco Sheet for Fcast'!$F$15</definedName>
    <definedName name="BExGWABG5VT5XO1A196RK61AXA8C" hidden="1">'[5]Reco Sheet for Fcast'!$F$7:$G$7</definedName>
    <definedName name="BExGWEO0JDG84NYLEAV5NSOAGMJZ" localSheetId="5" hidden="1">'[6]AMI P &amp; L'!#REF!</definedName>
    <definedName name="BExGWEO0JDG84NYLEAV5NSOAGMJZ" hidden="1">'[6]AMI P &amp; L'!#REF!</definedName>
    <definedName name="BExGWLEOC70Z8QAJTPT2PDHTNM4L" hidden="1">'[5]Reco Sheet for Fcast'!$F$7:$G$7</definedName>
    <definedName name="BExGWNCXLCRTLBVMTXYJ5PHQI6SS" localSheetId="5" hidden="1">'[6]AMI P &amp; L'!#REF!</definedName>
    <definedName name="BExGWNCXLCRTLBVMTXYJ5PHQI6SS" hidden="1">'[6]AMI P &amp; L'!#REF!</definedName>
    <definedName name="BExGWQNKX6U55XS50K72Y3WLJ462" localSheetId="5" hidden="1">#REF!</definedName>
    <definedName name="BExGWQNKX6U55XS50K72Y3WLJ462" hidden="1">#REF!</definedName>
    <definedName name="BExGX6U988MCFIGDA1282F92U9AA" hidden="1">'[5]Reco Sheet for Fcast'!$F$11:$G$11</definedName>
    <definedName name="BExGX7FTB1CKAT5HUW6H531FIY6I" localSheetId="5" hidden="1">'[6]AMI P &amp; L'!#REF!</definedName>
    <definedName name="BExGX7FTB1CKAT5HUW6H531FIY6I" hidden="1">'[6]AMI P &amp; L'!#REF!</definedName>
    <definedName name="BExGX9DVACJQIZ4GH6YAD2A7F70O" hidden="1">'[5]Reco Sheet for Fcast'!$I$9:$J$9</definedName>
    <definedName name="BExGXDVP2S2Y8Z8Q43I78RCIK3DD" hidden="1">'[5]Reco Sheet for Fcast'!$F$10:$G$10</definedName>
    <definedName name="BExGXJ9W5JU7TT9S0BKL5Y6VVB39" hidden="1">'[5]Reco Sheet for Fcast'!$I$6:$J$6</definedName>
    <definedName name="BExGXP9PLH9HGLX6X9E31SFWH8E0" hidden="1">'[5]Reco Sheet for Fcast'!$J$2:$K$2</definedName>
    <definedName name="BExGXWB73RJ4BASBQTQ8EY0EC1EB" hidden="1">'[5]Reco Sheet for Fcast'!$K$2</definedName>
    <definedName name="BExGXZ0ABB43C7SMRKZHWOSU9EQX" hidden="1">'[5]Reco Sheet for Fcast'!$F$8:$G$8</definedName>
    <definedName name="BExGY6SU3SYVCJ3AG2ITY59SAZ5A" hidden="1">'[5]Reco Sheet for Fcast'!$F$15:$G$16</definedName>
    <definedName name="BExGY6YA4P5KMY2VHT0DYK3YTFAX" hidden="1">'[5]Reco Sheet for Fcast'!$F$9:$G$9</definedName>
    <definedName name="BExGY8G88PVVRYHPHRPJZFSX6HSC" hidden="1">'[5]Reco Sheet for Fcast'!$F$8:$G$8</definedName>
    <definedName name="BExGYC718HTZ80PNKYPVIYGRJVF6" hidden="1">'[5]Reco Sheet for Fcast'!$I$7:$J$7</definedName>
    <definedName name="BExGYCNATXZY2FID93B17YWIPPRD" hidden="1">'[5]Reco Sheet for Fcast'!$G$2</definedName>
    <definedName name="BExGYDOY2FFLXMNYU6VV9FVDVZW3" localSheetId="5" hidden="1">#REF!</definedName>
    <definedName name="BExGYDOY2FFLXMNYU6VV9FVDVZW3" hidden="1">#REF!</definedName>
    <definedName name="BExGYGJJJ3BBCQAOA51WHP01HN73" hidden="1">'[5]Reco Sheet for Fcast'!$F$11:$G$11</definedName>
    <definedName name="BExGYJE09NMFU592QN78WBPFJH50" localSheetId="5" hidden="1">#REF!</definedName>
    <definedName name="BExGYJE09NMFU592QN78WBPFJH50" hidden="1">#REF!</definedName>
    <definedName name="BExGYOS6TV2C72PLRFU8RP1I58GY" hidden="1">'[5]Reco Sheet for Fcast'!$F$8:$G$8</definedName>
    <definedName name="BExGYZF6NJ8J8TCF9W5RBAABK369" localSheetId="5" hidden="1">#REF!</definedName>
    <definedName name="BExGYZF6NJ8J8TCF9W5RBAABK369" hidden="1">#REF!</definedName>
    <definedName name="BExGZJ78ZWZCVHZ3BKEKFJZ6MAEO" hidden="1">'[5]Reco Sheet for Fcast'!$I$11:$J$11</definedName>
    <definedName name="BExGZOLH2QV73J3M9IWDDPA62TP4" hidden="1">'[5]Reco Sheet for Fcast'!$I$9:$J$9</definedName>
    <definedName name="BExGZP1PWGFKVVVN4YDIS22DZPCR" hidden="1">'[5]Reco Sheet for Fcast'!$I$6:$J$6</definedName>
    <definedName name="BExGZYMVDK10COF1CY445MMWH2TK" localSheetId="5" hidden="1">#REF!</definedName>
    <definedName name="BExGZYMVDK10COF1CY445MMWH2TK" hidden="1">#REF!</definedName>
    <definedName name="BExH00L21GZX5YJJGVMOAWBERLP5" hidden="1">'[5]Reco Sheet for Fcast'!$I$9:$J$9</definedName>
    <definedName name="BExH02ZD6VAY1KQLAQYBBI6WWIZB" localSheetId="5" hidden="1">'[6]AMI P &amp; L'!#REF!</definedName>
    <definedName name="BExH02ZD6VAY1KQLAQYBBI6WWIZB" hidden="1">'[6]AMI P &amp; L'!#REF!</definedName>
    <definedName name="BExH04HCMGZ4KFN8101PECX1S2FK" localSheetId="5" hidden="1">#REF!</definedName>
    <definedName name="BExH04HCMGZ4KFN8101PECX1S2FK" hidden="1">#REF!</definedName>
    <definedName name="BExH08Z6LQCGGSGSAILMHX4X7JMD" hidden="1">'[5]Reco Sheet for Fcast'!$I$6:$J$6</definedName>
    <definedName name="BExH09VINWGY7QSDNGT9BDVKS3JQ" localSheetId="5" hidden="1">#REF!</definedName>
    <definedName name="BExH09VINWGY7QSDNGT9BDVKS3JQ" hidden="1">#REF!</definedName>
    <definedName name="BExH0KT9Z8HEVRRQRGQ8YHXRLIJA" hidden="1">'[5]Reco Sheet for Fcast'!$I$9:$J$9</definedName>
    <definedName name="BExH0M0FDN12YBOCKL3XL2Z7T7Y8" hidden="1">'[5]Reco Sheet for Fcast'!$F$10:$G$10</definedName>
    <definedName name="BExH0O9G06YPZ5TN9RYT326I1CP2" hidden="1">'[5]Reco Sheet for Fcast'!$F$7:$G$7</definedName>
    <definedName name="BExH0WNJAKTJRCKMTX8O4KNMIIJM" localSheetId="5" hidden="1">'[6]AMI P &amp; L'!#REF!</definedName>
    <definedName name="BExH0WNJAKTJRCKMTX8O4KNMIIJM" hidden="1">'[6]AMI P &amp; L'!#REF!</definedName>
    <definedName name="BExH10ECW4A0SIUYZFOQGLBIK47I" localSheetId="5" hidden="1">#REF!</definedName>
    <definedName name="BExH10ECW4A0SIUYZFOQGLBIK47I" hidden="1">#REF!</definedName>
    <definedName name="BExH12Y4WX542WI3ZEM15AK4UM9J" hidden="1">'[5]Reco Sheet for Fcast'!$F$7:$G$7</definedName>
    <definedName name="BExH1FDTQXR9QQ31WDB7OPXU7MPT" localSheetId="5" hidden="1">'[6]AMI P &amp; L'!#REF!</definedName>
    <definedName name="BExH1FDTQXR9QQ31WDB7OPXU7MPT" hidden="1">'[6]AMI P &amp; L'!#REF!</definedName>
    <definedName name="BExH1FOMEUIJNIDJAUY0ZQFBJSY9" hidden="1">'[5]Reco Sheet for Fcast'!$I$6:$J$6</definedName>
    <definedName name="BExH1IDQM8I99T9BKP4XNASNIKR8" localSheetId="5" hidden="1">#REF!</definedName>
    <definedName name="BExH1IDQM8I99T9BKP4XNASNIKR8" hidden="1">#REF!</definedName>
    <definedName name="BExH1JFFHEBFX9BWJMNIA3N66R3Z" hidden="1">'[5]Reco Sheet for Fcast'!$F$10:$G$10</definedName>
    <definedName name="BExH1N0WDSCUTNOWE7TUZP6LOS0Q" localSheetId="5" hidden="1">#REF!</definedName>
    <definedName name="BExH1N0WDSCUTNOWE7TUZP6LOS0Q" hidden="1">#REF!</definedName>
    <definedName name="BExH1Z0GIUSVTF2H1G1I3PDGBNK2" hidden="1">'[5]Reco Sheet for Fcast'!$K$2</definedName>
    <definedName name="BExH225UTM6S9FW4MUDZS7F1PQSH" hidden="1">'[5]Reco Sheet for Fcast'!$I$7:$J$7</definedName>
    <definedName name="BExH23271RF7AYZ542KHQTH68GQ7" hidden="1">'[5]Reco Sheet for Fcast'!$F$10:$G$10</definedName>
    <definedName name="BExH2DEEO5YJEYEI3IYRHYF5MAPJ" localSheetId="5" hidden="1">#REF!</definedName>
    <definedName name="BExH2DEEO5YJEYEI3IYRHYF5MAPJ" hidden="1">#REF!</definedName>
    <definedName name="BExH2GJQR4JALNB314RY0LDI49VH" hidden="1">'[5]Reco Sheet for Fcast'!$I$7:$J$7</definedName>
    <definedName name="BExH2JZR49T7644JFVE7B3N7RZM9" hidden="1">'[5]Reco Sheet for Fcast'!$I$6:$J$6</definedName>
    <definedName name="BExH2WKXV8X5S2GSBBTWGI0NLNAH" hidden="1">'[5]Reco Sheet for Fcast'!$H$2:$I$2</definedName>
    <definedName name="BExH2XS1UFYFGU0S0EBXX90W2WE8" hidden="1">'[5]Reco Sheet for Fcast'!$I$9:$J$9</definedName>
    <definedName name="BExH2XS2TND9SB0GC295R4FP6K5Y" hidden="1">'[5]Reco Sheet for Fcast'!$I$2:$J$2</definedName>
    <definedName name="BExH2ZA0SZ4SSITL50NA8LZ3OEX6" localSheetId="5" hidden="1">'[6]AMI P &amp; L'!#REF!</definedName>
    <definedName name="BExH2ZA0SZ4SSITL50NA8LZ3OEX6" hidden="1">'[6]AMI P &amp; L'!#REF!</definedName>
    <definedName name="BExH31Z3JNVJPESWKXHILGXZHP2M" hidden="1">'[5]Reco Sheet for Fcast'!$F$6:$G$6</definedName>
    <definedName name="BExH37TLURRTF1YO0TUV9JOJ0C78" localSheetId="5" hidden="1">#REF!</definedName>
    <definedName name="BExH37TLURRTF1YO0TUV9JOJ0C78" hidden="1">#REF!</definedName>
    <definedName name="BExH3E9HZ3QJCDZW7WI7YACFQCHE" hidden="1">'[5]Reco Sheet for Fcast'!$F$9:$G$9</definedName>
    <definedName name="BExH3IRB6764RQ5HBYRLH6XCT29X" hidden="1">'[5]Reco Sheet for Fcast'!$I$10:$J$10</definedName>
    <definedName name="BExIG2U8V6RSB47SXLCQG3Q68YRO" hidden="1">'[5]Reco Sheet for Fcast'!$G$2</definedName>
    <definedName name="BExIG5JDFDNKGLHGNDY7U8KIF9NT" localSheetId="5" hidden="1">'[6]AMI P &amp; L'!#REF!</definedName>
    <definedName name="BExIG5JDFDNKGLHGNDY7U8KIF9NT" hidden="1">'[6]AMI P &amp; L'!#REF!</definedName>
    <definedName name="BExIGJBO8R13LV7CZ7C1YCP974NN" hidden="1">'[5]Reco Sheet for Fcast'!$F$10:$G$10</definedName>
    <definedName name="BExIGWT86FPOEYTI8GXCGU5Y3KGK" localSheetId="5" hidden="1">'[6]AMI P &amp; L'!#REF!</definedName>
    <definedName name="BExIGWT86FPOEYTI8GXCGU5Y3KGK" hidden="1">'[6]AMI P &amp; L'!#REF!</definedName>
    <definedName name="BExIHBHXA7E7VUTBVHXXXCH3A5CL" hidden="1">'[5]Reco Sheet for Fcast'!$I$9:$J$9</definedName>
    <definedName name="BExIHPQCQTGEW8QOJVIQ4VX0P6DX" hidden="1">'[5]Reco Sheet for Fcast'!$I$9:$J$9</definedName>
    <definedName name="BExII1KN91Q7DLW0UB7W2TJ5ACT9" hidden="1">'[5]Reco Sheet for Fcast'!$I$9:$J$9</definedName>
    <definedName name="BExII50LI8I0CDOOZEMIVHVA2V95" hidden="1">'[5]Reco Sheet for Fcast'!$I$11:$J$11</definedName>
    <definedName name="BExIIRXZ4ILQ2WWPRUWCMMSL1DLM" localSheetId="5" hidden="1">#REF!</definedName>
    <definedName name="BExIIRXZ4ILQ2WWPRUWCMMSL1DLM" hidden="1">#REF!</definedName>
    <definedName name="BExIIVZOOUUQ08Q7KUUUZD0JVL8M" localSheetId="5" hidden="1">#REF!</definedName>
    <definedName name="BExIIVZOOUUQ08Q7KUUUZD0JVL8M" hidden="1">#REF!</definedName>
    <definedName name="BExIIXMY38TQD12CVV4S57L3I809" hidden="1">'[5]Reco Sheet for Fcast'!$I$9:$J$9</definedName>
    <definedName name="BExIIY37NEVU2LGS1JE4VR9AN6W4" hidden="1">'[5]Reco Sheet for Fcast'!$I$11:$J$11</definedName>
    <definedName name="BExIIYJAGXR8TPZ1KCYM7EGJ79UW" hidden="1">'[5]Reco Sheet for Fcast'!$I$9:$J$9</definedName>
    <definedName name="BExIJ3160YCWGAVEU0208ZGXXG3P" hidden="1">'[5]Reco Sheet for Fcast'!$I$7:$J$7</definedName>
    <definedName name="BExIJ84RF7H0K96AW7Y3HHX95GKW" localSheetId="5" hidden="1">#REF!</definedName>
    <definedName name="BExIJ84RF7H0K96AW7Y3HHX95GKW" hidden="1">#REF!</definedName>
    <definedName name="BExIJFGZJ5ED9D6KAY4PGQYLELAX" localSheetId="5" hidden="1">'[6]AMI P &amp; L'!#REF!</definedName>
    <definedName name="BExIJFGZJ5ED9D6KAY4PGQYLELAX" hidden="1">'[6]AMI P &amp; L'!#REF!</definedName>
    <definedName name="BExIJQ3XPPSZ585U2ER0RSSC71PK" localSheetId="5" hidden="1">#REF!</definedName>
    <definedName name="BExIJQ3XPPSZ585U2ER0RSSC71PK" hidden="1">#REF!</definedName>
    <definedName name="BExIJQK80ZEKSTV62E59AYJYUNLI" hidden="1">'[5]Reco Sheet for Fcast'!$F$6:$G$6</definedName>
    <definedName name="BExIJRLX3M0YQLU1D5Y9V7HM5QNM" hidden="1">'[5]Reco Sheet for Fcast'!$I$8:$J$8</definedName>
    <definedName name="BExIJU07KGZI9PHSNN9ODB8M4CUN" localSheetId="5" hidden="1">#REF!</definedName>
    <definedName name="BExIJU07KGZI9PHSNN9ODB8M4CUN" hidden="1">#REF!</definedName>
    <definedName name="BExIJV22J0QA7286KNPMHO1ZUCB3" hidden="1">'[5]Reco Sheet for Fcast'!$I$9:$J$9</definedName>
    <definedName name="BExIJVI6OC7B6ZE9V4PAOYZXKNER" hidden="1">'[5]Reco Sheet for Fcast'!$F$9:$G$9</definedName>
    <definedName name="BExIJWK0NGTGQ4X7D5VIVXD14JHI" hidden="1">'[5]Reco Sheet for Fcast'!$I$11:$J$11</definedName>
    <definedName name="BExIJWPCIYINEJUTXU74VK7WG031" hidden="1">'[5]Reco Sheet for Fcast'!$F$11:$G$11</definedName>
    <definedName name="BExIK7CGQS2B8BVWBEP2KKWMVHK9" hidden="1">'[7]Bud Mth'!$J$2:$K$2</definedName>
    <definedName name="BExIK9L9LK9TN82BD5N4561UUPT0" localSheetId="5" hidden="1">#REF!</definedName>
    <definedName name="BExIK9L9LK9TN82BD5N4561UUPT0" hidden="1">#REF!</definedName>
    <definedName name="BExIKBZM0MD3CVYI0HQE2HJQDXCA" localSheetId="5" hidden="1">#REF!</definedName>
    <definedName name="BExIKBZM0MD3CVYI0HQE2HJQDXCA" hidden="1">#REF!</definedName>
    <definedName name="BExIKHTXLQ3C6PPW2YPYVS2A6XD6" localSheetId="5" hidden="1">#REF!</definedName>
    <definedName name="BExIKHTXLQ3C6PPW2YPYVS2A6XD6" hidden="1">#REF!</definedName>
    <definedName name="BExIKHTXPZR5A8OHB6HDP6QWDHAD" hidden="1">'[5]Reco Sheet for Fcast'!$I$6:$J$6</definedName>
    <definedName name="BExIKMMJOETSAXJYY1SIKM58LMA2" hidden="1">'[5]Reco Sheet for Fcast'!$G$2</definedName>
    <definedName name="BExIKN2SLYNFHS9SQHJSB0NE57OF" hidden="1">'[5]Reco Sheet for Fcast'!$I$6:$J$6</definedName>
    <definedName name="BExIKRF6AQ6VOO9KCIWSM6FY8M7D" hidden="1">'[5]Reco Sheet for Fcast'!$F$11:$G$11</definedName>
    <definedName name="BExIKTYZESFT3LC0ASFMFKSE0D1X" hidden="1">'[5]Reco Sheet for Fcast'!$G$2</definedName>
    <definedName name="BExIKXVA6M8K0PTRYAGXS666L335" hidden="1">'[5]Reco Sheet for Fcast'!$G$2</definedName>
    <definedName name="BExIL0PMZ2SXK9R6MLP43KBU1J2P" hidden="1">'[5]Reco Sheet for Fcast'!$I$11:$J$11</definedName>
    <definedName name="BExIL2D433Q6FO89722GTVJL3F8V" localSheetId="5" hidden="1">#REF!</definedName>
    <definedName name="BExIL2D433Q6FO89722GTVJL3F8V" hidden="1">#REF!</definedName>
    <definedName name="BExILAAXRTRAD18K74M6MGUEEPUM" hidden="1">'[5]Reco Sheet for Fcast'!$F$6:$G$6</definedName>
    <definedName name="BExILG5F338C0FFLMVOKMKF8X5ZP" localSheetId="5" hidden="1">'[6]AMI P &amp; L'!#REF!</definedName>
    <definedName name="BExILG5F338C0FFLMVOKMKF8X5ZP" hidden="1">'[6]AMI P &amp; L'!#REF!</definedName>
    <definedName name="BExILGQTQM0HOD0BJI90YO7GOIN3" hidden="1">'[5]Reco Sheet for Fcast'!$I$10:$J$10</definedName>
    <definedName name="BExILTHIEYYOIUWRZ5LLF1T70AJ7" hidden="1">'[5]Reco Sheet for Fcast'!$I$10:$J$10</definedName>
    <definedName name="BExIM9DBUB7ZGF4B20FVUO9QGOX2" hidden="1">'[5]Reco Sheet for Fcast'!$F$7:$G$7</definedName>
    <definedName name="BExIMGK9Z94TFPWWZFMD10HV0IF6" hidden="1">'[5]Reco Sheet for Fcast'!$I$11:$J$11</definedName>
    <definedName name="BExIMNR83ZD9BEO38CAKDHC70UDK" localSheetId="5" hidden="1">#REF!</definedName>
    <definedName name="BExIMNR83ZD9BEO38CAKDHC70UDK" hidden="1">#REF!</definedName>
    <definedName name="BExIMPEGKG18TELVC33T4OQTNBWC" hidden="1">'[5]Reco Sheet for Fcast'!$F$10:$G$10</definedName>
    <definedName name="BExIN255I6ZAKBLLKE6S7FM3IQAQ" localSheetId="5" hidden="1">#REF!</definedName>
    <definedName name="BExIN255I6ZAKBLLKE6S7FM3IQAQ" hidden="1">#REF!</definedName>
    <definedName name="BExIN4OR435DL1US13JQPOQK8GD5" hidden="1">'[5]Reco Sheet for Fcast'!$K$2</definedName>
    <definedName name="BExIN5ACO87Q5P34GNK1QC1WWACK" hidden="1">'[7]Bud Mth'!$F$6:$G$6</definedName>
    <definedName name="BExINI6A7H3KSFRFA6UBBDPKW37F" hidden="1">'[5]Reco Sheet for Fcast'!$F$10:$G$10</definedName>
    <definedName name="BExINIMK8XC3JOBT2EXYFHHH52H0" hidden="1">'[5]Reco Sheet for Fcast'!$I$11:$J$11</definedName>
    <definedName name="BExINLX401ZKEGWU168DS4JUM2J6" localSheetId="5" hidden="1">'[6]AMI P &amp; L'!#REF!</definedName>
    <definedName name="BExINLX401ZKEGWU168DS4JUM2J6" hidden="1">'[6]AMI P &amp; L'!#REF!</definedName>
    <definedName name="BExINMYYJO1FTV1CZF6O5XCFAMQX" localSheetId="5" hidden="1">'[6]AMI P &amp; L'!#REF!</definedName>
    <definedName name="BExINMYYJO1FTV1CZF6O5XCFAMQX" hidden="1">'[6]AMI P &amp; L'!#REF!</definedName>
    <definedName name="BExINP2H4KI05FRFV5PKZFE00HKO" hidden="1">'[5]Reco Sheet for Fcast'!$I$6:$J$6</definedName>
    <definedName name="BExINZELVWYGU876QUUZCIMXPBQC" hidden="1">'[5]Reco Sheet for Fcast'!$I$8:$J$8</definedName>
    <definedName name="BExIO2EJ2B6ALSXAAYVKCC2E1MYD" localSheetId="5" hidden="1">#REF!</definedName>
    <definedName name="BExIO2EJ2B6ALSXAAYVKCC2E1MYD" hidden="1">#REF!</definedName>
    <definedName name="BExIOCQUQHKUU1KONGSDOLQTQEIC" hidden="1">'[5]Reco Sheet for Fcast'!$G$2</definedName>
    <definedName name="BExIOFL8Y5O61VLKTB4H20IJNWS1" hidden="1">'[5]Reco Sheet for Fcast'!$F$6:$G$6</definedName>
    <definedName name="BExIOKTZXH2A908F83ANDHGHNJ07" localSheetId="5" hidden="1">#REF!</definedName>
    <definedName name="BExIOKTZXH2A908F83ANDHGHNJ07" hidden="1">#REF!</definedName>
    <definedName name="BExIOMBXRW5NS4ZPYX9G5QREZ5J6" hidden="1">'[5]Reco Sheet for Fcast'!$F$11:$G$11</definedName>
    <definedName name="BExIOQ2W3YIE010K6FWC8SYB7SST" localSheetId="5" hidden="1">#REF!</definedName>
    <definedName name="BExIOQ2W3YIE010K6FWC8SYB7SST" hidden="1">#REF!</definedName>
    <definedName name="BExIORA3GK78T7C7SNBJJUONJ0LS" hidden="1">'[5]Reco Sheet for Fcast'!$F$15</definedName>
    <definedName name="BExIORFDXP4AVIEBLSTZ8ETSXMNM" hidden="1">'[5]Reco Sheet for Fcast'!$I$7:$J$7</definedName>
    <definedName name="BExIOTZ5EFZ2NASVQ05RH15HRSW6" hidden="1">'[5]Reco Sheet for Fcast'!$F$15</definedName>
    <definedName name="BExIP5TB0T9V3OKFX0GV0526AQ3D" localSheetId="5" hidden="1">#REF!</definedName>
    <definedName name="BExIP5TB0T9V3OKFX0GV0526AQ3D" hidden="1">#REF!</definedName>
    <definedName name="BExIP8YNN6UUE1GZ223SWH7DLGKO" hidden="1">'[5]Reco Sheet for Fcast'!$I$7:$J$7</definedName>
    <definedName name="BExIPAB4AOL592OJCC1CFAXTLF1A" hidden="1">'[5]Reco Sheet for Fcast'!$I$6:$J$6</definedName>
    <definedName name="BExIPB25DKX4S2ZCKQN7KWSC3JBF" hidden="1">'[5]Reco Sheet for Fcast'!$F$11:$G$11</definedName>
    <definedName name="BExIPDLT8JYAMGE5HTN4D1YHZF3V" localSheetId="5" hidden="1">'[6]AMI P &amp; L'!#REF!</definedName>
    <definedName name="BExIPDLT8JYAMGE5HTN4D1YHZF3V" hidden="1">'[6]AMI P &amp; L'!#REF!</definedName>
    <definedName name="BExIPG040Q08EWIWL6CAVR3GRI43" hidden="1">'[5]Reco Sheet for Fcast'!$I$7:$J$7</definedName>
    <definedName name="BExIPKNFUDPDKOSH5GHDVNA8D66S" hidden="1">'[5]Reco Sheet for Fcast'!$I$11:$J$11</definedName>
    <definedName name="BExIQ1VS9A2FHVD9TUHKG9K8EVVP" hidden="1">'[5]Reco Sheet for Fcast'!$F$11:$G$11</definedName>
    <definedName name="BExIQ3J19L30PSQ2CXNT6IHW0I7V" hidden="1">'[5]Reco Sheet for Fcast'!$I$9:$J$9</definedName>
    <definedName name="BExIQ3OJ7M04XCY276IO0LJA5XUK" hidden="1">'[5]Reco Sheet for Fcast'!$F$11:$G$11</definedName>
    <definedName name="BExIQ4FK3GUVQXFWKAEBB6FMWWUK" localSheetId="5" hidden="1">#REF!</definedName>
    <definedName name="BExIQ4FK3GUVQXFWKAEBB6FMWWUK" hidden="1">#REF!</definedName>
    <definedName name="BExIQ5S19ITB0NDRUN4XV7B905ED" hidden="1">'[5]Reco Sheet for Fcast'!$F$15</definedName>
    <definedName name="BExIQ9TMQT2EIXSVQW7GVSOAW2VJ" hidden="1">'[5]Reco Sheet for Fcast'!$I$8:$J$8</definedName>
    <definedName name="BExIQBMDE1L6J4H27K1FMSHQKDSE" hidden="1">'[5]Reco Sheet for Fcast'!$I$8:$J$8</definedName>
    <definedName name="BExIQE65LVXUOF3UZFO7SDHFJH22" hidden="1">'[5]Reco Sheet for Fcast'!$G$2</definedName>
    <definedName name="BExIQG9OO2KKBOWTMD1OXY36TEGA" hidden="1">'[5]Reco Sheet for Fcast'!$F$10:$G$10</definedName>
    <definedName name="BExIQMV2D77A07E403GAA7CYB8C2" hidden="1">'[5]Reco Sheet for Fcast'!$C$15:$D$23</definedName>
    <definedName name="BExIQX1XBB31HZTYEEVOBSE3C5A6" hidden="1">'[5]Reco Sheet for Fcast'!$I$10:$J$10</definedName>
    <definedName name="BExIR2ALYRP9FW99DK2084J7IIDC" hidden="1">'[5]Reco Sheet for Fcast'!$I$10:$J$10</definedName>
    <definedName name="BExIR8FQETPTQYW37DBVDWG3J4JW" hidden="1">'[5]Reco Sheet for Fcast'!$F$7:$G$7</definedName>
    <definedName name="BExIRBVWGULCWXZ0NA6HCLFX8VW6" hidden="1">'[7]Bud Mth'!$I$9:$J$9</definedName>
    <definedName name="BExIRG2Y0ISN5DU9I7FP9VMNBLJI" localSheetId="5" hidden="1">#REF!</definedName>
    <definedName name="BExIRG2Y0ISN5DU9I7FP9VMNBLJI" hidden="1">#REF!</definedName>
    <definedName name="BExIRRBGTY01OQOI3U5SW59RFDFI" hidden="1">'[5]Reco Sheet for Fcast'!$I$8:$J$8</definedName>
    <definedName name="BExIS4T0DRF57HYO7OGG72KBOFOI" hidden="1">'[5]Reco Sheet for Fcast'!$F$15:$G$34</definedName>
    <definedName name="BExIS77BJDDK18PGI9DSEYZPIL7P" hidden="1">'[5]Reco Sheet for Fcast'!$F$10:$G$10</definedName>
    <definedName name="BExIS8USL1T3Z97CZ30HJ98E2GXQ" hidden="1">'[5]Reco Sheet for Fcast'!$F$9:$G$9</definedName>
    <definedName name="BExISC5B700MZUBFTQ9K4IKTF7HR" hidden="1">'[5]Reco Sheet for Fcast'!$K$2</definedName>
    <definedName name="BExISDHXS49S1H56ENBPRF1NLD5C" hidden="1">'[5]Reco Sheet for Fcast'!$I$6:$J$6</definedName>
    <definedName name="BExISM1JLV54A21A164IURMPGUMU" hidden="1">'[5]Reco Sheet for Fcast'!$F$7:$G$7</definedName>
    <definedName name="BExISOL5FNHZHVLEZZZZ47YXZ5QS" localSheetId="5" hidden="1">#REF!</definedName>
    <definedName name="BExISOL5FNHZHVLEZZZZ47YXZ5QS" hidden="1">#REF!</definedName>
    <definedName name="BExISRFKJYUZ4AKW44IJF7RF9Y90" hidden="1">'[5]Reco Sheet for Fcast'!$F$10:$G$10</definedName>
    <definedName name="BExIT1MK8TBAK3SNP36A8FKDQSOK" hidden="1">'[5]Reco Sheet for Fcast'!$F$11:$G$11</definedName>
    <definedName name="BExIT7RP2B89RX2C5P1P5H2DY1CI" localSheetId="5" hidden="1">#REF!</definedName>
    <definedName name="BExIT7RP2B89RX2C5P1P5H2DY1CI" hidden="1">#REF!</definedName>
    <definedName name="BExITBNYANV2S8KD56GOGCKW393R" hidden="1">'[5]Reco Sheet for Fcast'!$F$9:$G$9</definedName>
    <definedName name="BExIU6ZCS275CPHR7BIJ2SCIXCP7" localSheetId="5" hidden="1">#REF!</definedName>
    <definedName name="BExIU6ZCS275CPHR7BIJ2SCIXCP7" hidden="1">#REF!</definedName>
    <definedName name="BExIUD4OJGH65NFNQ4VMCE3R4J1X" hidden="1">'[5]Reco Sheet for Fcast'!$F$7:$G$7</definedName>
    <definedName name="BExIUTB5OAAXYW0OFMP0PS40SPOB" hidden="1">'[5]Reco Sheet for Fcast'!$I$10:$J$10</definedName>
    <definedName name="BExIUUT2MHIOV6R3WHA0DPM1KBKY" localSheetId="5" hidden="1">'[6]AMI P &amp; L'!#REF!</definedName>
    <definedName name="BExIUUT2MHIOV6R3WHA0DPM1KBKY" hidden="1">'[6]AMI P &amp; L'!#REF!</definedName>
    <definedName name="BExIUYPDT1AM6MWGWQS646PIZIWC" hidden="1">'[5]Reco Sheet for Fcast'!$I$10:$J$10</definedName>
    <definedName name="BExIV0I2O9F8D1UK1SI8AEYR6U0A" hidden="1">'[5]Reco Sheet for Fcast'!$G$2</definedName>
    <definedName name="BExIV2LM38XPLRTWT0R44TMQ59E5" hidden="1">'[5]Reco Sheet for Fcast'!$F$15</definedName>
    <definedName name="BExIV3CMY91WXOF56UOYD0AUHJ3N" localSheetId="5" hidden="1">#REF!</definedName>
    <definedName name="BExIV3CMY91WXOF56UOYD0AUHJ3N" hidden="1">#REF!</definedName>
    <definedName name="BExIV3HY4S0YRV1F7XEMF2YHAR2I" hidden="1">'[5]Reco Sheet for Fcast'!$I$10:$J$10</definedName>
    <definedName name="BExIV6HUZFRIFLXW2SICKGTAH1PV" hidden="1">'[5]Reco Sheet for Fcast'!$I$11:$J$11</definedName>
    <definedName name="BExIVCXWL6H5LD9DHDIA4F5U9TQL" hidden="1">'[5]Reco Sheet for Fcast'!$F$15</definedName>
    <definedName name="BExIVMOIPSEWSIHIDDLOXESQ28A0" hidden="1">'[5]Reco Sheet for Fcast'!$F$11:$G$11</definedName>
    <definedName name="BExIVNVNJX9BYDLC88NG09YF5XQ6" hidden="1">'[5]Reco Sheet for Fcast'!$I$9:$J$9</definedName>
    <definedName name="BExIVQVKLMGSRYT1LFZH0KUIA4OR" hidden="1">'[5]Reco Sheet for Fcast'!$I$11:$J$11</definedName>
    <definedName name="BExIVYTFI35KNR2XSA6N8OJYUTUR" localSheetId="5" hidden="1">'[6]AMI P &amp; L'!#REF!</definedName>
    <definedName name="BExIVYTFI35KNR2XSA6N8OJYUTUR" hidden="1">'[6]AMI P &amp; L'!#REF!</definedName>
    <definedName name="BExIWAI762NMLOE144IPALV1HU9V" localSheetId="5" hidden="1">#REF!</definedName>
    <definedName name="BExIWAI762NMLOE144IPALV1HU9V" hidden="1">#REF!</definedName>
    <definedName name="BExIWB3SY3WRIVIOF988DNNODBOA" hidden="1">'[5]Reco Sheet for Fcast'!$G$2</definedName>
    <definedName name="BExIWB99CG0H52LRD6QWPN4L6DV2" hidden="1">'[5]Reco Sheet for Fcast'!$F$8:$G$8</definedName>
    <definedName name="BExIWG1W7XP9DFYYSZAIOSHM0QLQ" localSheetId="5" hidden="1">'[6]AMI P &amp; L'!#REF!</definedName>
    <definedName name="BExIWG1W7XP9DFYYSZAIOSHM0QLQ" hidden="1">'[6]AMI P &amp; L'!#REF!</definedName>
    <definedName name="BExIWH3KUK94B7833DD4TB0Y6KP9" hidden="1">'[5]Reco Sheet for Fcast'!$F$6:$G$6</definedName>
    <definedName name="BExIWKE9MGIDWORBI43AWTUNYFAN" hidden="1">'[5]Reco Sheet for Fcast'!$K$2</definedName>
    <definedName name="BExIX34PM5DBTRHRQWP6PL6WIX88" hidden="1">'[5]Reco Sheet for Fcast'!$F$8:$G$8</definedName>
    <definedName name="BExIX5OAP9KSUE5SIZCW9P39Q4WE" hidden="1">'[5]Reco Sheet for Fcast'!$I$10:$J$10</definedName>
    <definedName name="BExIX69Y0CM4OW8NEPQXX4ORSAT2" hidden="1">'[5]Reco Sheet for Fcast'!$C$15:$D$23</definedName>
    <definedName name="BExIXGRJPVJMUDGSG7IHPXPNO69B" hidden="1">'[5]Reco Sheet for Fcast'!$G$2</definedName>
    <definedName name="BExIXKD0BLI75H7ME1HECIQSRJRB" localSheetId="5" hidden="1">#REF!</definedName>
    <definedName name="BExIXKD0BLI75H7ME1HECIQSRJRB" hidden="1">#REF!</definedName>
    <definedName name="BExIXM5R87ZL3FHALWZXYCPHGX3E" hidden="1">'[5]Reco Sheet for Fcast'!$F$7:$G$7</definedName>
    <definedName name="BExIXS036ZCKT2Z8XZKLZ8PFWQGL" hidden="1">'[5]Reco Sheet for Fcast'!$I$7:$J$7</definedName>
    <definedName name="BExIXY5CF9PFM0P40AZ4U51TMWV0" hidden="1">'[5]Reco Sheet for Fcast'!$F$9:$G$9</definedName>
    <definedName name="BExIYBHEX2F02B9VOX3UIRG0YI3B" localSheetId="5" hidden="1">#REF!</definedName>
    <definedName name="BExIYBHEX2F02B9VOX3UIRG0YI3B" hidden="1">#REF!</definedName>
    <definedName name="BExIYEXJBK8JDWIRSVV4RJSKZVV1" hidden="1">'[5]Reco Sheet for Fcast'!$I$8:$J$8</definedName>
    <definedName name="BExIYI2RH0K4225XO970K2IQ1E79" localSheetId="5" hidden="1">'[6]AMI P &amp; L'!#REF!</definedName>
    <definedName name="BExIYI2RH0K4225XO970K2IQ1E79" hidden="1">'[6]AMI P &amp; L'!#REF!</definedName>
    <definedName name="BExIYMPZ0KS2KOJFQAUQJ77L7701" hidden="1">'[5]Reco Sheet for Fcast'!$G$2</definedName>
    <definedName name="BExIYP9Q6FV9T0R9G3UDKLS4TTYX" hidden="1">'[5]Reco Sheet for Fcast'!$F$6:$G$6</definedName>
    <definedName name="BExIYZGLDQ1TN7BIIN4RLDP31GIM" hidden="1">'[5]Reco Sheet for Fcast'!$F$8:$G$8</definedName>
    <definedName name="BExIZ4K0EZJK6PW3L8SVKTJFSWW9" hidden="1">'[5]Reco Sheet for Fcast'!$F$15:$F$15</definedName>
    <definedName name="BExIZAECINL6JE573R3GB2W6M9LF" localSheetId="5" hidden="1">#REF!</definedName>
    <definedName name="BExIZAECINL6JE573R3GB2W6M9LF" hidden="1">#REF!</definedName>
    <definedName name="BExIZAECOEZGBAO29QMV14E6XDIV" hidden="1">'[5]Reco Sheet for Fcast'!$G$2:$H$2</definedName>
    <definedName name="BExIZKVXYD5O2JBU81F2UFJZLLSI" hidden="1">'[5]Reco Sheet for Fcast'!$F$8:$G$8</definedName>
    <definedName name="BExIZPZDHC8HGER83WHCZAHOX7LK" hidden="1">'[5]Reco Sheet for Fcast'!$F$11:$G$11</definedName>
    <definedName name="BExIZS2X10QUS4CITNIUIELXAFAJ" localSheetId="5" hidden="1">#REF!</definedName>
    <definedName name="BExIZS2X10QUS4CITNIUIELXAFAJ" hidden="1">#REF!</definedName>
    <definedName name="BExIZY2PUZ0OF9YKK1B13IW0VS6G" hidden="1">'[5]Reco Sheet for Fcast'!$F$15</definedName>
    <definedName name="BExIZYO9AIHMDU2DUFADE30D5TCY" localSheetId="5" hidden="1">#REF!</definedName>
    <definedName name="BExIZYO9AIHMDU2DUFADE30D5TCY" hidden="1">#REF!</definedName>
    <definedName name="BExJ08KBRR2XMWW3VZMPSQKXHZUH" localSheetId="5" hidden="1">'[6]AMI P &amp; L'!#REF!</definedName>
    <definedName name="BExJ08KBRR2XMWW3VZMPSQKXHZUH" hidden="1">'[6]AMI P &amp; L'!#REF!</definedName>
    <definedName name="BExJ0DYJWXGE7DA39PYL3WM05U9O" hidden="1">'[5]Reco Sheet for Fcast'!$F$15</definedName>
    <definedName name="BExJ0MY8SY5J5V50H3UKE78ODTVB" hidden="1">'[5]Reco Sheet for Fcast'!$I$8:$J$8</definedName>
    <definedName name="BExJ0YC98G37ML4N8FLP8D95EFRF" hidden="1">'[5]Reco Sheet for Fcast'!$G$2</definedName>
    <definedName name="BExKCDYKAEV45AFXHVHZZ62E5BM3" hidden="1">'[5]Reco Sheet for Fcast'!$G$2</definedName>
    <definedName name="BExKDKO0W4AGQO1V7K6Q4VM750FT" hidden="1">'[5]Reco Sheet for Fcast'!$F$11:$G$11</definedName>
    <definedName name="BExKDLF10G7W77J87QWH3ZGLUCLW" hidden="1">'[5]Reco Sheet for Fcast'!$I$10:$J$10</definedName>
    <definedName name="BExKDYWMP2XKZPZZ3JN74IZA31I4" localSheetId="5" hidden="1">#REF!</definedName>
    <definedName name="BExKDYWMP2XKZPZZ3JN74IZA31I4" hidden="1">#REF!</definedName>
    <definedName name="BExKE1AVXRTWKFUNYIWQQPGA1YRV" localSheetId="5" hidden="1">#REF!</definedName>
    <definedName name="BExKE1AVXRTWKFUNYIWQQPGA1YRV" hidden="1">#REF!</definedName>
    <definedName name="BExKEFE0I3MT6ZLC4T1L9465HKTN" hidden="1">'[5]Reco Sheet for Fcast'!$F$8:$G$8</definedName>
    <definedName name="BExKEK6O5BVJP4VY02FY7JNAZ6BT" hidden="1">'[5]Reco Sheet for Fcast'!$I$6:$J$6</definedName>
    <definedName name="BExKEKXK6E6QX339ELPXDIRZSJE0" hidden="1">'[5]Reco Sheet for Fcast'!$I$7:$J$7</definedName>
    <definedName name="BExKEOOIBMP7N8033EY2CJYCBX6H" hidden="1">'[5]Reco Sheet for Fcast'!$F$10:$G$10</definedName>
    <definedName name="BExKEW0RR5LA3VC46A2BEOOMQE56" hidden="1">'[5]Reco Sheet for Fcast'!$F$8:$G$8</definedName>
    <definedName name="BExKFA3VI1CZK21SM0N3LZWT9LA1" hidden="1">'[5]Reco Sheet for Fcast'!$F$11:$G$11</definedName>
    <definedName name="BExKFINBFV5J2NFRCL4YUO3YF0ZE" hidden="1">'[5]Reco Sheet for Fcast'!$F$11:$G$11</definedName>
    <definedName name="BExKFISRBFACTAMJSALEYMY66F6X" hidden="1">'[5]Reco Sheet for Fcast'!$F$8:$G$8</definedName>
    <definedName name="BExKFOSK5DJ151C4E8544UWMYTOC" hidden="1">'[5]Reco Sheet for Fcast'!$I$7:$J$7</definedName>
    <definedName name="BExKFYJC4EVEV54F82K6VKP7Q3OU" hidden="1">'[5]Reco Sheet for Fcast'!$I$6:$J$6</definedName>
    <definedName name="BExKG4IYHBKQQ8J8FN10GB2IKO33" hidden="1">'[5]Reco Sheet for Fcast'!$I$8:$J$8</definedName>
    <definedName name="BExKGF0L44S78D33WMQ1A75TRKB9" hidden="1">'[5]Reco Sheet for Fcast'!$I$10:$J$10</definedName>
    <definedName name="BExKGFRN31B3G20LMQ4LRF879J68" hidden="1">'[5]Reco Sheet for Fcast'!$I$8:$J$8</definedName>
    <definedName name="BExKGJD3U3ADZILP20U3EURP0UQP" hidden="1">'[5]Reco Sheet for Fcast'!$I$9:$J$9</definedName>
    <definedName name="BExKGNK5YGKP0YHHTAAOV17Z9EIM" hidden="1">'[5]Reco Sheet for Fcast'!$F$10:$G$10</definedName>
    <definedName name="BExKGTJTGZ5J6MUJ1UXP14KX6XN1" localSheetId="5" hidden="1">#REF!</definedName>
    <definedName name="BExKGTJTGZ5J6MUJ1UXP14KX6XN1" hidden="1">#REF!</definedName>
    <definedName name="BExKGV77YH9YXIQTRKK2331QGYKF" hidden="1">'[5]Reco Sheet for Fcast'!$F$8:$G$8</definedName>
    <definedName name="BExKGXLJQX4WJ1YCKHSMCPSSKX21" localSheetId="5" hidden="1">#REF!</definedName>
    <definedName name="BExKGXLJQX4WJ1YCKHSMCPSSKX21" hidden="1">#REF!</definedName>
    <definedName name="BExKH3FTZ5VGTB86W9M4AB39R0G8" hidden="1">'[5]Reco Sheet for Fcast'!$F$6:$G$6</definedName>
    <definedName name="BExKH3FV5U5O6XZM7STS3NZKQFGJ" hidden="1">'[5]Reco Sheet for Fcast'!$H$2:$I$2</definedName>
    <definedName name="BExKH4SII9MJNWAVYF9T4ZRU3Q1Q" localSheetId="5" hidden="1">#REF!</definedName>
    <definedName name="BExKH4SII9MJNWAVYF9T4ZRU3Q1Q" hidden="1">#REF!</definedName>
    <definedName name="BExKH8JEZRE8MEZ9VRCNMJT15RST" hidden="1">'[7]Bud Mth'!$E$1</definedName>
    <definedName name="BExKHAMUH8NR3HRV0V6FHJE3ROLN" hidden="1">'[5]Reco Sheet for Fcast'!$I$8:$J$8</definedName>
    <definedName name="BExKHCFKOWFHO2WW0N7Y5XDXEWAO" hidden="1">'[5]Reco Sheet for Fcast'!$I$11:$J$11</definedName>
    <definedName name="BExKHDMPODAJPZY7M2BN39326C43" localSheetId="5" hidden="1">#REF!</definedName>
    <definedName name="BExKHDMPODAJPZY7M2BN39326C43" hidden="1">#REF!</definedName>
    <definedName name="BExKHIVLONZ46HLMR50DEXKEUNEP" hidden="1">'[5]Reco Sheet for Fcast'!$F$7:$G$7</definedName>
    <definedName name="BExKHPM9XA0ADDK7TUR0N38EXWEP" hidden="1">'[5]Reco Sheet for Fcast'!$F$10:$G$10</definedName>
    <definedName name="BExKHVBAHM5Y9XWLCVNMF388YZHG" localSheetId="5" hidden="1">#REF!</definedName>
    <definedName name="BExKHVBAHM5Y9XWLCVNMF388YZHG" hidden="1">#REF!</definedName>
    <definedName name="BExKHWNRIZ5D7KKG5MQK7WNAIKUJ" localSheetId="5" hidden="1">#REF!</definedName>
    <definedName name="BExKHWNRIZ5D7KKG5MQK7WNAIKUJ" hidden="1">#REF!</definedName>
    <definedName name="BExKI4076KXCDE5KXL79KT36OKLO" localSheetId="5" hidden="1">'[6]AMI P &amp; L'!#REF!</definedName>
    <definedName name="BExKI4076KXCDE5KXL79KT36OKLO" hidden="1">'[6]AMI P &amp; L'!#REF!</definedName>
    <definedName name="BExKI7LO70WYISR7Q0Y1ZDWO9M3B" hidden="1">'[5]Reco Sheet for Fcast'!$I$8:$J$8</definedName>
    <definedName name="BExKI8STNKBGV3XDC4DWP9DUI95F" hidden="1">'[7]Bud Mth'!$I$11:$J$11</definedName>
    <definedName name="BExKIGQV6TXIZG039HBOJU62WP2U" hidden="1">'[5]Reco Sheet for Fcast'!$I$11:$J$11</definedName>
    <definedName name="BExKILE008SF3KTAN8WML3XKI1NZ" hidden="1">'[5]Reco Sheet for Fcast'!$K$2</definedName>
    <definedName name="BExKINSBB6RS7I489QHMCOMU4Z2X" hidden="1">'[5]Reco Sheet for Fcast'!$F$15</definedName>
    <definedName name="BExKIU87ZKSOC2DYZWFK6SAK9I8E" hidden="1">'[5]Reco Sheet for Fcast'!$F$6:$G$6</definedName>
    <definedName name="BExKJ2BJ6QYNAH9EWOCXSIHVPYY5" localSheetId="5" hidden="1">#REF!</definedName>
    <definedName name="BExKJ2BJ6QYNAH9EWOCXSIHVPYY5" hidden="1">#REF!</definedName>
    <definedName name="BExKJ449HLYX2DJ9UF0H9GTPSQ73" hidden="1">'[5]Reco Sheet for Fcast'!$I$8:$J$8</definedName>
    <definedName name="BExKJC7MJKEAMFD3Y9Q6TXP4MP3L" hidden="1">'[5]Reco Sheet for Fcast'!$I$9:$J$9</definedName>
    <definedName name="BExKJELX2RUC8UEC56IZPYYZXHA7" hidden="1">'[5]Reco Sheet for Fcast'!$F$8:$G$8</definedName>
    <definedName name="BExKJINMXS61G2TZEXCJAWVV4F57" hidden="1">'[5]Reco Sheet for Fcast'!$F$6:$G$6</definedName>
    <definedName name="BExKJK5ME8KB7HA0180L7OUZDDGV" hidden="1">'[5]Reco Sheet for Fcast'!$F$11:$G$11</definedName>
    <definedName name="BExKJN5IF0VMDILJ5K8ZENF2QYV1" hidden="1">'[5]Reco Sheet for Fcast'!$H$2:$I$2</definedName>
    <definedName name="BExKJUSJPFUIK20FTVAFJWR2OUYX" hidden="1">'[5]Reco Sheet for Fcast'!$I$11:$J$11</definedName>
    <definedName name="BExKK8VP5RS3D0UXZVKA37C4SYBP" hidden="1">'[5]Reco Sheet for Fcast'!$F$11:$G$11</definedName>
    <definedName name="BExKKIM9NPF6B3SPMPIQB27HQME4" hidden="1">'[5]Reco Sheet for Fcast'!$F$11:$G$11</definedName>
    <definedName name="BExKKIX1BCBQ4R3K41QD8NTV0OV0" hidden="1">'[5]Reco Sheet for Fcast'!$I$8:$J$8</definedName>
    <definedName name="BExKKQ3ZWADYV03YHMXDOAMU90EB" localSheetId="5" hidden="1">'[6]AMI P &amp; L'!#REF!</definedName>
    <definedName name="BExKKQ3ZWADYV03YHMXDOAMU90EB" hidden="1">'[6]AMI P &amp; L'!#REF!</definedName>
    <definedName name="BExKKUGD2HMJWQEYZ8H3X1BMXFS9" hidden="1">'[5]Reco Sheet for Fcast'!$F$9:$G$9</definedName>
    <definedName name="BExKKX05KCZZZPKOR1NE5A8RGVT4" hidden="1">'[5]Reco Sheet for Fcast'!$I$11:$J$11</definedName>
    <definedName name="BExKKXR1RTRRJJ3MJUR28N4J02PP" localSheetId="5" hidden="1">#REF!</definedName>
    <definedName name="BExKKXR1RTRRJJ3MJUR28N4J02PP" hidden="1">#REF!</definedName>
    <definedName name="BExKL3AQ1IV1NVX782PTFKU7U16A" localSheetId="5" hidden="1">#REF!</definedName>
    <definedName name="BExKL3AQ1IV1NVX782PTFKU7U16A" hidden="1">#REF!</definedName>
    <definedName name="BExKL4ND3A90KGDVHXTW6HNA90IO" localSheetId="5" hidden="1">#REF!</definedName>
    <definedName name="BExKL4ND3A90KGDVHXTW6HNA90IO" hidden="1">#REF!</definedName>
    <definedName name="BExKL53HF7TQ4EB1YOQXSQEBG541" hidden="1">#REF!</definedName>
    <definedName name="BExKLD6S9L66QYREYHBE5J44OK7X" hidden="1">'[5]Reco Sheet for Fcast'!$I$6:$J$6</definedName>
    <definedName name="BExKLEZK32L28GYJWVO63BZ5E1JD" hidden="1">'[5]Reco Sheet for Fcast'!$F$9:$G$9</definedName>
    <definedName name="BExKLLKVVHT06LA55JB2FC871DC5" hidden="1">'[5]Reco Sheet for Fcast'!$I$8:$J$8</definedName>
    <definedName name="BExKMHSPAJPHUEZXSHTFJNWYFCQR" hidden="1">'[5]Reco Sheet for Fcast'!$L$6:$M$10</definedName>
    <definedName name="BExKMWBX4EH3EYJ07UFEM08NB40Z" hidden="1">'[5]Reco Sheet for Fcast'!$F$10:$G$10</definedName>
    <definedName name="BExKMX8A5ZOYAIX1JNJ198214P08" hidden="1">'[5]Reco Sheet for Fcast'!$I$6:$J$6</definedName>
    <definedName name="BExKMYFLWBFTOJ5NQL4G11KXZAEN" localSheetId="5" hidden="1">#REF!</definedName>
    <definedName name="BExKMYFLWBFTOJ5NQL4G11KXZAEN" hidden="1">#REF!</definedName>
    <definedName name="BExKMYVQK76DINJWDJX5EG3NBECG" localSheetId="5" hidden="1">#REF!</definedName>
    <definedName name="BExKMYVQK76DINJWDJX5EG3NBECG" hidden="1">#REF!</definedName>
    <definedName name="BExKNBGV2IR3S7M0BX4810KZB4V3" hidden="1">'[5]Reco Sheet for Fcast'!$H$2:$I$2</definedName>
    <definedName name="BExKNCTBZTSY3MO42VU5PLV6YUHZ" hidden="1">'[5]Reco Sheet for Fcast'!$F$10:$G$10</definedName>
    <definedName name="BExKNGV2YY749C42AQ2T9QNIE5C3" hidden="1">'[5]Reco Sheet for Fcast'!$F$7:$G$7</definedName>
    <definedName name="BExKNTG8WOYHOW9I6K6WBGXTRX0X" localSheetId="5" hidden="1">#REF!</definedName>
    <definedName name="BExKNTG8WOYHOW9I6K6WBGXTRX0X" hidden="1">#REF!</definedName>
    <definedName name="BExKNV8UOHVWEHDJWI2WMJ9X6QHZ" hidden="1">'[5]Reco Sheet for Fcast'!$I$9:$J$9</definedName>
    <definedName name="BExKNZLD7UATC1MYRNJD8H2NH4KU" hidden="1">'[5]Reco Sheet for Fcast'!$F$15</definedName>
    <definedName name="BExKNZQUKQQG2Y97R74G4O4BJP1L" hidden="1">'[5]Reco Sheet for Fcast'!$F$10:$G$10</definedName>
    <definedName name="BExKO06X0EAD3ABEG1E8PWLDWHBA" hidden="1">'[5]Reco Sheet for Fcast'!$I$9:$J$9</definedName>
    <definedName name="BExKO2AHHSGNI1AZOIOW21KPXKPE" hidden="1">'[5]Reco Sheet for Fcast'!$F$11:$G$11</definedName>
    <definedName name="BExKO2FXWJWC5IZLDN8JHYILQJ2N" hidden="1">'[5]Reco Sheet for Fcast'!$I$11:$J$11</definedName>
    <definedName name="BExKO438WZ8FKOU00NURGFMOYXWN" hidden="1">'[5]Reco Sheet for Fcast'!$I$6:$J$6</definedName>
    <definedName name="BExKODIZGWW2EQD0FEYW6WK6XLCM" hidden="1">'[5]Reco Sheet for Fcast'!$I$6:$J$6</definedName>
    <definedName name="BExKOLRTA7ZVSAAV7FAC0JKTRRGQ" localSheetId="5" hidden="1">#REF!</definedName>
    <definedName name="BExKOLRTA7ZVSAAV7FAC0JKTRRGQ" hidden="1">#REF!</definedName>
    <definedName name="BExKOPO2HPWVQGAKW8LOZMPIDEFG" hidden="1">'[5]Reco Sheet for Fcast'!$F$9:$G$9</definedName>
    <definedName name="BExKP65ITMV7ZKUYQ52F67Y4M5EJ" localSheetId="5" hidden="1">#REF!</definedName>
    <definedName name="BExKP65ITMV7ZKUYQ52F67Y4M5EJ" hidden="1">#REF!</definedName>
    <definedName name="BExKPBJJN98NVSALRMK9B8P0823D" localSheetId="5" hidden="1">#REF!</definedName>
    <definedName name="BExKPBJJN98NVSALRMK9B8P0823D" hidden="1">#REF!</definedName>
    <definedName name="BExKPEZP0QTKOTLIMMIFSVTHQEEK" hidden="1">'[5]Reco Sheet for Fcast'!$F$8:$G$8</definedName>
    <definedName name="BExKPIVZA7ZAIKDDY6ZGU9Z4MH4H" localSheetId="5" hidden="1">#REF!</definedName>
    <definedName name="BExKPIVZA7ZAIKDDY6ZGU9Z4MH4H" hidden="1">#REF!</definedName>
    <definedName name="BExKPLQJX0HJ8OTXBXH9IC9J2V0W" localSheetId="5" hidden="1">'[6]AMI P &amp; L'!#REF!</definedName>
    <definedName name="BExKPLQJX0HJ8OTXBXH9IC9J2V0W" hidden="1">'[6]AMI P &amp; L'!#REF!</definedName>
    <definedName name="BExKPN8C7GN36ZJZHLOB74LU6KT0" hidden="1">'[5]Reco Sheet for Fcast'!$F$7:$G$7</definedName>
    <definedName name="BExKPOA7KQEO5H53FUG2NPXVNY9Z" hidden="1">'[7]Bud Mth'!$L$6:$M$11</definedName>
    <definedName name="BExKPWZ3MV9AIHWS8PFU742XQN0T" localSheetId="5" hidden="1">#REF!</definedName>
    <definedName name="BExKPWZ3MV9AIHWS8PFU742XQN0T" hidden="1">#REF!</definedName>
    <definedName name="BExKPX9VZ1J5021Q98K60HMPJU58" hidden="1">'[5]Reco Sheet for Fcast'!$G$2</definedName>
    <definedName name="BExKQJGAAWNM3NT19E9I0CQDBTU0" localSheetId="5" hidden="1">'[6]AMI P &amp; L'!#REF!</definedName>
    <definedName name="BExKQJGAAWNM3NT19E9I0CQDBTU0" hidden="1">'[6]AMI P &amp; L'!#REF!</definedName>
    <definedName name="BExKQM5GJ1ZN5REKFE7YVBQ0KXWF" hidden="1">'[5]Reco Sheet for Fcast'!$F$8:$G$8</definedName>
    <definedName name="BExKQPLDXXZOE89AAUX3S6BSJMIK" localSheetId="5" hidden="1">#REF!</definedName>
    <definedName name="BExKQPLDXXZOE89AAUX3S6BSJMIK" hidden="1">#REF!</definedName>
    <definedName name="BExKQQ71278061G7ZFYGPWOMOMY2" hidden="1">'[5]Reco Sheet for Fcast'!$F$7:$G$7</definedName>
    <definedName name="BExKQTXRG3ECU8NT47UR7643LO5G" hidden="1">'[5]Reco Sheet for Fcast'!$F$7:$G$7</definedName>
    <definedName name="BExKQVL7HPOIZ4FHANDFMVOJLEPR" hidden="1">'[5]Reco Sheet for Fcast'!$F$10:$G$10</definedName>
    <definedName name="BExKR8RZSEHW184G0Z56B4EGNU72" hidden="1">'[5]Reco Sheet for Fcast'!$F$15:$G$26</definedName>
    <definedName name="BExKRCO7LYZM5H2ESGUGVF5TQICB" localSheetId="5" hidden="1">#REF!</definedName>
    <definedName name="BExKRCO7LYZM5H2ESGUGVF5TQICB" hidden="1">#REF!</definedName>
    <definedName name="BExKRKRIT575GO53KC15JKG2VLFG" hidden="1">'[7]Bud Mth'!$I$11:$J$11</definedName>
    <definedName name="BExKRVUSQ6PA7ZYQSTEQL3X7PB9P" hidden="1">'[5]Reco Sheet for Fcast'!$I$6:$J$6</definedName>
    <definedName name="BExKRY3KZ7F7RB2KH8HXSQ85IEQO" hidden="1">'[5]Reco Sheet for Fcast'!$I$9:$J$9</definedName>
    <definedName name="BExKSA37DZTCK6H13HPIKR0ZFVL8" hidden="1">'[5]Reco Sheet for Fcast'!$F$10:$G$10</definedName>
    <definedName name="BExKSADYTB6EPXXFJGZAKEX6H5LW" localSheetId="5" hidden="1">#REF!</definedName>
    <definedName name="BExKSADYTB6EPXXFJGZAKEX6H5LW" hidden="1">#REF!</definedName>
    <definedName name="BExKSFMOMSZYDE0WNC94F40S6636" hidden="1">'[5]Reco Sheet for Fcast'!$F$10:$G$10</definedName>
    <definedName name="BExKSHQ9K79S8KYUWIV5M5LAHHF1" hidden="1">'[5]Reco Sheet for Fcast'!$I$9:$J$9</definedName>
    <definedName name="BExKSIHBY1GBZKVKDABW487FDGM6" localSheetId="5" hidden="1">#REF!</definedName>
    <definedName name="BExKSIHBY1GBZKVKDABW487FDGM6" hidden="1">#REF!</definedName>
    <definedName name="BExKSJIZIOQBVTEHBIN269MXJSLL" localSheetId="5" hidden="1">#REF!</definedName>
    <definedName name="BExKSJIZIOQBVTEHBIN269MXJSLL" hidden="1">#REF!</definedName>
    <definedName name="BExKSJTWG9L3FCX8FLK4EMUJMF27" hidden="1">'[5]Reco Sheet for Fcast'!$F$7:$G$7</definedName>
    <definedName name="BExKSU0MKNAVZYYPKCYTZDWQX4R8" hidden="1">'[5]Reco Sheet for Fcast'!$F$15:$G$34</definedName>
    <definedName name="BExKSX60G1MUS689FXIGYP2F7C62" hidden="1">'[5]Reco Sheet for Fcast'!$I$10:$J$10</definedName>
    <definedName name="BExKT2UZ7Y2VWF5NQE18SJRLD2RN" hidden="1">'[5]Reco Sheet for Fcast'!$I$9:$J$9</definedName>
    <definedName name="BExKT3GJFNGAM09H5F615E36A38C" hidden="1">'[5]Reco Sheet for Fcast'!$I$11:$J$11</definedName>
    <definedName name="BExKTQZGN8GI3XGSEXMPCCA3S19H" hidden="1">'[5]Reco Sheet for Fcast'!$F$9:$G$9</definedName>
    <definedName name="BExKTUKYYU0F6TUW1RXV24LRAZFE" hidden="1">'[5]Reco Sheet for Fcast'!$I$11:$J$11</definedName>
    <definedName name="BExKU3FBLHQBIUTN6XEZW5GC9OG1" hidden="1">'[5]Reco Sheet for Fcast'!$F$7:$G$7</definedName>
    <definedName name="BExKU6PVEJJWP8VRA5YJY2K0HNEG" localSheetId="5" hidden="1">#REF!</definedName>
    <definedName name="BExKU6PVEJJWP8VRA5YJY2K0HNEG" hidden="1">#REF!</definedName>
    <definedName name="BExKU82I99FEUIZLODXJDOJC96CQ" hidden="1">'[5]Reco Sheet for Fcast'!$F$10:$G$10</definedName>
    <definedName name="BExKUDM0DFSCM3D91SH0XLXJSL18" hidden="1">'[5]Reco Sheet for Fcast'!$G$2</definedName>
    <definedName name="BExKULEKJLA77AUQPDUHSM94Y76Z" hidden="1">'[5]Reco Sheet for Fcast'!$I$9:$J$9</definedName>
    <definedName name="BExKV08R85MKI3MAX9E2HERNQUNL" hidden="1">'[5]Reco Sheet for Fcast'!$H$2:$I$2</definedName>
    <definedName name="BExKV4AAUNNJL5JWD7PX6BFKVS6O" hidden="1">'[5]Reco Sheet for Fcast'!$F$8:$G$8</definedName>
    <definedName name="BExKVDVK6HN74GQPTXICP9BFC8CF" hidden="1">'[5]Reco Sheet for Fcast'!$I$10:$J$10</definedName>
    <definedName name="BExKVFDI6VT9LE5D9GFPZX51AC4I" hidden="1">'[5]Reco Sheet for Fcast'!$I$8:$J$8</definedName>
    <definedName name="BExKVFZ3ZZGIC1QI8XN6BYFWN0ZY" localSheetId="5" hidden="1">'[6]AMI P &amp; L'!#REF!</definedName>
    <definedName name="BExKVFZ3ZZGIC1QI8XN6BYFWN0ZY" hidden="1">'[6]AMI P &amp; L'!#REF!</definedName>
    <definedName name="BExKVG4KGO28KPGTAFL1R8TTZ10N" hidden="1">'[5]Reco Sheet for Fcast'!$H$2:$I$2</definedName>
    <definedName name="BExKVZR7CUPJCB2M8WO0J2ESDEUX" hidden="1">'[7]Bud Mth'!$F$7:$G$7</definedName>
    <definedName name="BExKW0CSH7DA02YSNV64PSEIXB2P" hidden="1">'[5]Reco Sheet for Fcast'!$I$11:$J$11</definedName>
    <definedName name="BExKWG8MR20O13C3YSUIHBD2BWQ2" localSheetId="5" hidden="1">#REF!</definedName>
    <definedName name="BExKWG8MR20O13C3YSUIHBD2BWQ2" hidden="1">#REF!</definedName>
    <definedName name="BExM9NUG3Q31X01AI9ZJCZIX25CS" hidden="1">'[5]Reco Sheet for Fcast'!$F$10:$G$10</definedName>
    <definedName name="BExM9OG182RP30MY23PG49LVPZ1C" localSheetId="5" hidden="1">'[6]AMI P &amp; L'!#REF!</definedName>
    <definedName name="BExM9OG182RP30MY23PG49LVPZ1C" hidden="1">'[6]AMI P &amp; L'!#REF!</definedName>
    <definedName name="BExMA64MW1S18NH8DCKPCCEI5KCB" hidden="1">'[5]Reco Sheet for Fcast'!$F$9:$G$9</definedName>
    <definedName name="BExMALEWFUEM8Y686IT03ECURUBR" localSheetId="5" hidden="1">'[6]AMI P &amp; L'!#REF!</definedName>
    <definedName name="BExMALEWFUEM8Y686IT03ECURUBR" hidden="1">'[6]AMI P &amp; L'!#REF!</definedName>
    <definedName name="BExMAPLZ9E24DON7Y8H2T6MQ1B5K" localSheetId="5" hidden="1">#REF!</definedName>
    <definedName name="BExMAPLZ9E24DON7Y8H2T6MQ1B5K" hidden="1">#REF!</definedName>
    <definedName name="BExMAXJS82ZJ8RS22VLE0V0LDUII" hidden="1">'[5]Reco Sheet for Fcast'!$I$10:$J$10</definedName>
    <definedName name="BExMB4QRS0R3MTB4CMUHFZ84LNZQ" hidden="1">'[5]Reco Sheet for Fcast'!$F$15</definedName>
    <definedName name="BExMBC35WKQY5CWQJLV4D05O6971" hidden="1">'[5]Reco Sheet for Fcast'!$I$2</definedName>
    <definedName name="BExMBFTZV4Q1A5KG25C1N9PHQNSW" hidden="1">'[5]Reco Sheet for Fcast'!$F$15</definedName>
    <definedName name="BExMBK6ISK3U7KHZKUJXIDKGF6VW" hidden="1">'[5]Reco Sheet for Fcast'!$G$2</definedName>
    <definedName name="BExMBQ6BB79Y1S1EZ4BOZ527ZH47" localSheetId="5" hidden="1">#REF!</definedName>
    <definedName name="BExMBQ6BB79Y1S1EZ4BOZ527ZH47" hidden="1">#REF!</definedName>
    <definedName name="BExMBTBHSHFUHXZPKH8T1T26W5AQ" hidden="1">'[5]Reco Sheet for Fcast'!$C$15:$D$23</definedName>
    <definedName name="BExMBYPQDG9AYDQ5E8IECVFREPO6" localSheetId="5" hidden="1">'[8]R8. Capl incl Margins'!#REF!</definedName>
    <definedName name="BExMBYPQDG9AYDQ5E8IECVFREPO6" hidden="1">'[8]R8. Capl incl Margins'!#REF!</definedName>
    <definedName name="BExMC7K41G5WMXC4OKZPL523IN5C" hidden="1">'[5]Reco Sheet for Fcast'!$I$10:$J$10</definedName>
    <definedName name="BExMC8AZUTX8LG89K2JJR7ZG62XX" hidden="1">'[5]Reco Sheet for Fcast'!$F$7:$G$7</definedName>
    <definedName name="BExMCA96YR10V72G2R0SCIKPZLIZ" localSheetId="5" hidden="1">'[6]AMI P &amp; L'!#REF!</definedName>
    <definedName name="BExMCA96YR10V72G2R0SCIKPZLIZ" hidden="1">'[6]AMI P &amp; L'!#REF!</definedName>
    <definedName name="BExMCB5JU5I2VQDUBS4O42BTEVKI" hidden="1">'[5]Reco Sheet for Fcast'!$H$2:$I$2</definedName>
    <definedName name="BExMCFSQFSEMPY5IXDIRKZDASDBR" localSheetId="5" hidden="1">'[6]AMI P &amp; L'!#REF!</definedName>
    <definedName name="BExMCFSQFSEMPY5IXDIRKZDASDBR" hidden="1">'[6]AMI P &amp; L'!#REF!</definedName>
    <definedName name="BExMCI726Y7CQ98CFILJNB189OL7" localSheetId="5" hidden="1">#REF!</definedName>
    <definedName name="BExMCI726Y7CQ98CFILJNB189OL7" hidden="1">#REF!</definedName>
    <definedName name="BExMCMZOEYWVOOJ98TBHTTCS7XB8" hidden="1">'[5]Reco Sheet for Fcast'!$F$7:$G$7</definedName>
    <definedName name="BExMCS8EF2W3FS9QADNKREYSI8P0" hidden="1">'[5]Reco Sheet for Fcast'!$I$8:$J$8</definedName>
    <definedName name="BExMCUS7GSOM96J0HJ7EH0FFM2AC" hidden="1">'[5]Reco Sheet for Fcast'!$F$6:$G$6</definedName>
    <definedName name="BExMCYTT6TVDWMJXO1NZANRTVNAN" hidden="1">'[5]Reco Sheet for Fcast'!$I$10:$J$10</definedName>
    <definedName name="BExMD5F6IAV108XYJLXUO9HD0IT6" hidden="1">'[5]Reco Sheet for Fcast'!$F$10:$G$10</definedName>
    <definedName name="BExMDANV66W9T3XAXID40XFJ0J93" hidden="1">'[5]Reco Sheet for Fcast'!$F$6:$G$6</definedName>
    <definedName name="BExMDB9N9PYO86JHHFQP7ONO2P9B" localSheetId="5" hidden="1">#REF!</definedName>
    <definedName name="BExMDB9N9PYO86JHHFQP7ONO2P9B" hidden="1">#REF!</definedName>
    <definedName name="BExMDFWS9BJGE5SKB9YDJZR8AV48" hidden="1">'[5]Reco Sheet for Fcast'!$E$1</definedName>
    <definedName name="BExMDGD1KQP7NNR78X2ZX4FCBQ1S" localSheetId="5" hidden="1">'[6]AMI P &amp; L'!#REF!</definedName>
    <definedName name="BExMDGD1KQP7NNR78X2ZX4FCBQ1S" hidden="1">'[6]AMI P &amp; L'!#REF!</definedName>
    <definedName name="BExMDIRDK0DI8P86HB7WPH8QWLSQ" hidden="1">'[5]Reco Sheet for Fcast'!$I$11:$J$11</definedName>
    <definedName name="BExMDJT3GXQN5F3BE6X3BGLJRVP6" localSheetId="5" hidden="1">#REF!</definedName>
    <definedName name="BExMDJT3GXQN5F3BE6X3BGLJRVP6" hidden="1">#REF!</definedName>
    <definedName name="BExMDPI2FVMORSWDDCVAJ85WYAYO" hidden="1">'[5]Reco Sheet for Fcast'!$I$11:$J$11</definedName>
    <definedName name="BExMDUWB7VWHFFR266QXO46BNV2S" hidden="1">'[5]Reco Sheet for Fcast'!$F$11:$G$11</definedName>
    <definedName name="BExME2U47N8LZG0BPJ49ANY5QVV2" hidden="1">'[5]Reco Sheet for Fcast'!$F$15</definedName>
    <definedName name="BExME4XO6H4ATJHRAT8BCGJ8QEMW" localSheetId="5" hidden="1">#REF!</definedName>
    <definedName name="BExME4XO6H4ATJHRAT8BCGJ8QEMW" hidden="1">#REF!</definedName>
    <definedName name="BExME7165EDUSONBWV5AZ51HSY4H" localSheetId="5" hidden="1">#REF!</definedName>
    <definedName name="BExME7165EDUSONBWV5AZ51HSY4H" hidden="1">#REF!</definedName>
    <definedName name="BExME88DH5DUKMUFI9FNVECXFD2E" hidden="1">'[5]Reco Sheet for Fcast'!$F$15:$G$16</definedName>
    <definedName name="BExME9A7MOGAK7YTTQYXP5DL6VYA" hidden="1">'[5]Reco Sheet for Fcast'!$F$9:$G$9</definedName>
    <definedName name="BExME9QAM6E7F2BXLSCC53HEQI5S" localSheetId="5" hidden="1">#REF!</definedName>
    <definedName name="BExME9QAM6E7F2BXLSCC53HEQI5S" hidden="1">#REF!</definedName>
    <definedName name="BExMEOV9YFRY5C3GDLU60GIX10BY" hidden="1">'[5]Reco Sheet for Fcast'!$I$7:$J$7</definedName>
    <definedName name="BExMEY09ESM4H2YGKEQQRYUD114R" hidden="1">'[5]Reco Sheet for Fcast'!$F$8:$G$8</definedName>
    <definedName name="BExMF4G4IUPQY1Y5GEY5N3E04CL6" hidden="1">'[5]Reco Sheet for Fcast'!$G$2</definedName>
    <definedName name="BExMF9UIGYMOAQK0ELUWP0S0HZZY" hidden="1">'[5]Reco Sheet for Fcast'!$F$9:$G$9</definedName>
    <definedName name="BExMFDLBSWFMRDYJ2DZETI3EXKN2" hidden="1">'[5]Reco Sheet for Fcast'!$F$11:$G$11</definedName>
    <definedName name="BExMFJFS7Y0MW1N26ORGBGS696R0" localSheetId="5" hidden="1">#REF!</definedName>
    <definedName name="BExMFJFS7Y0MW1N26ORGBGS696R0" hidden="1">#REF!</definedName>
    <definedName name="BExMFLDTMRTCHKA37LQW67BG8D5C" hidden="1">'[5]Reco Sheet for Fcast'!$F$7:$G$7</definedName>
    <definedName name="BExMH0XGUY9O1W5KGWNFPGQRE7FI" hidden="1">'[5]Reco Sheet for Fcast'!$E$1</definedName>
    <definedName name="BExMH3H9TW5TJCNU5Z1EWXP3BAEP" hidden="1">'[5]Reco Sheet for Fcast'!$I$8:$J$8</definedName>
    <definedName name="BExMH42VBWDOG4E4FIXWPDOBDJQ1" localSheetId="5" hidden="1">#REF!</definedName>
    <definedName name="BExMH42VBWDOG4E4FIXWPDOBDJQ1" hidden="1">#REF!</definedName>
    <definedName name="BExMHFBDKU7SL1XYKYR6CGEO8CEL" localSheetId="5" hidden="1">#REF!</definedName>
    <definedName name="BExMHFBDKU7SL1XYKYR6CGEO8CEL" hidden="1">#REF!</definedName>
    <definedName name="BExMHOWPB34KPZ76M2KIX2C9R2VB" localSheetId="5" hidden="1">'[6]AMI P &amp; L'!#REF!</definedName>
    <definedName name="BExMHOWPB34KPZ76M2KIX2C9R2VB" hidden="1">'[6]AMI P &amp; L'!#REF!</definedName>
    <definedName name="BExMHSSYC6KVHA3QDTSYPN92TWMI" hidden="1">'[5]Reco Sheet for Fcast'!$F$6:$G$6</definedName>
    <definedName name="BExMI3AJ9477KDL4T9DHET4LJJTW" localSheetId="5" hidden="1">'[6]AMI P &amp; L'!#REF!</definedName>
    <definedName name="BExMI3AJ9477KDL4T9DHET4LJJTW" hidden="1">'[6]AMI P &amp; L'!#REF!</definedName>
    <definedName name="BExMI6QQ20XHD0NWJUN741B37182" hidden="1">'[5]Reco Sheet for Fcast'!$F$9:$G$9</definedName>
    <definedName name="BExMI8JB94SBD9EMNJEK7Y2T6GYU" hidden="1">'[5]Reco Sheet for Fcast'!$I$10:$J$10</definedName>
    <definedName name="BExMI8OS85YTW3KYVE4YD0R7Z6UV" hidden="1">'[5]Reco Sheet for Fcast'!$G$2</definedName>
    <definedName name="BExMIBOOZU40JS3F89OMPSRCE9MM" localSheetId="5" hidden="1">'[6]AMI P &amp; L'!#REF!</definedName>
    <definedName name="BExMIBOOZU40JS3F89OMPSRCE9MM" hidden="1">'[6]AMI P &amp; L'!#REF!</definedName>
    <definedName name="BExMIETWI175OVTQ66FIIUOEG2VO" localSheetId="5" hidden="1">#REF!</definedName>
    <definedName name="BExMIETWI175OVTQ66FIIUOEG2VO" hidden="1">#REF!</definedName>
    <definedName name="BExMIIQ5MBWSIHTFWAQADXMZC22Q" hidden="1">'[5]Reco Sheet for Fcast'!$I$10:$J$10</definedName>
    <definedName name="BExMIL4I2GE866I25CR5JBLJWJ6A" hidden="1">'[5]Reco Sheet for Fcast'!$G$2</definedName>
    <definedName name="BExMIRKIPF27SNO82SPFSB3T5U17" hidden="1">'[5]Reco Sheet for Fcast'!$G$2</definedName>
    <definedName name="BExMIT2FYPP1FNC8XXVV8XLZN532" localSheetId="5" hidden="1">#REF!</definedName>
    <definedName name="BExMIT2FYPP1FNC8XXVV8XLZN532" hidden="1">#REF!</definedName>
    <definedName name="BExMIV0KC8555D5E42ZGWG15Y0MO" localSheetId="5" hidden="1">'[6]AMI P &amp; L'!#REF!</definedName>
    <definedName name="BExMIV0KC8555D5E42ZGWG15Y0MO" hidden="1">'[6]AMI P &amp; L'!#REF!</definedName>
    <definedName name="BExMIZT6AN7E6YMW2S87CTCN2UXH" hidden="1">'[5]Reco Sheet for Fcast'!$F$10:$G$10</definedName>
    <definedName name="BExMJNC8ZFB9DRFOJ961ZAJ8U3A8" hidden="1">'[5]Reco Sheet for Fcast'!$G$2</definedName>
    <definedName name="BExMJTBV8A3D31W2IQHP9RDFPPHQ" hidden="1">'[5]Reco Sheet for Fcast'!$F$8:$G$8</definedName>
    <definedName name="BExMK2RTXN4QJWEUNX002XK8VQP8" hidden="1">'[5]Reco Sheet for Fcast'!$F$8:$G$8</definedName>
    <definedName name="BExMKBGQDUZ8AWXYHA3QVMSDVZ3D" hidden="1">'[5]Reco Sheet for Fcast'!$I$10:$J$10</definedName>
    <definedName name="BExMKBM1467553LDFZRRKVSHN374" hidden="1">'[5]Reco Sheet for Fcast'!$F$11:$G$11</definedName>
    <definedName name="BExMKGK5FJUC0AU8MABRGDC5ZM70" hidden="1">'[5]Reco Sheet for Fcast'!$F$11:$G$11</definedName>
    <definedName name="BExMKTW7R5SOV4PHAFGHU3W73DYE" hidden="1">'[5]Reco Sheet for Fcast'!$J$2:$K$2</definedName>
    <definedName name="BExMKU7051J2W1RQXGZGE62NBRUZ" hidden="1">'[5]Reco Sheet for Fcast'!$F$11:$G$11</definedName>
    <definedName name="BExMKUN3WPECJR2XRID2R7GZRGNX" localSheetId="5" hidden="1">'[6]AMI P &amp; L'!#REF!</definedName>
    <definedName name="BExMKUN3WPECJR2XRID2R7GZRGNX" hidden="1">'[6]AMI P &amp; L'!#REF!</definedName>
    <definedName name="BExMKZ535P011X4TNV16GCOH4H21" localSheetId="5" hidden="1">'[6]AMI P &amp; L'!#REF!</definedName>
    <definedName name="BExMKZ535P011X4TNV16GCOH4H21" hidden="1">'[6]AMI P &amp; L'!#REF!</definedName>
    <definedName name="BExML3XQNDIMX55ZCHHXKUV3D6E6" hidden="1">'[5]Reco Sheet for Fcast'!$I$11:$J$11</definedName>
    <definedName name="BExML5QGSWHLI18BGY4CGOTD3UWH" hidden="1">'[5]Reco Sheet for Fcast'!$I$11:$J$11</definedName>
    <definedName name="BExMLO5Z61RE85X8HHX2G4IU3AZW" hidden="1">'[5]Reco Sheet for Fcast'!$I$7:$J$7</definedName>
    <definedName name="BExMLVI7UORSHM9FMO8S2EI0TMTS" localSheetId="5" hidden="1">'[6]AMI P &amp; L'!#REF!</definedName>
    <definedName name="BExMLVI7UORSHM9FMO8S2EI0TMTS" hidden="1">'[6]AMI P &amp; L'!#REF!</definedName>
    <definedName name="BExMM5UCOT2HSSN0ZIPZW55GSOVO" localSheetId="5" hidden="1">'[6]AMI P &amp; L'!#REF!</definedName>
    <definedName name="BExMM5UCOT2HSSN0ZIPZW55GSOVO" hidden="1">'[6]AMI P &amp; L'!#REF!</definedName>
    <definedName name="BExMM8ZRS5RQ8H1H55RVPVTDL5NL" hidden="1">'[5]Reco Sheet for Fcast'!$F$7:$G$7</definedName>
    <definedName name="BExMMH8EAZB09XXQ5X4LR0P4NHG9" hidden="1">'[5]Reco Sheet for Fcast'!$I$11:$J$11</definedName>
    <definedName name="BExMMIQH5BABNZVCIQ7TBCQ10AY5" hidden="1">'[5]Reco Sheet for Fcast'!$F$6:$G$6</definedName>
    <definedName name="BExMMNIZ2T7M22WECMUQXEF4NJ71" localSheetId="5" hidden="1">'[6]AMI P &amp; L'!#REF!</definedName>
    <definedName name="BExMMNIZ2T7M22WECMUQXEF4NJ71" hidden="1">'[6]AMI P &amp; L'!#REF!</definedName>
    <definedName name="BExMMPMIOU7BURTV0L1K6ACW9X73" hidden="1">'[5]Reco Sheet for Fcast'!$G$2</definedName>
    <definedName name="BExMMQ835AJDHS4B419SS645P67Q" hidden="1">'[5]Reco Sheet for Fcast'!$F$7:$G$7</definedName>
    <definedName name="BExMMQIUVPCOBISTEJJYNCCLUCPY" hidden="1">'[5]Reco Sheet for Fcast'!$G$2:$H$2</definedName>
    <definedName name="BExMMTIXETA5VAKBSOFDD5SRU887" hidden="1">'[5]Reco Sheet for Fcast'!$F$11:$G$11</definedName>
    <definedName name="BExMMV0P6P5YS3C35G0JYYHI7992" hidden="1">'[5]Reco Sheet for Fcast'!$K$2</definedName>
    <definedName name="BExMNCUSJIRTSFIE0XASGVYOMQNI" localSheetId="5" hidden="1">#REF!</definedName>
    <definedName name="BExMNCUSJIRTSFIE0XASGVYOMQNI" hidden="1">#REF!</definedName>
    <definedName name="BExMNJLFWZBRN9PZF1IO9CYWV1B2" hidden="1">'[5]Reco Sheet for Fcast'!$F$9:$G$9</definedName>
    <definedName name="BExMNKCJ0FA57YEUUAJE43U1QN5P" hidden="1">'[5]Reco Sheet for Fcast'!$F$6:$G$6</definedName>
    <definedName name="BExMNKN5D1WEF2OOJVP6LZ6DLU3Y" hidden="1">'[5]Reco Sheet for Fcast'!$I$6:$J$6</definedName>
    <definedName name="BExMNQMYHO8P4UBDPYK2S8W4EQCA" localSheetId="5" hidden="1">#REF!</definedName>
    <definedName name="BExMNQMYHO8P4UBDPYK2S8W4EQCA" hidden="1">#REF!</definedName>
    <definedName name="BExMNQXWSJGR1IZ33DHEA6H4C8X4" hidden="1">'[5]Reco Sheet for Fcast'!$I$10:$J$10</definedName>
    <definedName name="BExMNR38HMPLWAJRQ9MMS3ZAZ9IU" hidden="1">'[5]Reco Sheet for Fcast'!$F$9:$G$9</definedName>
    <definedName name="BExMNRDZULKJMVY2VKIIRM2M5A1M" hidden="1">'[5]Reco Sheet for Fcast'!$I$7:$J$7</definedName>
    <definedName name="BExMO9IOWKTWHO8LQJJQI5P3INWY" hidden="1">'[5]Reco Sheet for Fcast'!$F$6:$G$6</definedName>
    <definedName name="BExMOI29DOEK5R1A5QZPUDKF7N6T" hidden="1">'[5]Reco Sheet for Fcast'!$F$11:$G$11</definedName>
    <definedName name="BExMOUHYJ7S5Q4B9QB0G3KR526U3" localSheetId="5" hidden="1">#REF!</definedName>
    <definedName name="BExMOUHYJ7S5Q4B9QB0G3KR526U3" hidden="1">#REF!</definedName>
    <definedName name="BExMP13C8RR9HAQSONMZ4KBHGVIP" localSheetId="5" hidden="1">#REF!</definedName>
    <definedName name="BExMP13C8RR9HAQSONMZ4KBHGVIP" hidden="1">#REF!</definedName>
    <definedName name="BExMPAJ5AJAXGKGK3F6H3ODS6RF4" hidden="1">'[5]Reco Sheet for Fcast'!$F$7:$G$7</definedName>
    <definedName name="BExMPD2X55FFBVJ6CBUKNPROIOEU" hidden="1">'[5]Reco Sheet for Fcast'!$F$7:$G$7</definedName>
    <definedName name="BExMPGZ848E38FUH1JBQN97DGWAT" hidden="1">'[5]Reco Sheet for Fcast'!$I$10:$J$10</definedName>
    <definedName name="BExMPMTICOSMQENOFKQ18K0ZT4S8" hidden="1">'[5]Reco Sheet for Fcast'!$I$10:$J$10</definedName>
    <definedName name="BExMPMZ07II0R4KGWQQ7PGS3RZS4" hidden="1">'[5]Reco Sheet for Fcast'!$F$9:$G$9</definedName>
    <definedName name="BExMPOBH04JMDO6Z8DMSEJZM4ANN" hidden="1">'[5]Reco Sheet for Fcast'!$F$15</definedName>
    <definedName name="BExMPSD77XQ3HA6A4FZOJK8G2JP3" localSheetId="5" hidden="1">'[6]AMI P &amp; L'!#REF!</definedName>
    <definedName name="BExMPSD77XQ3HA6A4FZOJK8G2JP3" hidden="1">'[6]AMI P &amp; L'!#REF!</definedName>
    <definedName name="BExMQ4I3Q7F0BMPHSFMFW9TZ87UD" hidden="1">'[5]Reco Sheet for Fcast'!$F$9:$G$9</definedName>
    <definedName name="BExMQ4SWDWI4N16AZ0T5CJ6HH8WC" hidden="1">'[5]Reco Sheet for Fcast'!$H$2:$I$2</definedName>
    <definedName name="BExMQ71WHW50GVX45JU951AGPLFQ" localSheetId="5" hidden="1">'[6]AMI P &amp; L'!#REF!</definedName>
    <definedName name="BExMQ71WHW50GVX45JU951AGPLFQ" hidden="1">'[6]AMI P &amp; L'!#REF!</definedName>
    <definedName name="BExMQFLC51WC0ZQ3ISX3C0WWY8ON" localSheetId="5" hidden="1">#REF!</definedName>
    <definedName name="BExMQFLC51WC0ZQ3ISX3C0WWY8ON" hidden="1">#REF!</definedName>
    <definedName name="BExMQGXSLPT4A6N47LE6FBVHWBOF" hidden="1">'[5]Reco Sheet for Fcast'!$F$6:$G$6</definedName>
    <definedName name="BExMQSBR7PL4KLB1Q4961QO45Y4G" hidden="1">'[5]Reco Sheet for Fcast'!$F$10:$G$10</definedName>
    <definedName name="BExMR1MA4I1X77714ZEPUVC8W398" hidden="1">'[5]Reco Sheet for Fcast'!$F$9:$G$9</definedName>
    <definedName name="BExMR8YQHA7N77HGHY4Y6R30I3XT" hidden="1">'[5]Reco Sheet for Fcast'!$F$10:$G$10</definedName>
    <definedName name="BExMR99I9EFJJD5XOEICHYC584ZH" localSheetId="5" hidden="1">#REF!</definedName>
    <definedName name="BExMR99I9EFJJD5XOEICHYC584ZH" hidden="1">#REF!</definedName>
    <definedName name="BExMRENOIARWRYOIVPDIEBVNRDO7" hidden="1">'[5]Reco Sheet for Fcast'!$G$2</definedName>
    <definedName name="BExMRJGBMBQR02EUGWJB4OYWVQPC" hidden="1">'[5]Reco Sheet for Fcast'!$F$15:$AI$18</definedName>
    <definedName name="BExMRKSTP0XVW3NVUMLECR8PG3SF" localSheetId="5" hidden="1">#REF!</definedName>
    <definedName name="BExMRKSTP0XVW3NVUMLECR8PG3SF" hidden="1">#REF!</definedName>
    <definedName name="BExMRRJNUMGRSDD5GGKKGEIZ6FTS" hidden="1">'[5]Reco Sheet for Fcast'!$I$10:$J$10</definedName>
    <definedName name="BExMRU3ACIU0RD2BNWO55LH5U2BR" hidden="1">'[5]Reco Sheet for Fcast'!$F$15</definedName>
    <definedName name="BExMRYVXZYRCNM005S74K8KVJXSW" hidden="1">'[7]Bud Mth'!$F$8:$G$8</definedName>
    <definedName name="BExMSQRCC40AP8BDUPL2I2DNC210" hidden="1">'[5]Reco Sheet for Fcast'!$I$6:$J$6</definedName>
    <definedName name="BExMTLXHZ9H4QYDQ0VMHUXWSVD3Q" hidden="1">'[5]Reco Sheet for Fcast'!$F$10:$G$10</definedName>
    <definedName name="BExO4J9LR712G00TVA82VNTG8O7H" hidden="1">'[5]Reco Sheet for Fcast'!$F$10:$G$10</definedName>
    <definedName name="BExO55G2KVZ7MIJ30N827CLH0I2A" hidden="1">'[5]Reco Sheet for Fcast'!$F$8:$G$8</definedName>
    <definedName name="BExO5A8PZD9EUHC5CMPU6N3SQ15L" hidden="1">'[5]Reco Sheet for Fcast'!$I$7:$J$7</definedName>
    <definedName name="BExO5TQ079AHR967WGJYSR4QAE4R" localSheetId="5" hidden="1">#REF!</definedName>
    <definedName name="BExO5TQ079AHR967WGJYSR4QAE4R" hidden="1">#REF!</definedName>
    <definedName name="BExO5XMAHL7CY3X0B1OPKZ28DCJ5" hidden="1">'[5]Reco Sheet for Fcast'!$G$2</definedName>
    <definedName name="BExO66LZJKY4PTQVREELI6POS4AY" hidden="1">'[5]Reco Sheet for Fcast'!$H$2:$I$2</definedName>
    <definedName name="BExO6CAYB20F01TTUPZGOAECW410" localSheetId="5" hidden="1">#REF!</definedName>
    <definedName name="BExO6CAYB20F01TTUPZGOAECW410" hidden="1">#REF!</definedName>
    <definedName name="BExO6LLHCYTF7CIVHKAO0NMET14Q" hidden="1">'[5]Reco Sheet for Fcast'!$I$6:$J$6</definedName>
    <definedName name="BExO7L9A53V0L5FUS0PQUBG4XS0R" localSheetId="5" hidden="1">#REF!</definedName>
    <definedName name="BExO7L9A53V0L5FUS0PQUBG4XS0R" hidden="1">#REF!</definedName>
    <definedName name="BExO7OUQS3XTUQ2LDKGQ8AAQ3OJJ" hidden="1">'[5]Reco Sheet for Fcast'!$F$6:$G$6</definedName>
    <definedName name="BExO7VQWA7I6SZNHMVM6QHEOPT7N" localSheetId="5" hidden="1">#REF!</definedName>
    <definedName name="BExO7VQWA7I6SZNHMVM6QHEOPT7N" hidden="1">#REF!</definedName>
    <definedName name="BExO85HMYXZJ7SONWBKKIAXMCI3C" hidden="1">'[5]Reco Sheet for Fcast'!$F$10:$G$10</definedName>
    <definedName name="BExO863922O4PBGQMUNEQKGN3K96" hidden="1">'[5]Reco Sheet for Fcast'!$F$7:$G$7</definedName>
    <definedName name="BExO89ZCBQDFNQMXBL81B6NYT5U3" localSheetId="5" hidden="1">#REF!</definedName>
    <definedName name="BExO89ZCBQDFNQMXBL81B6NYT5U3" hidden="1">#REF!</definedName>
    <definedName name="BExO89ZIOXN0HOKHY24F7HDZ87UT" hidden="1">'[5]Reco Sheet for Fcast'!$F$11:$G$11</definedName>
    <definedName name="BExO8A4S3VKZ6N6VX4CXOWCPKHWC" localSheetId="5" hidden="1">#REF!</definedName>
    <definedName name="BExO8A4S3VKZ6N6VX4CXOWCPKHWC" hidden="1">#REF!</definedName>
    <definedName name="BExO8CDTBCABLEUD6PE2UM2EZ6C4" hidden="1">'[5]Reco Sheet for Fcast'!$I$6:$J$6</definedName>
    <definedName name="BExO8UTAGQWDBQZEEF4HUNMLQCVU" hidden="1">'[5]Reco Sheet for Fcast'!$H$2:$I$2</definedName>
    <definedName name="BExO937E20IHMGQOZMECL3VZC7OX" hidden="1">'[5]Reco Sheet for Fcast'!$F$15</definedName>
    <definedName name="BExO94UTJKQQ7TJTTJRTSR70YVJC" hidden="1">'[5]Reco Sheet for Fcast'!$F$9:$G$9</definedName>
    <definedName name="BExO9I1E64ENA8Z42JI2J81DKZ8T" localSheetId="5" hidden="1">#REF!</definedName>
    <definedName name="BExO9I1E64ENA8Z42JI2J81DKZ8T" hidden="1">#REF!</definedName>
    <definedName name="BExO9J3A438976RXIUX5U9SU5T55" hidden="1">'[5]Reco Sheet for Fcast'!$K$2</definedName>
    <definedName name="BExO9RS5RXFJ1911HL3CCK6M74EP" hidden="1">'[5]Reco Sheet for Fcast'!$I$8:$J$8</definedName>
    <definedName name="BExO9SDRI1M6KMHXSG3AE5L0F2U3" hidden="1">'[5]Reco Sheet for Fcast'!$F$15</definedName>
    <definedName name="BExO9U100URQWDC51QHO5CELT91P" localSheetId="5" hidden="1">#REF!</definedName>
    <definedName name="BExO9U100URQWDC51QHO5CELT91P" hidden="1">#REF!</definedName>
    <definedName name="BExO9V2U2YXAY904GYYGU6TD8Y7M" hidden="1">'[5]Reco Sheet for Fcast'!$F$7:$G$7</definedName>
    <definedName name="BExOA3M8QPKLDQSMPYFUCAQJNK70" hidden="1">'[5]Reco Sheet for Fcast'!$F$7:$G$7</definedName>
    <definedName name="BExOA8POJHZ57JRG11J4ADTXMZ9A" localSheetId="5" hidden="1">#REF!</definedName>
    <definedName name="BExOA8POJHZ57JRG11J4ADTXMZ9A" hidden="1">#REF!</definedName>
    <definedName name="BExOAFR4YY8GPWAZ4GI5AYC2OHJ4" localSheetId="5" hidden="1">#REF!</definedName>
    <definedName name="BExOAFR4YY8GPWAZ4GI5AYC2OHJ4" hidden="1">#REF!</definedName>
    <definedName name="BExOAN3KP47BBBK39A3Y2FCO5BD5" localSheetId="5" hidden="1">#REF!</definedName>
    <definedName name="BExOAN3KP47BBBK39A3Y2FCO5BD5" hidden="1">#REF!</definedName>
    <definedName name="BExOAQ3GKCT7YZW1EMVU3EILSZL2" hidden="1">'[5]Reco Sheet for Fcast'!$F$9:$G$9</definedName>
    <definedName name="BExOAYHKZA3G2T1MI7GUW1LKI4SY" localSheetId="5" hidden="1">#REF!</definedName>
    <definedName name="BExOAYHKZA3G2T1MI7GUW1LKI4SY" hidden="1">#REF!</definedName>
    <definedName name="BExOB94K8OJ8QZ4BXB2DJG5VONNA" localSheetId="5" hidden="1">#REF!</definedName>
    <definedName name="BExOB94K8OJ8QZ4BXB2DJG5VONNA" hidden="1">#REF!</definedName>
    <definedName name="BExOB9KT2THGV4SPLDVFTFXS4B14" hidden="1">'[5]Reco Sheet for Fcast'!$F$8:$G$8</definedName>
    <definedName name="BExOBARY8ORR3FTR16NG5BCOPOIX" localSheetId="5" hidden="1">#REF!</definedName>
    <definedName name="BExOBARY8ORR3FTR16NG5BCOPOIX" hidden="1">#REF!</definedName>
    <definedName name="BExOBEZ0IE2WBEYY3D3CMRI72N1K" hidden="1">'[5]Reco Sheet for Fcast'!$F$15</definedName>
    <definedName name="BExOBIPU8760ITY0C8N27XZ3KWEF" hidden="1">'[5]Reco Sheet for Fcast'!$G$2</definedName>
    <definedName name="BExOBM0I5L0MZ1G4H9MGMD87SBMZ" hidden="1">'[5]Reco Sheet for Fcast'!$F$7:$G$7</definedName>
    <definedName name="BExOBOUXMP88KJY2BX2JLUJH5N0K" hidden="1">'[5]Reco Sheet for Fcast'!$F$6:$G$6</definedName>
    <definedName name="BExOBP0FKQ4SVR59FB48UNLKCOR6" localSheetId="5" hidden="1">'[6]AMI P &amp; L'!#REF!</definedName>
    <definedName name="BExOBP0FKQ4SVR59FB48UNLKCOR6" hidden="1">'[6]AMI P &amp; L'!#REF!</definedName>
    <definedName name="BExOBV5NJ50QQ3ZUWOWUTGL34SIH" localSheetId="5" hidden="1">#REF!</definedName>
    <definedName name="BExOBV5NJ50QQ3ZUWOWUTGL34SIH" hidden="1">#REF!</definedName>
    <definedName name="BExOBYAVUCQ0IGM0Y6A75QHP0Q1A" hidden="1">'[5]Reco Sheet for Fcast'!$F$9:$G$9</definedName>
    <definedName name="BExOC1G3P4Z633NKFJLRITBBHVCY" localSheetId="5" hidden="1">#REF!</definedName>
    <definedName name="BExOC1G3P4Z633NKFJLRITBBHVCY" hidden="1">#REF!</definedName>
    <definedName name="BExOC3UEHB1CZNINSQHZANWJYKR8" hidden="1">'[5]Reco Sheet for Fcast'!$I$9:$J$9</definedName>
    <definedName name="BExOCBSF3XGO9YJ23LX2H78VOUR7" hidden="1">'[5]Reco Sheet for Fcast'!$G$2</definedName>
    <definedName name="BExOCBSFINGJ4P4IGX8EZ2JAOTBJ" localSheetId="5" hidden="1">#REF!</definedName>
    <definedName name="BExOCBSFINGJ4P4IGX8EZ2JAOTBJ" hidden="1">#REF!</definedName>
    <definedName name="BExOCKXFMOW6WPFEVX1I7R7FNDSS" hidden="1">'[5]Reco Sheet for Fcast'!$I$9:$J$9</definedName>
    <definedName name="BExOCWWZTGTAKUL8MMNN9EOE2DVH" localSheetId="5" hidden="1">#REF!</definedName>
    <definedName name="BExOCWWZTGTAKUL8MMNN9EOE2DVH" hidden="1">#REF!</definedName>
    <definedName name="BExOCYEXOB95DH5NOB0M5NOYX398" hidden="1">'[5]Reco Sheet for Fcast'!$F$6:$G$6</definedName>
    <definedName name="BExOD4ERMDMFD8X1016N4EXOUR0S" hidden="1">'[5]Reco Sheet for Fcast'!$F$8:$G$8</definedName>
    <definedName name="BExOD55RS7BQUHRQ6H3USVGKR0P7" hidden="1">'[5]Reco Sheet for Fcast'!$H$2:$I$2</definedName>
    <definedName name="BExODEWDDEABM4ZY3XREJIBZ8IVP" hidden="1">'[5]Reco Sheet for Fcast'!$G$2</definedName>
    <definedName name="BExODZFEIWV26E8RFU7XQYX1J458" hidden="1">'[5]Reco Sheet for Fcast'!$F$11:$G$11</definedName>
    <definedName name="BExOEBKG55EROA2VL360A06LKASE" hidden="1">'[5]Reco Sheet for Fcast'!$F$11:$G$11</definedName>
    <definedName name="BExOERG5LWXYYEN1DY1H2FWRJS9T" hidden="1">'[5]Reco Sheet for Fcast'!$I$6:$J$6</definedName>
    <definedName name="BExOERR3JZBGPM0JUHNGZKIHF51J" localSheetId="5" hidden="1">#REF!</definedName>
    <definedName name="BExOERR3JZBGPM0JUHNGZKIHF51J" hidden="1">#REF!</definedName>
    <definedName name="BExOETUH0P9C7B0TJPBHO6O8LDPO" localSheetId="5" hidden="1">#REF!</definedName>
    <definedName name="BExOETUH0P9C7B0TJPBHO6O8LDPO" hidden="1">#REF!</definedName>
    <definedName name="BExOEV1S6JJVO5PP4BZ20SNGZR7D" hidden="1">'[5]Reco Sheet for Fcast'!$I$7:$J$7</definedName>
    <definedName name="BExOFEDNCYI2TPTMQ8SJN3AW4YMF" hidden="1">'[5]Reco Sheet for Fcast'!$F$9:$G$9</definedName>
    <definedName name="BExOFVLXVD6RVHSQO8KZOOACSV24" localSheetId="5" hidden="1">'[6]AMI P &amp; L'!#REF!</definedName>
    <definedName name="BExOFVLXVD6RVHSQO8KZOOACSV24" hidden="1">'[6]AMI P &amp; L'!#REF!</definedName>
    <definedName name="BExOFVWR29JOZ66F7LOP8BWQPXPI" localSheetId="5" hidden="1">#REF!</definedName>
    <definedName name="BExOFVWR29JOZ66F7LOP8BWQPXPI" hidden="1">#REF!</definedName>
    <definedName name="BExOG2SW3XOGP9VAPQ3THV3VWV12" hidden="1">'[5]Reco Sheet for Fcast'!$F$8:$G$8</definedName>
    <definedName name="BExOG45J81K4OPA40KW5VQU54KY3" hidden="1">'[5]Reco Sheet for Fcast'!$F$7:$G$7</definedName>
    <definedName name="BExOGFE2SCL8HHT4DFAXKLUTJZOG" hidden="1">'[5]Reco Sheet for Fcast'!$F$11:$G$11</definedName>
    <definedName name="BExOGQ6I69R7MDSMN5LOOKPGDL6E" localSheetId="5" hidden="1">#REF!</definedName>
    <definedName name="BExOGQ6I69R7MDSMN5LOOKPGDL6E" hidden="1">#REF!</definedName>
    <definedName name="BExOGR2VS4QGVJ34NR8UE7CLMPQ0" localSheetId="5" hidden="1">#REF!</definedName>
    <definedName name="BExOGR2VS4QGVJ34NR8UE7CLMPQ0" hidden="1">#REF!</definedName>
    <definedName name="BExOGT6D0LJ3C22RDW8COECKB1J5" hidden="1">'[5]Reco Sheet for Fcast'!$F$9:$G$9</definedName>
    <definedName name="BExOGTMI1HT31M1RGWVRAVHAK7DE" hidden="1">'[5]Reco Sheet for Fcast'!$F$7:$G$7</definedName>
    <definedName name="BExOGXO9JE5XSE9GC3I6O21UEKAO" hidden="1">'[5]Reco Sheet for Fcast'!$H$2:$I$2</definedName>
    <definedName name="BExOH9ICZ13C1LAW8OTYTR9S7ZP3" hidden="1">'[5]Reco Sheet for Fcast'!$F$9:$G$9</definedName>
    <definedName name="BExOHKLJYVQSS6GVLW8T2GOARV4J" localSheetId="5" hidden="1">#REF!</definedName>
    <definedName name="BExOHKLJYVQSS6GVLW8T2GOARV4J" hidden="1">#REF!</definedName>
    <definedName name="BExOHL75H3OT4WAKKPUXIVXWFVDS" hidden="1">'[5]Reco Sheet for Fcast'!$F$15</definedName>
    <definedName name="BExOHLHXXJL6363CC082M9M5VVXQ" hidden="1">'[5]Reco Sheet for Fcast'!$F$15:$J$123</definedName>
    <definedName name="BExOHNAO5UDXSO73BK2ARHWKS90Y" hidden="1">'[5]Reco Sheet for Fcast'!$F$6:$G$6</definedName>
    <definedName name="BExOHR1G1I9A9CI1HG94EWBLWNM2" hidden="1">'[5]Reco Sheet for Fcast'!$I$6:$J$6</definedName>
    <definedName name="BExOHTQPP8LQ98L6PYUI6QW08YID" hidden="1">'[5]Reco Sheet for Fcast'!$F$11:$G$11</definedName>
    <definedName name="BExOHV8IXM34DQ1XLXTJDNWLOQF9" localSheetId="5" hidden="1">#REF!</definedName>
    <definedName name="BExOHV8IXM34DQ1XLXTJDNWLOQF9" hidden="1">#REF!</definedName>
    <definedName name="BExOHX6Q6NJI793PGX59O5EKTP4G" hidden="1">'[5]Reco Sheet for Fcast'!$I$7:$J$7</definedName>
    <definedName name="BExOI5VMTHH7Y8MQQ1N635CHYI0P" hidden="1">'[5]Reco Sheet for Fcast'!$F$9:$G$9</definedName>
    <definedName name="BExOIEVCP4Y6VDS23AK84MCYYHRT" hidden="1">'[5]Reco Sheet for Fcast'!$F$7:$G$7</definedName>
    <definedName name="BExOIHPQIXR0NDR5WD01BZKPKEO3" hidden="1">'[5]Reco Sheet for Fcast'!$F$7:$G$7</definedName>
    <definedName name="BExOIM7L0Z3LSII9P7ZTV4KJ8RMA" hidden="1">'[5]Reco Sheet for Fcast'!$G$2</definedName>
    <definedName name="BExOIWJVMJ6MG6JC4SPD1L00OHU1" hidden="1">'[5]Reco Sheet for Fcast'!$F$10:$G$10</definedName>
    <definedName name="BExOIYCN8Z4JK3OOG86KYUCV0ME8" hidden="1">'[5]Reco Sheet for Fcast'!$I$9:$J$9</definedName>
    <definedName name="BExOJ3AKZ9BCBZT3KD8WMSLK6MN2" hidden="1">'[5]Reco Sheet for Fcast'!$F$8:$G$8</definedName>
    <definedName name="BExOJ7XQK71I4YZDD29AKOOWZ47E" hidden="1">'[5]Reco Sheet for Fcast'!$H$2:$I$2</definedName>
    <definedName name="BExOJM0W6XGSW5MXPTTX0GNF6SFT" hidden="1">'[5]Reco Sheet for Fcast'!$I$6:$J$6</definedName>
    <definedName name="BExOJNTMI04AUDW5J41CESW52YMP" localSheetId="5" hidden="1">#REF!</definedName>
    <definedName name="BExOJNTMI04AUDW5J41CESW52YMP" hidden="1">#REF!</definedName>
    <definedName name="BExOJXEUJJ9SYRJXKYYV2NCCDT2R" localSheetId="5" hidden="1">'[6]AMI P &amp; L'!#REF!</definedName>
    <definedName name="BExOJXEUJJ9SYRJXKYYV2NCCDT2R" hidden="1">'[6]AMI P &amp; L'!#REF!</definedName>
    <definedName name="BExOK0EQYM9JUMAGWOUN7QDH7VMZ" hidden="1">'[6]AMI P &amp; L'!#REF!</definedName>
    <definedName name="BExOK10DPUX7E7X0CT199QVBODEW" localSheetId="5" hidden="1">#REF!</definedName>
    <definedName name="BExOK10DPUX7E7X0CT199QVBODEW" hidden="1">#REF!</definedName>
    <definedName name="BExOK4WM9O7QNG6O57FOASI5QSN1" hidden="1">'[5]Reco Sheet for Fcast'!$F$8:$G$8</definedName>
    <definedName name="BExOK8SVNS9DXWU2QWBNB1YVNR7L" localSheetId="5" hidden="1">#REF!</definedName>
    <definedName name="BExOK8SVNS9DXWU2QWBNB1YVNR7L" hidden="1">#REF!</definedName>
    <definedName name="BExOKF3GH3XG3I708CZPZD86ZVL2" localSheetId="5" hidden="1">#REF!</definedName>
    <definedName name="BExOKF3GH3XG3I708CZPZD86ZVL2" hidden="1">#REF!</definedName>
    <definedName name="BExOKM4WRNJIN0GK3121IV8DSGQZ" localSheetId="5" hidden="1">#REF!</definedName>
    <definedName name="BExOKM4WRNJIN0GK3121IV8DSGQZ" hidden="1">#REF!</definedName>
    <definedName name="BExOKTXMJP351VXKH8VT6SXUNIMF" hidden="1">'[5]Reco Sheet for Fcast'!$F$7:$G$7</definedName>
    <definedName name="BExOKU8GMLOCNVORDE329819XN67" hidden="1">'[5]Reco Sheet for Fcast'!$I$10:$J$10</definedName>
    <definedName name="BExOL0Z3Z7IAMHPB91EO2MF49U57" hidden="1">'[5]Reco Sheet for Fcast'!$F$8:$G$8</definedName>
    <definedName name="BExOL7KH12VAR0LG741SIOJTLWFD" hidden="1">'[5]Reco Sheet for Fcast'!$F$9:$G$9</definedName>
    <definedName name="BExOL8RN4G537EFMWEFGIWRPYDZ8" localSheetId="5" hidden="1">#REF!</definedName>
    <definedName name="BExOL8RN4G537EFMWEFGIWRPYDZ8" hidden="1">#REF!</definedName>
    <definedName name="BExOLE5P4BERQUOGV34XYTRQMJ67" localSheetId="5" hidden="1">#REF!</definedName>
    <definedName name="BExOLE5P4BERQUOGV34XYTRQMJ67" hidden="1">#REF!</definedName>
    <definedName name="BExOLICXFHJLILCJVFMJE5MGGWKR" localSheetId="5" hidden="1">'[6]AMI P &amp; L'!#REF!</definedName>
    <definedName name="BExOLICXFHJLILCJVFMJE5MGGWKR" hidden="1">'[6]AMI P &amp; L'!#REF!</definedName>
    <definedName name="BExOLMUQP54SNJ4377CSQ2W2VRVE" localSheetId="5" hidden="1">#REF!</definedName>
    <definedName name="BExOLMUQP54SNJ4377CSQ2W2VRVE" hidden="1">#REF!</definedName>
    <definedName name="BExOLOI0WJS3QC12I3ISL0D9AWOF" hidden="1">'[5]Reco Sheet for Fcast'!$I$10:$J$10</definedName>
    <definedName name="BExOLYZNG5RBD0BTS1OEZJNU92Q5" hidden="1">'[5]Reco Sheet for Fcast'!$F$9:$G$9</definedName>
    <definedName name="BExOM3HIJ3UZPOKJI68KPBJAHPDC" hidden="1">'[5]Reco Sheet for Fcast'!$F$7:$G$7</definedName>
    <definedName name="BExOMATSM3O2HLV7ZXYCJJANWKW1" localSheetId="5" hidden="1">#REF!</definedName>
    <definedName name="BExOMATSM3O2HLV7ZXYCJJANWKW1" hidden="1">#REF!</definedName>
    <definedName name="BExOMKPURE33YQ3K1JG9NVQD4W49" hidden="1">'[5]Reco Sheet for Fcast'!$I$8:$J$8</definedName>
    <definedName name="BExOMP7NGCLUNFK50QD2LPKRG078" hidden="1">'[5]Reco Sheet for Fcast'!$I$8:$J$8</definedName>
    <definedName name="BExOMU0A6XMY48SZRYL4WQZD13BI" localSheetId="5" hidden="1">'[6]AMI P &amp; L'!#REF!</definedName>
    <definedName name="BExOMU0A6XMY48SZRYL4WQZD13BI" hidden="1">'[6]AMI P &amp; L'!#REF!</definedName>
    <definedName name="BExOMVT0HSNC59DJP4CLISASGHKL" hidden="1">'[5]Reco Sheet for Fcast'!$I$7:$J$7</definedName>
    <definedName name="BExON0AX35F2SI0UCVMGWGVIUNI3" hidden="1">'[5]Reco Sheet for Fcast'!$I$11:$J$11</definedName>
    <definedName name="BExON41U4296DV3DPG6I5EF3OEYF" hidden="1">'[5]Reco Sheet for Fcast'!$F$9:$G$9</definedName>
    <definedName name="BExON5P2OD5NSKR8O5KK74ICUSO2" localSheetId="5" hidden="1">#REF!</definedName>
    <definedName name="BExON5P2OD5NSKR8O5KK74ICUSO2" hidden="1">#REF!</definedName>
    <definedName name="BExONB3A7CO4YD8RB41PHC93BQ9M" hidden="1">'[5]Reco Sheet for Fcast'!$F$15:$J$123</definedName>
    <definedName name="BExONFQH6UUXF8V0GI4BRIST9RFO" hidden="1">'[5]Reco Sheet for Fcast'!$F$6:$G$6</definedName>
    <definedName name="BExONH34JHZ9VP2WPUBTIVZOCPM6" hidden="1">'[7]Bud Mth'!$I$6:$J$6</definedName>
    <definedName name="BExONIL31DZWU7IFVN3VV0XTXJA1" hidden="1">'[5]Reco Sheet for Fcast'!$F$11:$G$11</definedName>
    <definedName name="BExONJ1BU17R0F5A2UP1UGJBOGKS" hidden="1">'[5]Reco Sheet for Fcast'!$F$9:$G$9</definedName>
    <definedName name="BExONNZ9VMHVX3J6NLNJY7KZA61O" hidden="1">'[5]Reco Sheet for Fcast'!$I$6:$J$6</definedName>
    <definedName name="BExONRQ1BAA4F3TXP2MYQ4YCZ09S" hidden="1">'[5]Reco Sheet for Fcast'!$I$7:$J$7</definedName>
    <definedName name="BExOO1WWIZSGB0YTGKESB45TSVMZ" hidden="1">'[5]Reco Sheet for Fcast'!$F$11:$G$11</definedName>
    <definedName name="BExOO4B8FPAFYPHCTYTX37P1TQM5" hidden="1">'[5]Reco Sheet for Fcast'!$I$11:$J$11</definedName>
    <definedName name="BExOOIULUDOJRMYABWV5CCL906X6" hidden="1">'[5]Reco Sheet for Fcast'!$I$9:$J$9</definedName>
    <definedName name="BExOOTN0KTXJCL7E476XBN1CJ553" hidden="1">'[5]Reco Sheet for Fcast'!$G$2</definedName>
    <definedName name="BExOOUOOR1038J07BOYJJU106NFS" hidden="1">'[5]Reco Sheet for Fcast'!$L$6:$M$10</definedName>
    <definedName name="BExOOUZHJUFHENA2ET6S02TMZRNP" localSheetId="5" hidden="1">#REF!</definedName>
    <definedName name="BExOOUZHJUFHENA2ET6S02TMZRNP" hidden="1">#REF!</definedName>
    <definedName name="BExOOXOLGZPOJ8PIQTN1HLVYEBQX" localSheetId="5" hidden="1">#REF!</definedName>
    <definedName name="BExOOXOLGZPOJ8PIQTN1HLVYEBQX" hidden="1">#REF!</definedName>
    <definedName name="BExOOYVROEYH3MPDNLVI5DQ7W4YN" localSheetId="5" hidden="1">#REF!</definedName>
    <definedName name="BExOOYVROEYH3MPDNLVI5DQ7W4YN" hidden="1">#REF!</definedName>
    <definedName name="BExOP9DEBV5W5P4Q25J3XCJBP5S9" hidden="1">'[5]Reco Sheet for Fcast'!$I$11:$J$11</definedName>
    <definedName name="BExOPFNYRBL0BFM23LZBJTADNOE4" hidden="1">'[5]Reco Sheet for Fcast'!$F$15</definedName>
    <definedName name="BExOPINVFSIZMCVT9YGT2AODVCX3" hidden="1">'[5]Reco Sheet for Fcast'!$F$6:$G$6</definedName>
    <definedName name="BExOPL26WA8DVFW4UQLIBW3HVSQL" localSheetId="5" hidden="1">#REF!</definedName>
    <definedName name="BExOPL26WA8DVFW4UQLIBW3HVSQL" hidden="1">#REF!</definedName>
    <definedName name="BExOQ1JN4SAC44RTMZIGHSW023WA" hidden="1">'[5]Reco Sheet for Fcast'!$I$6:$J$6</definedName>
    <definedName name="BExOQ256YMF115DJL3KBPNKABJ90" hidden="1">'[5]Reco Sheet for Fcast'!$F$6:$G$6</definedName>
    <definedName name="BExOQ31LFF5V955K4N7NSFG61GNX" hidden="1">'[7]Bud Mth'!$I$7:$J$7</definedName>
    <definedName name="BExQ19DEUOLC11IW32E2AMVZLFF1" hidden="1">'[5]Reco Sheet for Fcast'!$H$2:$I$2</definedName>
    <definedName name="BExQ1J9FM9APIRBV1P93CISOUOPN" localSheetId="5" hidden="1">#REF!</definedName>
    <definedName name="BExQ1J9FM9APIRBV1P93CISOUOPN" hidden="1">#REF!</definedName>
    <definedName name="BExQ1SJXKHE45NHA4Y912ZWK0BVS" localSheetId="5" hidden="1">#REF!</definedName>
    <definedName name="BExQ1SJXKHE45NHA4Y912ZWK0BVS" hidden="1">#REF!</definedName>
    <definedName name="BExQ1WG83K960T15H8A2VLMPXVU0" hidden="1">'[7]Bud Mth'!$G$2:$H$2</definedName>
    <definedName name="BExQ29C73XR33S3668YYSYZAIHTG" hidden="1">'[5]Reco Sheet for Fcast'!$I$11:$J$11</definedName>
    <definedName name="BExQ2FS228IUDUP2023RA1D4AO4C" hidden="1">'[5]Reco Sheet for Fcast'!$F$11:$G$11</definedName>
    <definedName name="BExQ2L0XYWLY9VPZWXYYFRIRQRJ1" hidden="1">'[5]Reco Sheet for Fcast'!$F$7:$G$7</definedName>
    <definedName name="BExQ2M841F5Z1BQYR8DG5FKK0LIU" localSheetId="5" hidden="1">'[6]AMI P &amp; L'!#REF!</definedName>
    <definedName name="BExQ2M841F5Z1BQYR8DG5FKK0LIU" hidden="1">'[6]AMI P &amp; L'!#REF!</definedName>
    <definedName name="BExQ300G8I8TK45A0MVHV15422EU" localSheetId="5" hidden="1">'[6]AMI P &amp; L'!#REF!</definedName>
    <definedName name="BExQ300G8I8TK45A0MVHV15422EU" hidden="1">'[6]AMI P &amp; L'!#REF!</definedName>
    <definedName name="BExQ31YI1MP6GUMQYF1OMB5P5GOE" localSheetId="5" hidden="1">#REF!</definedName>
    <definedName name="BExQ31YI1MP6GUMQYF1OMB5P5GOE" hidden="1">#REF!</definedName>
    <definedName name="BExQ38JVNZHQEVM20T8PEG1GP01R" localSheetId="5" hidden="1">#REF!</definedName>
    <definedName name="BExQ38JVNZHQEVM20T8PEG1GP01R" hidden="1">#REF!</definedName>
    <definedName name="BExQ39R28MXSG2SEV956F0KZ20AN" localSheetId="5" hidden="1">'[6]AMI P &amp; L'!#REF!</definedName>
    <definedName name="BExQ39R28MXSG2SEV956F0KZ20AN" hidden="1">'[6]AMI P &amp; L'!#REF!</definedName>
    <definedName name="BExQ3D1P3M5Z3HLMEZ17E0BLEE4U" localSheetId="5" hidden="1">'[6]AMI P &amp; L'!#REF!</definedName>
    <definedName name="BExQ3D1P3M5Z3HLMEZ17E0BLEE4U" hidden="1">'[6]AMI P &amp; L'!#REF!</definedName>
    <definedName name="BExQ3O4W7QF8BOXTUT4IOGF6YKUD" hidden="1">'[5]Reco Sheet for Fcast'!$G$2</definedName>
    <definedName name="BExQ3PXOWSN8561ZR8IEY8ZASI3B" hidden="1">'[5]Reco Sheet for Fcast'!$I$8:$J$8</definedName>
    <definedName name="BExQ3TZF04IPY0B0UG9CQQ5736UA" hidden="1">'[5]Reco Sheet for Fcast'!$F$8:$G$8</definedName>
    <definedName name="BExQ42IU9MNDYLODP41DL6YTZMAR" localSheetId="5" hidden="1">'[6]AMI P &amp; L'!#REF!</definedName>
    <definedName name="BExQ42IU9MNDYLODP41DL6YTZMAR" hidden="1">'[6]AMI P &amp; L'!#REF!</definedName>
    <definedName name="BExQ452HF7N1HYPXJXQ8WD6SOWUV" hidden="1">'[5]Reco Sheet for Fcast'!$I$6:$J$6</definedName>
    <definedName name="BExQ4BTBSHPHVEDRCXC2ROW8PLFC" hidden="1">'[5]Reco Sheet for Fcast'!$F$6:$G$6</definedName>
    <definedName name="BExQ4DGKF54SRKQUTUT4B1CZSS62" hidden="1">'[5]Reco Sheet for Fcast'!$I$7:$J$7</definedName>
    <definedName name="BExQ4M04XQFHM953TPL217CAK4ZP" hidden="1">'[5]Reco Sheet for Fcast'!$F$7:$G$7</definedName>
    <definedName name="BExQ4T74LQ5PYTV1MUQUW75A4BDY" hidden="1">'[5]Reco Sheet for Fcast'!$I$11:$J$11</definedName>
    <definedName name="BExQ4XJHD7EJCNH7S1MJDZJ2MNWG" hidden="1">'[5]Reco Sheet for Fcast'!$I$10:$J$10</definedName>
    <definedName name="BExQ5039ZCEWBUJHU682G4S89J03" hidden="1">'[5]Reco Sheet for Fcast'!$F$6:$G$6</definedName>
    <definedName name="BExQ56Z9W6YHZHRXOFFI8EFA7CDI" hidden="1">'[5]Reco Sheet for Fcast'!$H$2:$I$2</definedName>
    <definedName name="BExQ5ITIC66SDM614FOSP325TOY5" localSheetId="5" hidden="1">#REF!</definedName>
    <definedName name="BExQ5ITIC66SDM614FOSP325TOY5" hidden="1">#REF!</definedName>
    <definedName name="BExQ5KX3Z668H1KUCKZ9J24HUQ1F" hidden="1">'[5]Reco Sheet for Fcast'!$F$7:$G$7</definedName>
    <definedName name="BExQ5SPLEYLGXSVLD9HO5BKQXKIP" localSheetId="5" hidden="1">#REF!</definedName>
    <definedName name="BExQ5SPLEYLGXSVLD9HO5BKQXKIP" hidden="1">#REF!</definedName>
    <definedName name="BExQ5SPMSOCJYLAY20NB5A6O32RE" hidden="1">'[5]Reco Sheet for Fcast'!$F$15</definedName>
    <definedName name="BExQ5SPMT3P68JT670S38H90FP23" localSheetId="5" hidden="1">#REF!</definedName>
    <definedName name="BExQ5SPMT3P68JT670S38H90FP23" hidden="1">#REF!</definedName>
    <definedName name="BExQ5UICMGTMK790KTLK49MAGXRC" hidden="1">'[5]Reco Sheet for Fcast'!$F$6:$G$6</definedName>
    <definedName name="BExQ5YUUK9FD0QGTY4WD0W90O7OL" hidden="1">'[5]Reco Sheet for Fcast'!$F$8:$G$8</definedName>
    <definedName name="BExQ63793YQ9BH7JLCNRIATIGTRG" localSheetId="5" hidden="1">'[6]AMI P &amp; L'!#REF!</definedName>
    <definedName name="BExQ63793YQ9BH7JLCNRIATIGTRG" hidden="1">'[6]AMI P &amp; L'!#REF!</definedName>
    <definedName name="BExQ6BW4OE2LJPN7H8XKFK42SCJA" localSheetId="5" hidden="1">#REF!</definedName>
    <definedName name="BExQ6BW4OE2LJPN7H8XKFK42SCJA" hidden="1">#REF!</definedName>
    <definedName name="BExQ6CN1EF2UPZ57ZYMGK8TUJQSS" hidden="1">'[5]Reco Sheet for Fcast'!$I$9:$J$9</definedName>
    <definedName name="BExQ6M2YXJ8AMRJF3QGHC40ADAHZ" hidden="1">'[5]Reco Sheet for Fcast'!$I$6:$J$6</definedName>
    <definedName name="BExQ6M8B0X44N9TV56ATUVHGDI00" hidden="1">'[5]Reco Sheet for Fcast'!$F$15:$J$123</definedName>
    <definedName name="BExQ6POH065GV0I74XXVD0VUPBJW" hidden="1">'[5]Reco Sheet for Fcast'!$F$10:$G$10</definedName>
    <definedName name="BExQ6WV9KPSMXPPLGZ3KK4WNYTHU" hidden="1">'[5]Reco Sheet for Fcast'!$G$2</definedName>
    <definedName name="BExQ6XRSPHARKJTKTB0NOV3SBZIW" hidden="1">'[5]Reco Sheet for Fcast'!$I$9:$J$9</definedName>
    <definedName name="BExQ783XTMM2A9I3UKCFWJH1PP2N" hidden="1">'[5]Reco Sheet for Fcast'!$F$11:$G$11</definedName>
    <definedName name="BExQ79LX01ZPQB8EGD1ZHR2VK2H3" hidden="1">'[5]Reco Sheet for Fcast'!$I$10:$J$10</definedName>
    <definedName name="BExQ7ANJWDL69ZUG3AW5S2HJL4GL" localSheetId="5" hidden="1">#REF!</definedName>
    <definedName name="BExQ7ANJWDL69ZUG3AW5S2HJL4GL" hidden="1">#REF!</definedName>
    <definedName name="BExQ7B3V9MGDK2OIJ61XXFBFLJFZ" hidden="1">'[5]Reco Sheet for Fcast'!$F$7:$G$7</definedName>
    <definedName name="BExQ7CB046NVPF9ZXDGA7OXOLSLX" hidden="1">'[5]Reco Sheet for Fcast'!$F$6:$G$6</definedName>
    <definedName name="BExQ7IWDCGGOO1HTJ97YGO1CK3R9" hidden="1">'[5]Reco Sheet for Fcast'!$I$7:$J$7</definedName>
    <definedName name="BExQ7JNFIEGS2HKNBALH3Q2N5G7Z" hidden="1">'[5]Reco Sheet for Fcast'!$I$8:$J$8</definedName>
    <definedName name="BExQ7MY3U2Z1IZ71U5LJUD00VVB4" localSheetId="5" hidden="1">'[6]AMI P &amp; L'!#REF!</definedName>
    <definedName name="BExQ7MY3U2Z1IZ71U5LJUD00VVB4" hidden="1">'[6]AMI P &amp; L'!#REF!</definedName>
    <definedName name="BExQ7XL2Q1GVUFL1F9KK0K0EXMWG" localSheetId="5" hidden="1">'[6]AMI P &amp; L'!#REF!</definedName>
    <definedName name="BExQ7XL2Q1GVUFL1F9KK0K0EXMWG" hidden="1">'[6]AMI P &amp; L'!#REF!</definedName>
    <definedName name="BExQ7YMQIDA28QFJSJT1YWT4PUVZ" localSheetId="5" hidden="1">#REF!</definedName>
    <definedName name="BExQ7YMQIDA28QFJSJT1YWT4PUVZ" hidden="1">#REF!</definedName>
    <definedName name="BExQ8469L3ZRZ3KYZPYMSJIDL7Y5" hidden="1">'[5]Reco Sheet for Fcast'!$I$6:$J$6</definedName>
    <definedName name="BExQ84MJB94HL3BWRN50M4NCB6Z0" hidden="1">'[5]Reco Sheet for Fcast'!$F$15</definedName>
    <definedName name="BExQ8583ZE00NW7T9OF11OT9IA14" hidden="1">'[5]Reco Sheet for Fcast'!$F$15</definedName>
    <definedName name="BExQ8A0RPE3IMIFIZLUE7KD2N21W" localSheetId="5" hidden="1">'[6]AMI P &amp; L'!#REF!</definedName>
    <definedName name="BExQ8A0RPE3IMIFIZLUE7KD2N21W" hidden="1">'[6]AMI P &amp; L'!#REF!</definedName>
    <definedName name="BExQ8ABK6H1ADV2R2OYT8NFFYG2N" hidden="1">'[5]Reco Sheet for Fcast'!$H$2:$I$2</definedName>
    <definedName name="BExQ8B2GTATY2SYZWYQKTTDGONE4" localSheetId="5" hidden="1">#REF!</definedName>
    <definedName name="BExQ8B2GTATY2SYZWYQKTTDGONE4" hidden="1">#REF!</definedName>
    <definedName name="BExQ8DM90XJ6GCJIK9LC5O82I2TJ" hidden="1">'[5]Reco Sheet for Fcast'!$F$15</definedName>
    <definedName name="BExQ8G0K46ZORA0QVQTDI7Z8LXGF" hidden="1">'[5]Reco Sheet for Fcast'!$I$7:$J$7</definedName>
    <definedName name="BExQ8O3WEU8HNTTGKTW5T0QSKCLP" localSheetId="5" hidden="1">'[6]AMI P &amp; L'!#REF!</definedName>
    <definedName name="BExQ8O3WEU8HNTTGKTW5T0QSKCLP" hidden="1">'[6]AMI P &amp; L'!#REF!</definedName>
    <definedName name="BExQ8ZCEDBOBJA3D9LDP5TU2WYGR" hidden="1">'[5]Reco Sheet for Fcast'!$H$2:$I$2</definedName>
    <definedName name="BExQ94LAW6MAQBWY25WTBFV5PPZJ" hidden="1">'[5]Reco Sheet for Fcast'!$H$2:$I$2</definedName>
    <definedName name="BExQ97QIPOSSRK978N8P234Y1XA4" hidden="1">'[5]Reco Sheet for Fcast'!$G$2</definedName>
    <definedName name="BExQ9E6FBAXTHGF3RXANFIA77GXP" hidden="1">'[5]Reco Sheet for Fcast'!$G$2</definedName>
    <definedName name="BExQ9FOI3AFYS7CTELHWZ9F8PCOR" localSheetId="5" hidden="1">#REF!</definedName>
    <definedName name="BExQ9FOI3AFYS7CTELHWZ9F8PCOR" hidden="1">#REF!</definedName>
    <definedName name="BExQ9KX9734KIAK7IMRLHCPYDHO2" hidden="1">'[5]Reco Sheet for Fcast'!$F$10:$G$10</definedName>
    <definedName name="BExQ9L81FF4I7816VTPFBDWVU4CW" hidden="1">'[5]Reco Sheet for Fcast'!$I$9:$J$9</definedName>
    <definedName name="BExQ9M4E2ACZOWWWP1JJIQO8AHUM" localSheetId="5" hidden="1">'[6]AMI P &amp; L'!#REF!</definedName>
    <definedName name="BExQ9M4E2ACZOWWWP1JJIQO8AHUM" hidden="1">'[6]AMI P &amp; L'!#REF!</definedName>
    <definedName name="BExQ9UTANMJCK7LJ4OQMD6F2Q01L" hidden="1">'[5]Reco Sheet for Fcast'!$H$2:$I$2</definedName>
    <definedName name="BExQ9ZLYHWABXAA9NJDW8ZS0UQ9P" localSheetId="5" hidden="1">'[8]R8. Capl incl Margins'!#REF!</definedName>
    <definedName name="BExQ9ZLYHWABXAA9NJDW8ZS0UQ9P" hidden="1">'[8]R8. Capl incl Margins'!#REF!</definedName>
    <definedName name="BExQA324HSCK40ENJUT9CS9EC71B" localSheetId="5" hidden="1">'[6]AMI P &amp; L'!#REF!</definedName>
    <definedName name="BExQA324HSCK40ENJUT9CS9EC71B" hidden="1">'[6]AMI P &amp; L'!#REF!</definedName>
    <definedName name="BExQA55GY0STSNBWQCWN8E31ZXCS" hidden="1">'[5]Reco Sheet for Fcast'!$I$6:$J$6</definedName>
    <definedName name="BExQA9HZIN9XEMHEEVHT99UU9Z82" hidden="1">'[5]Reco Sheet for Fcast'!$I$10:$J$10</definedName>
    <definedName name="BExQAELFYH92K8CJL155181UDORO" hidden="1">'[5]Reco Sheet for Fcast'!$H$2:$I$2</definedName>
    <definedName name="BExQAG8PP8R5NJKNQD1U4QOSD6X5" hidden="1">'[5]Reco Sheet for Fcast'!$F$15</definedName>
    <definedName name="BExQBC0EAV6PKQT8I8C3GLEZDMZL" localSheetId="5" hidden="1">#REF!</definedName>
    <definedName name="BExQBC0EAV6PKQT8I8C3GLEZDMZL" hidden="1">#REF!</definedName>
    <definedName name="BExQBDICMZTSA1X73TMHNO4JSFLN" hidden="1">'[5]Reco Sheet for Fcast'!$K$2</definedName>
    <definedName name="BExQBEER6CRCRPSSL61S0OMH57ZA" hidden="1">'[5]Reco Sheet for Fcast'!$F$11:$G$11</definedName>
    <definedName name="BExQBIGGY5TXI2FJVVZSLZ0LTZYH" hidden="1">'[5]Reco Sheet for Fcast'!$I$10:$J$10</definedName>
    <definedName name="BExQBM1RUSIQ85LLMM2159BYDPIP" hidden="1">'[5]Reco Sheet for Fcast'!$I$7:$J$7</definedName>
    <definedName name="BExQBPSOZ47V81YAEURP0NQJNTJH" hidden="1">'[5]Reco Sheet for Fcast'!$F$9:$G$9</definedName>
    <definedName name="BExQC5TWT21CGBKD0IHAXTIN2QB8" hidden="1">'[5]Reco Sheet for Fcast'!$I$8:$J$8</definedName>
    <definedName name="BExQC94JL9F5GW4S8DQCAF4WB2DA" hidden="1">'[5]Reco Sheet for Fcast'!$F$10:$G$10</definedName>
    <definedName name="BExQCKTD8AT0824LGWREXM1B5D1X" hidden="1">'[5]Reco Sheet for Fcast'!$I$7:$J$7</definedName>
    <definedName name="BExQCL45LYUSPEVB6VCDQAC05VSS" localSheetId="5" hidden="1">#REF!</definedName>
    <definedName name="BExQCL45LYUSPEVB6VCDQAC05VSS" hidden="1">#REF!</definedName>
    <definedName name="BExQCP0EE3PKTDKVOL04IOBUGZ6F" hidden="1">'[5]Reco Sheet for Fcast'!$I$11:$J$11</definedName>
    <definedName name="BExQCRPJCDKQQIBYGE5391OQXNQ7" localSheetId="5" hidden="1">#REF!</definedName>
    <definedName name="BExQCRPJCDKQQIBYGE5391OQXNQ7" hidden="1">#REF!</definedName>
    <definedName name="BExQD3ZVGTFSCD9MSWY8NN45FLM3" localSheetId="5" hidden="1">#REF!</definedName>
    <definedName name="BExQD3ZVGTFSCD9MSWY8NN45FLM3" hidden="1">#REF!</definedName>
    <definedName name="BExQD571YWOXKR2SX85K5MKQ0AO2" hidden="1">'[5]Reco Sheet for Fcast'!$F$7:$G$7</definedName>
    <definedName name="BExQD7AKUWKH58PNJCJZNN1COR9E" localSheetId="5" hidden="1">#REF!</definedName>
    <definedName name="BExQD7AKUWKH58PNJCJZNN1COR9E" hidden="1">#REF!</definedName>
    <definedName name="BExQDB6VCHN8PNX8EA6JNIEQ2JC2" hidden="1">'[5]Reco Sheet for Fcast'!$G$2</definedName>
    <definedName name="BExQDE1B6U2Q9B73KBENABP71YM1" localSheetId="5" hidden="1">'[6]AMI P &amp; L'!#REF!</definedName>
    <definedName name="BExQDE1B6U2Q9B73KBENABP71YM1" hidden="1">'[6]AMI P &amp; L'!#REF!</definedName>
    <definedName name="BExQDGQCN7ZW41QDUHOBJUGQAX40" hidden="1">'[5]Reco Sheet for Fcast'!$I$8:$J$8</definedName>
    <definedName name="BExQEG918FUBEWTF0HLT9G5I5XRJ" localSheetId="5" hidden="1">#REF!</definedName>
    <definedName name="BExQEG918FUBEWTF0HLT9G5I5XRJ" hidden="1">#REF!</definedName>
    <definedName name="BExQEMUA4HEFM4OVO8M8MA8PIAW1" localSheetId="5" hidden="1">'[6]AMI P &amp; L'!#REF!</definedName>
    <definedName name="BExQEMUA4HEFM4OVO8M8MA8PIAW1" hidden="1">'[6]AMI P &amp; L'!#REF!</definedName>
    <definedName name="BExQEQ4XZQFIKUXNU9H7WE7AMZ1U" hidden="1">'[5]Reco Sheet for Fcast'!$I$6:$J$6</definedName>
    <definedName name="BExQF1OEB07CRAP6ALNNMJNJ3P2D" hidden="1">'[5]Reco Sheet for Fcast'!$F$8:$G$8</definedName>
    <definedName name="BExQF54F62R5B3N9BG47XYK8T6XS" localSheetId="5" hidden="1">#REF!</definedName>
    <definedName name="BExQF54F62R5B3N9BG47XYK8T6XS" hidden="1">#REF!</definedName>
    <definedName name="BExQF9X2AQPFJZTCHTU5PTTR0JAH" hidden="1">'[5]Reco Sheet for Fcast'!$F$10:$G$10</definedName>
    <definedName name="BExQFC0M9KKFMQKPLPEO2RQDB7MM" hidden="1">'[5]Reco Sheet for Fcast'!$I$10:$J$10</definedName>
    <definedName name="BExQFEEV7627R8TYZCM28C6V6WHE" hidden="1">'[5]Reco Sheet for Fcast'!$F$15</definedName>
    <definedName name="BExQFEK8NUD04X2OBRA275ADPSDL" localSheetId="5" hidden="1">'[6]AMI P &amp; L'!#REF!</definedName>
    <definedName name="BExQFEK8NUD04X2OBRA275ADPSDL" hidden="1">'[6]AMI P &amp; L'!#REF!</definedName>
    <definedName name="BExQFGYIWDR4W0YF7XR6E4EWWJ02" hidden="1">'[5]Reco Sheet for Fcast'!$I$6:$J$6</definedName>
    <definedName name="BExQFK9CM9S7VEN838EI8DKI9WSL" localSheetId="5" hidden="1">#REF!</definedName>
    <definedName name="BExQFK9CM9S7VEN838EI8DKI9WSL" hidden="1">#REF!</definedName>
    <definedName name="BExQFOGG5ULYNV6XAFVJ1T69RAUZ" hidden="1">'[7]Bud Mth'!$I$10:$J$10</definedName>
    <definedName name="BExQFPNFKA36IAPS22LAUMBDI4KE" hidden="1">'[5]Reco Sheet for Fcast'!$I$10:$J$10</definedName>
    <definedName name="BExQFPSWEMA8WBUZ4WK20LR13VSU" hidden="1">'[5]Reco Sheet for Fcast'!$K$2</definedName>
    <definedName name="BExQFSYARQ5AIUI2V7O1EDCDM882" localSheetId="5" hidden="1">'[6]AMI P &amp; L'!#REF!</definedName>
    <definedName name="BExQFSYARQ5AIUI2V7O1EDCDM882" hidden="1">'[6]AMI P &amp; L'!#REF!</definedName>
    <definedName name="BExQFVSPOSCCPF1TLJPIWYWYB8A9" hidden="1">'[5]Reco Sheet for Fcast'!$F$10:$G$10</definedName>
    <definedName name="BExQFWJQXNQAW6LUMOEDS6KMJMYL" hidden="1">'[5]Reco Sheet for Fcast'!$F$7:$G$7</definedName>
    <definedName name="BExQG8TYRD2G42UA5ZPCRLNKUDMX" hidden="1">'[5]Reco Sheet for Fcast'!$F$7:$G$7</definedName>
    <definedName name="BExQGO48J9MPCDQ96RBB9UN9AIGT" hidden="1">'[5]Reco Sheet for Fcast'!$F$9:$G$9</definedName>
    <definedName name="BExQGSBB6MJWDW7AYWA0MSFTXKRR" hidden="1">'[5]Reco Sheet for Fcast'!$I$8:$J$8</definedName>
    <definedName name="BExQGZ7H6ND6DRMZMKKTMXLFYHJC" localSheetId="5" hidden="1">#REF!</definedName>
    <definedName name="BExQGZ7H6ND6DRMZMKKTMXLFYHJC" hidden="1">#REF!</definedName>
    <definedName name="BExQH0UURAJ13AVO5UI04HSRGVYW" hidden="1">'[5]Reco Sheet for Fcast'!$F$6:$G$6</definedName>
    <definedName name="BExQH6ZZY0NR8SE48PSI9D0CU1TC" hidden="1">'[5]Reco Sheet for Fcast'!$I$10:$J$10</definedName>
    <definedName name="BExQH9P2MCXAJOVEO4GFQT6MNW22" hidden="1">'[5]Reco Sheet for Fcast'!$F$15</definedName>
    <definedName name="BExQHC3DXXZX5BWEIV17DNSO0EB6" localSheetId="5" hidden="1">'[6]AMI P &amp; L'!#REF!</definedName>
    <definedName name="BExQHC3DXXZX5BWEIV17DNSO0EB6" hidden="1">'[6]AMI P &amp; L'!#REF!</definedName>
    <definedName name="BExQHCZSBYUY8OKKJXFYWKBBM6AH" hidden="1">'[5]Reco Sheet for Fcast'!$I$11:$J$11</definedName>
    <definedName name="BExQHPKXZ1K33V2F90NZIQRZYIAW" hidden="1">'[5]Reco Sheet for Fcast'!$I$11:$J$11</definedName>
    <definedName name="BExQHVF9KD06AG2RXUQJ9X4PVGX4" hidden="1">'[5]Reco Sheet for Fcast'!$I$7:$J$7</definedName>
    <definedName name="BExQHZBHVN2L4HC7ACTR73T5OCV0" hidden="1">'[5]Reco Sheet for Fcast'!$G$2</definedName>
    <definedName name="BExQI85V9TNLDJT5LTRZS10Y26SG" hidden="1">'[5]Reco Sheet for Fcast'!$G$2</definedName>
    <definedName name="BExQIAPKHVEV8CU1L3TTHJW67FJ5" hidden="1">'[5]Reco Sheet for Fcast'!$F$6:$G$6</definedName>
    <definedName name="BExQIBB4I3Z6AUU0HYV1DHRS13M4" hidden="1">'[5]Reco Sheet for Fcast'!$I$9:$J$9</definedName>
    <definedName name="BExQIBWPAXU7HJZLKGJZY3EB7MIS" hidden="1">'[5]Reco Sheet for Fcast'!$I$11:$J$11</definedName>
    <definedName name="BExQIM3J1Y2DOI3BDUM8WV3BMSIN" hidden="1">'[5]Reco Sheet for Fcast'!$F$9:$G$9</definedName>
    <definedName name="BExQIS8O6R36CI01XRY9ISM99TW9" hidden="1">'[5]Reco Sheet for Fcast'!$F$15</definedName>
    <definedName name="BExQIVJB9MJ25NDUHTCVMSODJY2C" hidden="1">'[5]Reco Sheet for Fcast'!$F$11:$G$11</definedName>
    <definedName name="BExQJBF7LAX128WR7VTMJC88ZLPG" hidden="1">'[5]Reco Sheet for Fcast'!$I$10:$J$10</definedName>
    <definedName name="BExQJEVCKX6KZHNCLYXY7D0MX5KN" hidden="1">'[5]Reco Sheet for Fcast'!$G$2</definedName>
    <definedName name="BExQJFBF3KAMSKYCE9AX0C3FDWJE" localSheetId="5" hidden="1">#REF!</definedName>
    <definedName name="BExQJFBF3KAMSKYCE9AX0C3FDWJE" hidden="1">#REF!</definedName>
    <definedName name="BExQJIBC34O4SDXEWBX0XXJ9F93B" localSheetId="5" hidden="1">#REF!</definedName>
    <definedName name="BExQJIBC34O4SDXEWBX0XXJ9F93B" hidden="1">#REF!</definedName>
    <definedName name="BExQJJYSDX8B0J1QGF2HL071KKA3" hidden="1">'[5]Reco Sheet for Fcast'!$F$7:$G$7</definedName>
    <definedName name="BExQJL0FR3OWBYI6TVYE6R6KPU28" localSheetId="5" hidden="1">#REF!</definedName>
    <definedName name="BExQJL0FR3OWBYI6TVYE6R6KPU28" hidden="1">#REF!</definedName>
    <definedName name="BExQK1HV6SQQ7CP8H8IUKI9TYXTD" hidden="1">'[5]Reco Sheet for Fcast'!$I$7:$J$7</definedName>
    <definedName name="BExQK3LE5CSBW1E4H4KHW548FL2R" hidden="1">'[5]Reco Sheet for Fcast'!$I$7:$J$7</definedName>
    <definedName name="BExQKG6LD6PLNDGNGO9DJXY865BR" hidden="1">'[5]Reco Sheet for Fcast'!$I$10:$J$10</definedName>
    <definedName name="BExQLE1TOW3A287TQB0AVWENT8O1" hidden="1">'[5]Reco Sheet for Fcast'!$I$6:$J$6</definedName>
    <definedName name="BExRYOYB4A3E5F6MTROY69LR0PMG" hidden="1">'[5]Reco Sheet for Fcast'!$F$7:$G$7</definedName>
    <definedName name="BExRYZLA9EW71H4SXQR525S72LLP" hidden="1">'[5]Reco Sheet for Fcast'!$I$9:$J$9</definedName>
    <definedName name="BExRZ66M8G9FQ0VFP077QSZBSOA5" hidden="1">'[5]Reco Sheet for Fcast'!$F$6:$G$6</definedName>
    <definedName name="BExRZ8FMQQL46I8AQWU17LRNZD5T" hidden="1">'[5]Reco Sheet for Fcast'!$I$6:$J$6</definedName>
    <definedName name="BExRZIRRIXRUMZ5GOO95S7460BMP" hidden="1">'[5]Reco Sheet for Fcast'!$K$2</definedName>
    <definedName name="BExRZK9RAHMM0ZLTNSK7A4LDC42D" hidden="1">'[5]Reco Sheet for Fcast'!$I$7:$J$7</definedName>
    <definedName name="BExRZOGSR69INI6GAEPHDWSNK5Q4" hidden="1">'[5]Reco Sheet for Fcast'!$F$6:$G$6</definedName>
    <definedName name="BExRZR0LVVK3899VBSAJ65GT2E3B" localSheetId="5" hidden="1">#REF!</definedName>
    <definedName name="BExRZR0LVVK3899VBSAJ65GT2E3B" hidden="1">#REF!</definedName>
    <definedName name="BExS0ASQBKRTPDWFK0KUDFOS9LE5" hidden="1">'[5]Reco Sheet for Fcast'!$F$8:$G$8</definedName>
    <definedName name="BExS0GHQUF6YT0RU3TKDEO8CSJYB" hidden="1">'[5]Reco Sheet for Fcast'!$K$2</definedName>
    <definedName name="BExS0JSDQ1GV78JIPV6TBXM2DTJL" hidden="1">'[7]Bud Mth'!$F$11:$G$11</definedName>
    <definedName name="BExS0K8IHC45I78DMZBOJ1P13KQA" hidden="1">'[5]Reco Sheet for Fcast'!$F$7:$G$7</definedName>
    <definedName name="BExS0Y0TXR2USG630NHZPX10E48C" localSheetId="5" hidden="1">#REF!</definedName>
    <definedName name="BExS0Y0TXR2USG630NHZPX10E48C" hidden="1">#REF!</definedName>
    <definedName name="BExS15IJV0WW662NXQUVT3FGP4ST" hidden="1">'[5]Reco Sheet for Fcast'!$F$7:$G$7</definedName>
    <definedName name="BExS194110MR25BYJI3CJ2EGZ8XT" hidden="1">'[5]Reco Sheet for Fcast'!$F$9:$G$9</definedName>
    <definedName name="BExS1BNVGNSGD4EP90QL8WXYWZ66" hidden="1">'[5]Reco Sheet for Fcast'!$F$2:$G$2</definedName>
    <definedName name="BExS1JLP6G8LTXP9L7HYJSATYX0H" localSheetId="5" hidden="1">#REF!</definedName>
    <definedName name="BExS1JLP6G8LTXP9L7HYJSATYX0H" hidden="1">#REF!</definedName>
    <definedName name="BExS1UE39N6NCND7MAARSBWXS6HU" hidden="1">'[5]Reco Sheet for Fcast'!$G$2</definedName>
    <definedName name="BExS1VL8PBT2LUQ4ZEAPPFJ4XW2N" hidden="1">'[7]Bud Mth'!$F$7:$G$7</definedName>
    <definedName name="BExS226HTWL5WVC76MP5A1IBI8WD" hidden="1">'[5]Reco Sheet for Fcast'!$F$6:$G$6</definedName>
    <definedName name="BExS26OI2QNNAH2WMDD95Z400048" hidden="1">'[5]Reco Sheet for Fcast'!$F$10:$G$10</definedName>
    <definedName name="BExS2BH5B8XAQLRCALR1KDKIS6AP" hidden="1">'[7]Bud Mth'!$F$10:$G$10</definedName>
    <definedName name="BExS2DF6B4ZUF3VZLI4G6LJ3BF38" hidden="1">'[5]Reco Sheet for Fcast'!$F$8:$G$8</definedName>
    <definedName name="BExS2QB5FS5LYTFYO4BROTWG3OV5" hidden="1">'[5]Reco Sheet for Fcast'!$H$2:$I$2</definedName>
    <definedName name="BExS2TLU1HONYV6S3ZD9T12D7CIG" hidden="1">'[5]Reco Sheet for Fcast'!$F$10:$G$10</definedName>
    <definedName name="BExS318UV9I2FXPQQWUKKX00QLPJ" hidden="1">'[5]Reco Sheet for Fcast'!$J$2:$K$2</definedName>
    <definedName name="BExS3FMRX3LHIDMNRZT9X7Q9I9B2" localSheetId="5" hidden="1">#REF!</definedName>
    <definedName name="BExS3FMRX3LHIDMNRZT9X7Q9I9B2" hidden="1">#REF!</definedName>
    <definedName name="BExS3LBS0SMTHALVM4NRI1BAV1NP" hidden="1">'[5]Reco Sheet for Fcast'!$F$8:$G$8</definedName>
    <definedName name="BExS3MTQ75VBXDGEBURP6YT8RROE" hidden="1">'[5]Reco Sheet for Fcast'!$I$10:$J$10</definedName>
    <definedName name="BExS3OMGYO0DFN5186UFKEXZ2RX3" hidden="1">'[5]Reco Sheet for Fcast'!$I$11:$J$11</definedName>
    <definedName name="BExS3SDERJ27OER67TIGOVZU13A2" hidden="1">'[5]Reco Sheet for Fcast'!$F$7:$G$7</definedName>
    <definedName name="BExS3UX1ERFTYXVGC6682ZMBEGZS" localSheetId="5" hidden="1">#REF!</definedName>
    <definedName name="BExS3UX1ERFTYXVGC6682ZMBEGZS" hidden="1">#REF!</definedName>
    <definedName name="BExS46R5WDNU5KL04FKY5LHJUCB8" hidden="1">'[5]Reco Sheet for Fcast'!$I$6:$J$6</definedName>
    <definedName name="BExS4ASWKM93XA275AXHYP8AG6SU" hidden="1">'[5]Reco Sheet for Fcast'!$I$10:$J$10</definedName>
    <definedName name="BExS4JN3Y6SVBKILQK0R9HS45Y52" hidden="1">'[5]Reco Sheet for Fcast'!$F$8:$G$8</definedName>
    <definedName name="BExS4LQMUTP91FH4M5NM9Y7L6XN6" localSheetId="5" hidden="1">#REF!</definedName>
    <definedName name="BExS4LQMUTP91FH4M5NM9Y7L6XN6" hidden="1">#REF!</definedName>
    <definedName name="BExS4P6S41O6Z6BED77U3GD9PNH1" hidden="1">'[5]Reco Sheet for Fcast'!$I$8:$J$8</definedName>
    <definedName name="BExS51H0N51UT0FZOPZRCF1GU063" hidden="1">'[5]Reco Sheet for Fcast'!$I$9:$J$9</definedName>
    <definedName name="BExS54X72TJFC41FJK72MLRR2OO7" hidden="1">'[5]Reco Sheet for Fcast'!$I$11:$J$11</definedName>
    <definedName name="BExS59F0PA1V2ZC7S5TN6IT41SXP" hidden="1">'[5]Reco Sheet for Fcast'!$F$11:$G$11</definedName>
    <definedName name="BExS5L3TGB8JVW9ROYWTKYTUPW27" hidden="1">'[5]Reco Sheet for Fcast'!$F$7:$G$7</definedName>
    <definedName name="BExS5TCGLYOBBY10G49VWHGM40DJ" localSheetId="5" hidden="1">#REF!</definedName>
    <definedName name="BExS5TCGLYOBBY10G49VWHGM40DJ" hidden="1">#REF!</definedName>
    <definedName name="BExS6GKQ96EHVLYWNJDWXZXUZW90" hidden="1">'[5]Reco Sheet for Fcast'!$F$8:$G$8</definedName>
    <definedName name="BExS6ITKSZFRR01YD5B0F676SYN7" localSheetId="5" hidden="1">'[6]AMI P &amp; L'!#REF!</definedName>
    <definedName name="BExS6ITKSZFRR01YD5B0F676SYN7" hidden="1">'[6]AMI P &amp; L'!#REF!</definedName>
    <definedName name="BExS6N0LI574IAC89EFW6CLTCQ33" hidden="1">'[5]Reco Sheet for Fcast'!$I$10:$J$10</definedName>
    <definedName name="BExS6WRDBF3ST86ZOBBUL3GTCR11" hidden="1">'[5]Reco Sheet for Fcast'!$I$8:$J$8</definedName>
    <definedName name="BExS6XNRKR0C3MTA0LV5B60UB908" hidden="1">'[5]Reco Sheet for Fcast'!$F$6:$G$6</definedName>
    <definedName name="BExS7CSJZR2R51S2LFXJ1OO82L9R" hidden="1">'[7]Bud Mth'!$L$6:$M$11</definedName>
    <definedName name="BExS7TKQYLRZGM93UY3ZJZJBQNFJ" hidden="1">'[5]Reco Sheet for Fcast'!$I$6:$J$6</definedName>
    <definedName name="BExS7Y2LNGVHSIBKC7C3R6X4LDR6" hidden="1">'[5]Reco Sheet for Fcast'!$I$11:$J$11</definedName>
    <definedName name="BExS7YDEJWVULTHX3SF8FS5KQAPB" localSheetId="5" hidden="1">#REF!</definedName>
    <definedName name="BExS7YDEJWVULTHX3SF8FS5KQAPB" hidden="1">#REF!</definedName>
    <definedName name="BExS81TE0EY44Y3W2M4Z4MGNP5OM" localSheetId="5" hidden="1">'[6]AMI P &amp; L'!#REF!</definedName>
    <definedName name="BExS81TE0EY44Y3W2M4Z4MGNP5OM" hidden="1">'[6]AMI P &amp; L'!#REF!</definedName>
    <definedName name="BExS81YPDZDVJJVS15HV2HDXAC3Y" hidden="1">'[5]Reco Sheet for Fcast'!$I$10:$J$10</definedName>
    <definedName name="BExS82PRVNUTEKQZS56YT2DVF6C2" hidden="1">'[5]Reco Sheet for Fcast'!$I$6:$J$6</definedName>
    <definedName name="BExS8BPG5A0GR5AO1U951NDGGR0L" hidden="1">'[5]Reco Sheet for Fcast'!$F$9:$G$9</definedName>
    <definedName name="BExS8FR1778VV7DHWQTG4B927FMB" localSheetId="5" hidden="1">#REF!</definedName>
    <definedName name="BExS8FR1778VV7DHWQTG4B927FMB" hidden="1">#REF!</definedName>
    <definedName name="BExS8GSUS17UY50TEM2AWF36BR9Z" hidden="1">'[5]Reco Sheet for Fcast'!$F$7:$G$7</definedName>
    <definedName name="BExS8HJRBVG0XI6PWA9KTMJZMQXK" hidden="1">'[5]Reco Sheet for Fcast'!$F$7:$G$7</definedName>
    <definedName name="BExS8R51C8RM2FS6V6IRTYO9GA4A" hidden="1">'[5]Reco Sheet for Fcast'!$F$15</definedName>
    <definedName name="BExS8WDX408F60MH1X9B9UZ2H4R7" hidden="1">'[5]Reco Sheet for Fcast'!$I$9:$J$9</definedName>
    <definedName name="BExS8Z2W2QEC3MH0BZIYLDFQNUIP" hidden="1">'[5]Reco Sheet for Fcast'!$F$11:$G$11</definedName>
    <definedName name="BExS92DKGRFFCIA9C0IXDOLO57EP" hidden="1">'[5]Reco Sheet for Fcast'!$I$9:$J$9</definedName>
    <definedName name="BExS98OB4321YCHLCQ022PXKTT2W" hidden="1">'[5]Reco Sheet for Fcast'!$I$10:$J$10</definedName>
    <definedName name="BExS9C9N8GFISC6HUERJ0EI06GB2" hidden="1">'[5]Reco Sheet for Fcast'!$I$6:$J$6</definedName>
    <definedName name="BExS9DX13CACP3J8JDREK30JB1SQ" hidden="1">'[5]Reco Sheet for Fcast'!$F$9:$G$9</definedName>
    <definedName name="BExS9FPRS2KRRCS33SE6WFNF5GYL" hidden="1">'[5]Reco Sheet for Fcast'!$F$9:$G$9</definedName>
    <definedName name="BExS9J0H1OEIBQPBIZ5V8BHOVD38" localSheetId="5" hidden="1">#REF!</definedName>
    <definedName name="BExS9J0H1OEIBQPBIZ5V8BHOVD38" hidden="1">#REF!</definedName>
    <definedName name="BExS9WI0A6PSEB8N9GPXF2Z7MWHM" hidden="1">'[5]Reco Sheet for Fcast'!$I$7:$J$7</definedName>
    <definedName name="BExSA1QQVF4PNV7K3S1BMNPN0TK8" localSheetId="5" hidden="1">#REF!</definedName>
    <definedName name="BExSA1QQVF4PNV7K3S1BMNPN0TK8" hidden="1">#REF!</definedName>
    <definedName name="BExSA5HP306TN9XJS0TU619DLRR7" hidden="1">'[5]Reco Sheet for Fcast'!$H$2:$I$2</definedName>
    <definedName name="BExSAAVWQOOIA6B3JHQVGP08HFEM" hidden="1">'[5]Reco Sheet for Fcast'!$I$8:$J$8</definedName>
    <definedName name="BExSABS96AQZ56MKQWBDQWUWTPX5" localSheetId="5" hidden="1">#REF!</definedName>
    <definedName name="BExSABS96AQZ56MKQWBDQWUWTPX5" hidden="1">#REF!</definedName>
    <definedName name="BExSAFJ3IICU2M7QPVE4ARYMXZKX" hidden="1">'[5]Reco Sheet for Fcast'!$F$7:$G$7</definedName>
    <definedName name="BExSAH6ID8OHX379UXVNGFO8J6KQ" hidden="1">'[5]Reco Sheet for Fcast'!$F$8:$G$8</definedName>
    <definedName name="BExSAQBHIXGQRNIRGCJMBXUPCZQA" hidden="1">'[5]Reco Sheet for Fcast'!$I$8:$J$8</definedName>
    <definedName name="BExSAUTCT4P7JP57NOR9MTX33QJZ" hidden="1">'[5]Reco Sheet for Fcast'!$F$10:$G$10</definedName>
    <definedName name="BExSAY9CA9TFXQ9M9FBJRGJO9T9E" localSheetId="5" hidden="1">'[6]AMI P &amp; L'!#REF!</definedName>
    <definedName name="BExSAY9CA9TFXQ9M9FBJRGJO9T9E" hidden="1">'[6]AMI P &amp; L'!#REF!</definedName>
    <definedName name="BExSB4JYKQ3MINI7RAYK5M8BLJDC" hidden="1">'[5]Reco Sheet for Fcast'!$I$10:$J$10</definedName>
    <definedName name="BExSBD8TZE1B5CZK6VNCCA977BCZ" localSheetId="5" hidden="1">#REF!</definedName>
    <definedName name="BExSBD8TZE1B5CZK6VNCCA977BCZ" hidden="1">#REF!</definedName>
    <definedName name="BExSBMOS41ZRLWYLOU29V6Y7YORR" localSheetId="5" hidden="1">'[6]AMI P &amp; L'!#REF!</definedName>
    <definedName name="BExSBMOS41ZRLWYLOU29V6Y7YORR" hidden="1">'[6]AMI P &amp; L'!#REF!</definedName>
    <definedName name="BExSBRBXXQMBU1TYDW1BXTEVEPRU" hidden="1">'[5]Reco Sheet for Fcast'!$F$8:$G$8</definedName>
    <definedName name="BExSC54998WTZ21DSL0R8UN0Y9JH" hidden="1">'[5]Reco Sheet for Fcast'!$F$8:$G$8</definedName>
    <definedName name="BExSC60N7WR9PJSNC9B7ORCX9NGY" hidden="1">'[5]Reco Sheet for Fcast'!$I$7:$J$7</definedName>
    <definedName name="BExSCE99EZTILTTCE4NJJF96OYYM" hidden="1">'[5]Reco Sheet for Fcast'!$G$2</definedName>
    <definedName name="BExSCHUQZ2HFEWS54X67DIS8OSXZ" hidden="1">'[5]Reco Sheet for Fcast'!$F$6:$G$6</definedName>
    <definedName name="BExSCOG41SKKG4GYU76WRWW1CTE6" hidden="1">'[5]Reco Sheet for Fcast'!$F$11:$G$11</definedName>
    <definedName name="BExSCRAPD4F1ENO6Q7M8FSCSMREW" localSheetId="5" hidden="1">#REF!</definedName>
    <definedName name="BExSCRAPD4F1ENO6Q7M8FSCSMREW" hidden="1">#REF!</definedName>
    <definedName name="BExSCVC9P86YVFMRKKUVRV29MZXZ" hidden="1">'[5]Reco Sheet for Fcast'!$G$2</definedName>
    <definedName name="BExSD233CH4MU9ZMGNRF97ZV7KWU" hidden="1">'[5]Reco Sheet for Fcast'!$F$8:$G$8</definedName>
    <definedName name="BExSD2U0F3BN6IN9N4R2DTTJG15H" hidden="1">'[5]Reco Sheet for Fcast'!$I$6:$J$6</definedName>
    <definedName name="BExSD6A6NY15YSMFH51ST6XJY429" hidden="1">'[5]Reco Sheet for Fcast'!$K$2</definedName>
    <definedName name="BExSD9VH6PF6RQ135VOEE08YXPAW" hidden="1">'[5]Reco Sheet for Fcast'!$F$11:$G$11</definedName>
    <definedName name="BExSDP5Y04WWMX2WWRITWOX8R5I9" hidden="1">'[5]Reco Sheet for Fcast'!$F$6:$G$6</definedName>
    <definedName name="BExSDSGM203BJTNS9MKCBX453HMD" hidden="1">'[5]Reco Sheet for Fcast'!$F$8:$G$8</definedName>
    <definedName name="BExSDT20XUFXTDM37M148AXAP7HN" hidden="1">'[5]Reco Sheet for Fcast'!$I$11:$J$11</definedName>
    <definedName name="BExSDUEOM0DE6ENOXB9XUONYJI7X" localSheetId="5" hidden="1">#REF!</definedName>
    <definedName name="BExSDUEOM0DE6ENOXB9XUONYJI7X" hidden="1">#REF!</definedName>
    <definedName name="BExSEEHK1VLWD7JBV9SVVVIKQZ3I" hidden="1">'[5]Reco Sheet for Fcast'!$F$8:$G$8</definedName>
    <definedName name="BExSEJKZLX37P3V33TRTFJ30BFRK" hidden="1">'[5]Reco Sheet for Fcast'!$F$9:$G$9</definedName>
    <definedName name="BExSEP9UVOAI6TMXKNK587PQ3328" hidden="1">'[5]Reco Sheet for Fcast'!$I$10:$J$10</definedName>
    <definedName name="BExSF07QFLZCO4P6K6QF05XG7PH1" hidden="1">'[5]Reco Sheet for Fcast'!$F$11:$G$11</definedName>
    <definedName name="BExSFJ8ZAGQ63A4MVMZRQWLVRGQ5" hidden="1">'[5]Reco Sheet for Fcast'!$F$8:$G$8</definedName>
    <definedName name="BExSFKQRST2S9KXWWLCXYLKSF4G1" hidden="1">'[5]Reco Sheet for Fcast'!$F$8:$G$8</definedName>
    <definedName name="BExSFYDRRTAZVPXRWUF5PDQ97WFF" hidden="1">'[5]Reco Sheet for Fcast'!$G$2</definedName>
    <definedName name="BExSFZVPFTXA3F0IJ2NGH1GXX9R7" hidden="1">'[5]Reco Sheet for Fcast'!$I$9:$J$9</definedName>
    <definedName name="BExSG60TZAT2SKO046IKGMD8SGUE" localSheetId="5" hidden="1">#REF!</definedName>
    <definedName name="BExSG60TZAT2SKO046IKGMD8SGUE" hidden="1">#REF!</definedName>
    <definedName name="BExSG90Q4ZUU2IPGDYOM169NJV9S" hidden="1">'[5]Reco Sheet for Fcast'!$I$9:$J$9</definedName>
    <definedName name="BExSG9X3DU845PNXYJGGLBQY2UHG" localSheetId="5" hidden="1">'[6]AMI P &amp; L'!#REF!</definedName>
    <definedName name="BExSG9X3DU845PNXYJGGLBQY2UHG" hidden="1">'[6]AMI P &amp; L'!#REF!</definedName>
    <definedName name="BExSGE45J27MDUUNXW7Z8Q33UAON" hidden="1">'[5]Reco Sheet for Fcast'!$F$9:$G$9</definedName>
    <definedName name="BExSGE9LY91Q0URHB4YAMX0UAMYI" hidden="1">'[5]Reco Sheet for Fcast'!$I$6:$J$6</definedName>
    <definedName name="BExSGEPPAC5VNZNBFZ6X4J18CUCB" hidden="1">'[7]Bud Mth'!$F$15</definedName>
    <definedName name="BExSGIB6UEU4H2UHIK30B61ELOCC" hidden="1">'[7]Bud Mth'!$I$7:$J$7</definedName>
    <definedName name="BExSGLB2URTLBCKBB4Y885W925F2" hidden="1">'[5]Reco Sheet for Fcast'!$H$2:$I$2</definedName>
    <definedName name="BExSGM25R69NWJV48BYBJO2J24VT" hidden="1">'[7]Bud Mth'!$I$8:$J$8</definedName>
    <definedName name="BExSGOAYG73SFWOPAQV80P710GID" localSheetId="5" hidden="1">'[6]AMI P &amp; L'!#REF!</definedName>
    <definedName name="BExSGOAYG73SFWOPAQV80P710GID" hidden="1">'[6]AMI P &amp; L'!#REF!</definedName>
    <definedName name="BExSGOWJHRW7FWKLO2EHUOOGHNAF" hidden="1">'[5]Reco Sheet for Fcast'!$G$2</definedName>
    <definedName name="BExSGOWJTAP41ZV5Q23H7MI9C76W" hidden="1">'[5]Reco Sheet for Fcast'!$F$8:$G$8</definedName>
    <definedName name="BExSGR5JQVX2HQ0PKCGZNSSUM1RV" hidden="1">'[5]Reco Sheet for Fcast'!$F$8:$G$8</definedName>
    <definedName name="BExSGVHX69GJZHD99DKE4RZ042B1" hidden="1">'[5]Reco Sheet for Fcast'!$F$8:$G$8</definedName>
    <definedName name="BExSGZJO4J4ZO04E2N2ECVYS9DEZ" hidden="1">'[5]Reco Sheet for Fcast'!$I$11:$J$11</definedName>
    <definedName name="BExSHAHFHS7MMNJR8JPVABRGBVIT" hidden="1">'[5]Reco Sheet for Fcast'!$I$9:$J$9</definedName>
    <definedName name="BExSHGH88QZWW4RNAX4YKAZ5JEBL" hidden="1">'[5]Reco Sheet for Fcast'!$H$2:$I$2</definedName>
    <definedName name="BExSHOKK1OO3CX9Z28C58E5J1D9W" hidden="1">'[5]Reco Sheet for Fcast'!$F$7:$G$7</definedName>
    <definedName name="BExSHQD8KYLTQGDXIRKCHQQ7MKIH" hidden="1">'[5]Reco Sheet for Fcast'!$I$11:$J$11</definedName>
    <definedName name="BExSHQO1L8X0LZLRFIGPEK60LN5P" localSheetId="5" hidden="1">#REF!</definedName>
    <definedName name="BExSHQO1L8X0LZLRFIGPEK60LN5P" hidden="1">#REF!</definedName>
    <definedName name="BExSHVGPIAHXI97UBLI9G4I4M29F" hidden="1">'[5]Reco Sheet for Fcast'!$I$7:$J$7</definedName>
    <definedName name="BExSI0K2YL3HTCQAD8A7TR4QCUR6" hidden="1">'[5]Reco Sheet for Fcast'!$F$15:$J$123</definedName>
    <definedName name="BExSIFUDNRWXWIWNGCCFOOD8WIAZ" hidden="1">'[5]Reco Sheet for Fcast'!$F$10:$G$10</definedName>
    <definedName name="BExTTZNS2PBCR93C9IUW49UZ4I6T" localSheetId="5" hidden="1">'[6]AMI P &amp; L'!#REF!</definedName>
    <definedName name="BExTTZNS2PBCR93C9IUW49UZ4I6T" hidden="1">'[6]AMI P &amp; L'!#REF!</definedName>
    <definedName name="BExTU2YFQ25JQ6MEMRHHN66VLTPJ" hidden="1">'[5]Reco Sheet for Fcast'!$F$9:$G$9</definedName>
    <definedName name="BExTU75IOII1V5O0C9X2VAYYVJUG" hidden="1">'[5]Reco Sheet for Fcast'!$F$15</definedName>
    <definedName name="BExTUA5F7V4LUIIAM17J3A8XF3JE" hidden="1">'[5]Reco Sheet for Fcast'!$F$8:$G$8</definedName>
    <definedName name="BExTUJ53ANGZ3H1KDK4CR4Q0OD6P" hidden="1">'[5]Reco Sheet for Fcast'!$F$11:$G$11</definedName>
    <definedName name="BExTUKXSZBM7C57G6NGLWGU4WOHY" hidden="1">'[5]Reco Sheet for Fcast'!$I$6:$J$6</definedName>
    <definedName name="BExTUSQCFFYZCDNHWHADBC2E1ZP1" hidden="1">'[5]Reco Sheet for Fcast'!$I$7:$J$7</definedName>
    <definedName name="BExTUVFGOJEYS28JURA5KHQFDU5J" hidden="1">'[5]Reco Sheet for Fcast'!$F$7:$G$7</definedName>
    <definedName name="BExTUW10U40QCYGHM5NJ3YR1O5SP" hidden="1">'[5]Reco Sheet for Fcast'!$F$9:$G$9</definedName>
    <definedName name="BExTUWXFQHINU66YG82BI20ATMB5" hidden="1">'[5]Reco Sheet for Fcast'!$F$15:$G$26</definedName>
    <definedName name="BExTUXDIWLJS33T33GOZENENX702" localSheetId="5" hidden="1">#REF!</definedName>
    <definedName name="BExTUXDIWLJS33T33GOZENENX702" hidden="1">#REF!</definedName>
    <definedName name="BExTUY9WNSJ91GV8CP0SKJTEIV82" localSheetId="5" hidden="1">'[8]R8. Capl incl Margins'!#REF!</definedName>
    <definedName name="BExTUY9WNSJ91GV8CP0SKJTEIV82" hidden="1">'[8]R8. Capl incl Margins'!#REF!</definedName>
    <definedName name="BExTV67VIM8PV6KO253M4DUBJQLC" hidden="1">'[5]Reco Sheet for Fcast'!$F$15</definedName>
    <definedName name="BExTVELZCF2YA5L6F23BYZZR6WHF" localSheetId="5" hidden="1">'[6]AMI P &amp; L'!#REF!</definedName>
    <definedName name="BExTVELZCF2YA5L6F23BYZZR6WHF" hidden="1">'[6]AMI P &amp; L'!#REF!</definedName>
    <definedName name="BExTVGPIQZ99YFXUC8OONUX5BD42" hidden="1">'[5]Reco Sheet for Fcast'!$F$11:$G$11</definedName>
    <definedName name="BExTVJUQOYQBC97GJ3GGCSOO84F8" localSheetId="5" hidden="1">#REF!</definedName>
    <definedName name="BExTVJUQOYQBC97GJ3GGCSOO84F8" hidden="1">#REF!</definedName>
    <definedName name="BExTVQWD46C2N8URK7Z8T1VZ2JX3" localSheetId="5" hidden="1">#REF!</definedName>
    <definedName name="BExTVQWD46C2N8URK7Z8T1VZ2JX3" hidden="1">#REF!</definedName>
    <definedName name="BExTVS8U0EZLJRZ2MIUYGE8U301G" localSheetId="5" hidden="1">#REF!</definedName>
    <definedName name="BExTVS8U0EZLJRZ2MIUYGE8U301G" hidden="1">#REF!</definedName>
    <definedName name="BExTVZQLP9VFLEYQ9280W13X7E8K" hidden="1">'[5]Reco Sheet for Fcast'!$I$7:$J$7</definedName>
    <definedName name="BExTW5QDSCAJ7RXS743LW6RL5SJK" hidden="1">'[7]Bud Mth'!$L$6:$M$11</definedName>
    <definedName name="BExTWB4LA1PODQOH4LDTHQKBN16K" hidden="1">'[5]Reco Sheet for Fcast'!$F$15</definedName>
    <definedName name="BExTWI0Q8AWXUA3ZN7I5V3QK2KM1" hidden="1">'[5]Reco Sheet for Fcast'!$I$11:$J$11</definedName>
    <definedName name="BExTWJTIA3WUW1PUWXAOP9O8NKLZ" hidden="1">'[5]Reco Sheet for Fcast'!$F$6:$G$6</definedName>
    <definedName name="BExTWW95OX07FNA01WF5MSSSFQLX" hidden="1">'[5]Reco Sheet for Fcast'!$F$7:$G$7</definedName>
    <definedName name="BExTX11TGMK4J1I8SCX5QV40L2NX" localSheetId="5" hidden="1">#REF!</definedName>
    <definedName name="BExTX11TGMK4J1I8SCX5QV40L2NX" hidden="1">#REF!</definedName>
    <definedName name="BExTX1NDJMYRERGKCYTBGJXXUSGU" localSheetId="5" hidden="1">#REF!</definedName>
    <definedName name="BExTX1NDJMYRERGKCYTBGJXXUSGU" hidden="1">#REF!</definedName>
    <definedName name="BExTX476KI0RNB71XI5TYMANSGBG" hidden="1">'[5]Reco Sheet for Fcast'!$F$10:$G$10</definedName>
    <definedName name="BExTXJ6HBAIXMMWKZTJNFDYVZCAY" localSheetId="5" hidden="1">'[6]AMI P &amp; L'!#REF!</definedName>
    <definedName name="BExTXJ6HBAIXMMWKZTJNFDYVZCAY" hidden="1">'[6]AMI P &amp; L'!#REF!</definedName>
    <definedName name="BExTXT812NQT8GAEGH738U29BI0D" localSheetId="5" hidden="1">'[6]AMI P &amp; L'!#REF!</definedName>
    <definedName name="BExTXT812NQT8GAEGH738U29BI0D" hidden="1">'[6]AMI P &amp; L'!#REF!</definedName>
    <definedName name="BExTXWIP2TFPTQ76NHFOB72NICRZ" hidden="1">'[5]Reco Sheet for Fcast'!$H$2:$I$2</definedName>
    <definedName name="BExTY0EZPY8I8D2FD3CDWXYG9YR6" localSheetId="5" hidden="1">#REF!</definedName>
    <definedName name="BExTY0EZPY8I8D2FD3CDWXYG9YR6" hidden="1">#REF!</definedName>
    <definedName name="BExTY5T62H651VC86QM4X7E28JVA" localSheetId="5" hidden="1">'[6]AMI P &amp; L'!#REF!</definedName>
    <definedName name="BExTY5T62H651VC86QM4X7E28JVA" hidden="1">'[6]AMI P &amp; L'!#REF!</definedName>
    <definedName name="BExTYKCEFJ83LZM95M1V7CSFQVEA" hidden="1">'[5]Reco Sheet for Fcast'!$G$2</definedName>
    <definedName name="BExTYNHRQ0T9YWN16KKDWXQ3D73B" hidden="1">'[5]Reco Sheet for Fcast'!$F$9:$G$9</definedName>
    <definedName name="BExTYPLA9N640MFRJJQPKXT7P88M" hidden="1">'[5]Reco Sheet for Fcast'!$I$10:$J$10</definedName>
    <definedName name="BExTZ7F71SNTOX4LLZCK5R9VUMIJ" hidden="1">'[5]Reco Sheet for Fcast'!$F$8:$G$8</definedName>
    <definedName name="BExTZ8X5G9S3PA4FPSNK7T69W7QT" hidden="1">'[5]Reco Sheet for Fcast'!$F$15</definedName>
    <definedName name="BExTZ97Y0RMR8V5BI9F2H4MFB77O" hidden="1">'[5]Reco Sheet for Fcast'!$F$8:$G$8</definedName>
    <definedName name="BExTZCNYJOB7B7OI7V27ZVLV1X2D" localSheetId="5" hidden="1">#REF!</definedName>
    <definedName name="BExTZCNYJOB7B7OI7V27ZVLV1X2D" hidden="1">#REF!</definedName>
    <definedName name="BExTZK5PMCAXJL4DUIGL6H9Y8U4C" hidden="1">'[5]Reco Sheet for Fcast'!$G$2</definedName>
    <definedName name="BExTZKB6L5SXV5UN71YVTCBEIGWY" hidden="1">'[5]Reco Sheet for Fcast'!$F$11:$G$11</definedName>
    <definedName name="BExTZLICVKK4NBJFEGL270GJ2VQO" hidden="1">'[5]Reco Sheet for Fcast'!$F$11:$G$11</definedName>
    <definedName name="BExTZO2596CBZKPI7YNA1QQNPAIJ" localSheetId="5" hidden="1">'[6]AMI P &amp; L'!#REF!</definedName>
    <definedName name="BExTZO2596CBZKPI7YNA1QQNPAIJ" hidden="1">'[6]AMI P &amp; L'!#REF!</definedName>
    <definedName name="BExTZRI5JZ4A251Y611W94RCOSWH" localSheetId="5" hidden="1">#REF!</definedName>
    <definedName name="BExTZRI5JZ4A251Y611W94RCOSWH" hidden="1">#REF!</definedName>
    <definedName name="BExTZY8TDV4U7FQL7O10G6VKWKPJ" hidden="1">'[5]Reco Sheet for Fcast'!$F$10:$G$10</definedName>
    <definedName name="BExU02QNT4LT7H9JPUC4FXTLVGZT" localSheetId="5" hidden="1">'[6]AMI P &amp; L'!#REF!</definedName>
    <definedName name="BExU02QNT4LT7H9JPUC4FXTLVGZT" hidden="1">'[6]AMI P &amp; L'!#REF!</definedName>
    <definedName name="BExU0BFJJQO1HJZKI14QGOQ6JROO" hidden="1">'[5]Reco Sheet for Fcast'!$I$9:$J$9</definedName>
    <definedName name="BExU0FH5WTGW8MRFUFMDDSMJ6YQ5" hidden="1">'[5]Reco Sheet for Fcast'!$F$10:$G$10</definedName>
    <definedName name="BExU0GDOIL9U33QGU9ZU3YX3V1I4" hidden="1">'[5]Reco Sheet for Fcast'!$F$10:$G$10</definedName>
    <definedName name="BExU0GTRJDB0T7KEE27AHPJ1VG21" localSheetId="5" hidden="1">#REF!</definedName>
    <definedName name="BExU0GTRJDB0T7KEE27AHPJ1VG21" hidden="1">#REF!</definedName>
    <definedName name="BExU0HKTO8WJDQDWRTUK5TETM3HS" hidden="1">'[5]Reco Sheet for Fcast'!$F$15</definedName>
    <definedName name="BExU0HQ4TX5Q172958BE5EAUX5J9" localSheetId="5" hidden="1">#REF!</definedName>
    <definedName name="BExU0HQ4TX5Q172958BE5EAUX5J9" hidden="1">#REF!</definedName>
    <definedName name="BExU0MTJQPE041ZN7H8UKGV6MZT7" hidden="1">'[5]Reco Sheet for Fcast'!$F$10:$G$10</definedName>
    <definedName name="BExU0V279SQQZ2OOHNLK0LYLXALV" localSheetId="5" hidden="1">#REF!</definedName>
    <definedName name="BExU0V279SQQZ2OOHNLK0LYLXALV" hidden="1">#REF!</definedName>
    <definedName name="BExU0ZUUFYHLUK4M4E8GLGIBBNT0" hidden="1">'[5]Reco Sheet for Fcast'!$F$10:$G$10</definedName>
    <definedName name="BExU13B0OT72I9SWX9VOIQTJ3APV" localSheetId="5" hidden="1">#REF!</definedName>
    <definedName name="BExU13B0OT72I9SWX9VOIQTJ3APV" hidden="1">#REF!</definedName>
    <definedName name="BExU147D6RPG6ZVTSXRKFSVRHSBG" hidden="1">'[5]Reco Sheet for Fcast'!$F$11:$G$11</definedName>
    <definedName name="BExU16R10W1SOAPNG4CDJ01T7JRE" hidden="1">'[5]Reco Sheet for Fcast'!$I$6:$J$6</definedName>
    <definedName name="BExU17CKOR3GNIHDNVLH9L1IOJS9" hidden="1">'[5]Reco Sheet for Fcast'!$F$10:$G$10</definedName>
    <definedName name="BExU1CQSGHIYEUTB4X944L0P5KO6" hidden="1">'[5]Reco Sheet for Fcast'!$I$8:$J$8</definedName>
    <definedName name="BExU1GXUTLRPJN4MRINLAPHSZQFG" hidden="1">'[5]Reco Sheet for Fcast'!$F$15</definedName>
    <definedName name="BExU1IL9AOHFO85BZB6S60DK3N8H" localSheetId="5" hidden="1">'[6]AMI P &amp; L'!#REF!</definedName>
    <definedName name="BExU1IL9AOHFO85BZB6S60DK3N8H" hidden="1">'[6]AMI P &amp; L'!#REF!</definedName>
    <definedName name="BExU1NOPS09CLFZL1O31RAF9BQNQ" localSheetId="5" hidden="1">'[6]AMI P &amp; L'!#REF!</definedName>
    <definedName name="BExU1NOPS09CLFZL1O31RAF9BQNQ" hidden="1">'[6]AMI P &amp; L'!#REF!</definedName>
    <definedName name="BExU1PH9MOEX1JZVZ3D5M9DXB191" hidden="1">'[5]Reco Sheet for Fcast'!$H$2:$I$2</definedName>
    <definedName name="BExU1QZEEKJA35IMEOLOJ3ODX0ZA" hidden="1">'[5]Reco Sheet for Fcast'!$F$9:$G$9</definedName>
    <definedName name="BExU1VRURIWWVJ95O40WA23LMTJD" localSheetId="5" hidden="1">'[6]AMI P &amp; L'!#REF!</definedName>
    <definedName name="BExU1VRURIWWVJ95O40WA23LMTJD" hidden="1">'[6]AMI P &amp; L'!#REF!</definedName>
    <definedName name="BExU2M5CK6XK55UIHDVYRXJJJRI4" hidden="1">'[5]Reco Sheet for Fcast'!$F$15</definedName>
    <definedName name="BExU2TXVT25ZTOFQAF6CM53Z1RLF" hidden="1">'[5]Reco Sheet for Fcast'!$K$2</definedName>
    <definedName name="BExU2XZLYIU19G7358W5T9E87AFR" hidden="1">'[5]Reco Sheet for Fcast'!$I$7:$J$7</definedName>
    <definedName name="BExU31FMG5EZ3RLMEW3HTVQ1N7XG" localSheetId="5" hidden="1">#REF!</definedName>
    <definedName name="BExU31FMG5EZ3RLMEW3HTVQ1N7XG" hidden="1">#REF!</definedName>
    <definedName name="BExU3B66MCKJFSKT3HL8B5EJGVX0" hidden="1">'[5]Reco Sheet for Fcast'!$G$2</definedName>
    <definedName name="BExU3RYEDSJFAKYWNZXCULXMIK83" hidden="1">'[7]Bud Mth'!$F$11:$G$11</definedName>
    <definedName name="BExU3UNI9NR1RNZR07NSLSZMDOQQ" hidden="1">'[5]Reco Sheet for Fcast'!$I$6:$J$6</definedName>
    <definedName name="BExU401R18N6XKZKL7CNFOZQCM14" hidden="1">'[5]Reco Sheet for Fcast'!$F$10:$G$10</definedName>
    <definedName name="BExU41UI1HPSMTWQ49N53B0N2Y8P" localSheetId="5" hidden="1">#REF!</definedName>
    <definedName name="BExU41UI1HPSMTWQ49N53B0N2Y8P" hidden="1">#REF!</definedName>
    <definedName name="BExU42QVGY7TK39W1BIN6CDRG2OE" hidden="1">'[5]Reco Sheet for Fcast'!$I$10:$J$10</definedName>
    <definedName name="BExU46CCJ3OAXXF669QU83U8505X" localSheetId="5" hidden="1">#REF!</definedName>
    <definedName name="BExU46CCJ3OAXXF669QU83U8505X" hidden="1">#REF!</definedName>
    <definedName name="BExU47OZMS6TCWMEHHF0UCSFLLPI" hidden="1">'[5]Reco Sheet for Fcast'!$F$10:$G$10</definedName>
    <definedName name="BExU4D36E8TXN0M8KSNGEAFYP4DQ" hidden="1">'[5]Reco Sheet for Fcast'!$F$11:$G$11</definedName>
    <definedName name="BExU4G31RRVLJ3AC6E1FNEFMXM3O" hidden="1">'[5]Reco Sheet for Fcast'!$I$7:$J$7</definedName>
    <definedName name="BExU4GDVLPUEWBA4MRYRTQAUNO7B" localSheetId="5" hidden="1">'[6]AMI P &amp; L'!#REF!</definedName>
    <definedName name="BExU4GDVLPUEWBA4MRYRTQAUNO7B" hidden="1">'[6]AMI P &amp; L'!#REF!</definedName>
    <definedName name="BExU4I148DA7PRCCISLWQ6ABXFK6" hidden="1">'[5]Reco Sheet for Fcast'!$F$2:$G$2</definedName>
    <definedName name="BExU4L101H2KQHVKCKQ4PBAWZV6K" hidden="1">'[5]Reco Sheet for Fcast'!$G$2</definedName>
    <definedName name="BExU4NA00RRRBGRT6TOB0MXZRCRZ" hidden="1">'[5]Reco Sheet for Fcast'!$I$8:$J$8</definedName>
    <definedName name="BExU529I6YHVOG83TJHWSILIQU1S" hidden="1">'[5]Reco Sheet for Fcast'!$F$6:$G$6</definedName>
    <definedName name="BExU57YCIKPRD8QWL6EU0YR3NG3J" hidden="1">'[5]Reco Sheet for Fcast'!$G$2</definedName>
    <definedName name="BExU59WK17RXBRY6DNZSMRYEZFUD" hidden="1">'[5]Reco Sheet for Fcast'!$F$6:$G$6</definedName>
    <definedName name="BExU5DSTBWXLN6E59B757KRWRI6E" hidden="1">'[5]Reco Sheet for Fcast'!$H$2:$I$2</definedName>
    <definedName name="BExU5TDWM8NNDHYPQ7OQODTQ368A" hidden="1">'[5]Reco Sheet for Fcast'!$I$9:$J$9</definedName>
    <definedName name="BExU5U4T9X5KDP3VK3NW53ZHZR0J" localSheetId="5" hidden="1">#REF!</definedName>
    <definedName name="BExU5U4T9X5KDP3VK3NW53ZHZR0J" hidden="1">#REF!</definedName>
    <definedName name="BExU5X4OX1V1XHS6WSSORVQPP6Z3" hidden="1">'[5]Reco Sheet for Fcast'!$I$8:$J$8</definedName>
    <definedName name="BExU5XVPARTFMRYHNUTBKDIL4UJN" hidden="1">'[5]Reco Sheet for Fcast'!$F$9:$G$9</definedName>
    <definedName name="BExU66KMFBAP8JCVG9VM1RD1TNFF" hidden="1">'[5]Reco Sheet for Fcast'!$F$8:$G$8</definedName>
    <definedName name="BExU68IOM3CB3TACNAE9565TW7SH" hidden="1">'[5]Reco Sheet for Fcast'!$H$2:$I$2</definedName>
    <definedName name="BExU6AM82KN21E82HMWVP3LWP9IL" hidden="1">'[5]Reco Sheet for Fcast'!$I$8:$J$8</definedName>
    <definedName name="BExU6ECYWW93VXVS8TAIJBYECM1V" localSheetId="5" hidden="1">#REF!</definedName>
    <definedName name="BExU6ECYWW93VXVS8TAIJBYECM1V" hidden="1">#REF!</definedName>
    <definedName name="BExU6FEU1MRHU98R9YOJC5OKUJ6L" hidden="1">'[5]Reco Sheet for Fcast'!$I$11:$J$11</definedName>
    <definedName name="BExU6KIAJ663Y8W8QMU4HCF183DF" hidden="1">'[5]Reco Sheet for Fcast'!$F$7:$G$7</definedName>
    <definedName name="BExU6KT19B4PG6SHXFBGBPLM66KT" hidden="1">'[5]Reco Sheet for Fcast'!$G$2</definedName>
    <definedName name="BExU6PAVKIOAIMQ9XQIHHF1SUAGO" hidden="1">'[5]Reco Sheet for Fcast'!$F$6:$G$6</definedName>
    <definedName name="BExU6WXXC7SSQDMHSLUN5C2V4IYX" hidden="1">'[5]Reco Sheet for Fcast'!$I$7:$J$7</definedName>
    <definedName name="BExU73387E74XE8A9UKZLZNJYY65" hidden="1">'[5]Reco Sheet for Fcast'!$I$7:$J$7</definedName>
    <definedName name="BExU76ZHCJM8I7VSICCMSTC33O6U" hidden="1">'[5]Reco Sheet for Fcast'!$I$9:$J$9</definedName>
    <definedName name="BExU7BBTUF8BQ42DSGM94X5TG5GF" hidden="1">'[5]Reco Sheet for Fcast'!$I$10:$J$10</definedName>
    <definedName name="BExU7ES0XCYMF26C2IBWVI4GIYRC" localSheetId="5" hidden="1">#REF!</definedName>
    <definedName name="BExU7ES0XCYMF26C2IBWVI4GIYRC" hidden="1">#REF!</definedName>
    <definedName name="BExU7HH4EAHFQHT4AXKGWAWZP3I0" hidden="1">'[5]Reco Sheet for Fcast'!$I$8:$J$8</definedName>
    <definedName name="BExU7MF1ZVPDHOSMCAXOSYICHZ4I" hidden="1">'[5]Reco Sheet for Fcast'!$F$11:$G$11</definedName>
    <definedName name="BExU7O2BJ6D5YCKEL6FD2EFCWYRX" hidden="1">'[5]Reco Sheet for Fcast'!$I$7:$J$7</definedName>
    <definedName name="BExU7Q0JS9YIUKUPNSSAIDK2KJAV" hidden="1">'[5]Reco Sheet for Fcast'!$F$10:$G$10</definedName>
    <definedName name="BExU80I6AE5OU7P7F5V7HWIZBJ4P" localSheetId="5" hidden="1">'[6]AMI P &amp; L'!#REF!</definedName>
    <definedName name="BExU80I6AE5OU7P7F5V7HWIZBJ4P" hidden="1">'[6]AMI P &amp; L'!#REF!</definedName>
    <definedName name="BExU86NB26MCPYIISZ36HADONGT2" hidden="1">'[5]Reco Sheet for Fcast'!$H$2:$I$2</definedName>
    <definedName name="BExU885EZZNSZV3GP298UJ8LB7OL" hidden="1">'[5]Reco Sheet for Fcast'!$F$9:$G$9</definedName>
    <definedName name="BExU8FSAUP9TUZ1NO9WXK80QPHWV" hidden="1">'[5]Reco Sheet for Fcast'!$H$2:$I$2</definedName>
    <definedName name="BExU8KFLAN778MBN93NYZB0FV30G" hidden="1">'[5]Reco Sheet for Fcast'!$I$6:$J$6</definedName>
    <definedName name="BExU8UX9JX3XLB47YZ8GFXE0V7R2" hidden="1">'[5]Reco Sheet for Fcast'!$I$11:$J$11</definedName>
    <definedName name="BExU8ZKKDINBKQPVOBFCFBCNK8RG" localSheetId="5" hidden="1">#REF!</definedName>
    <definedName name="BExU8ZKKDINBKQPVOBFCFBCNK8RG" hidden="1">#REF!</definedName>
    <definedName name="BExU96M1J7P9DZQ3S9H0C12KGYTW" hidden="1">'[5]Reco Sheet for Fcast'!$F$11:$G$11</definedName>
    <definedName name="BExU9F05OR1GZ3057R6UL3WPEIYI" hidden="1">'[5]Reco Sheet for Fcast'!$I$10:$J$10</definedName>
    <definedName name="BExU9GCSO5YILIKG6VAHN13DL75K" hidden="1">'[5]Reco Sheet for Fcast'!$F$15</definedName>
    <definedName name="BExU9KJOZLO15N11MJVN782NFGJ0" hidden="1">'[5]Reco Sheet for Fcast'!$G$2</definedName>
    <definedName name="BExU9LG29XU2K1GNKRO4438JYQZE" hidden="1">'[5]Reco Sheet for Fcast'!$F$10:$G$10</definedName>
    <definedName name="BExU9RW36I5Z6JIXUIUB3PJH86LT" hidden="1">'[5]Reco Sheet for Fcast'!$I$11:$J$11</definedName>
    <definedName name="BExUA28AO7OWDG3H23Q0CL4B7BHW" hidden="1">'[5]Reco Sheet for Fcast'!$I$10:$J$10</definedName>
    <definedName name="BExUA5O923FFNEBY8BPO1TU3QGBM" hidden="1">'[5]Reco Sheet for Fcast'!$F$8:$G$8</definedName>
    <definedName name="BExUA6Q4K25VH452AQ3ZIRBCMS61" hidden="1">'[5]Reco Sheet for Fcast'!$I$11:$J$11</definedName>
    <definedName name="BExUAD618VJT7Y268F09VY8TCB6I" hidden="1">'[5]Reco Sheet for Fcast'!$F$11:$G$11</definedName>
    <definedName name="BExUAFV4JMBSM2SKBQL9NHL0NIBS" hidden="1">'[5]Reco Sheet for Fcast'!$I$8:$J$8</definedName>
    <definedName name="BExUAMWQODKBXMRH1QCMJLJBF8M7" hidden="1">'[5]Reco Sheet for Fcast'!$I$8:$J$8</definedName>
    <definedName name="BExUAX8WS5OPVLCDXRGKTU2QMTFO" hidden="1">'[5]Reco Sheet for Fcast'!$F$11:$G$11</definedName>
    <definedName name="BExUB08T2BYPVAJVBMXLIDWLL1OE" localSheetId="5" hidden="1">#REF!</definedName>
    <definedName name="BExUB08T2BYPVAJVBMXLIDWLL1OE" hidden="1">#REF!</definedName>
    <definedName name="BExUB33EK29TFQ0BN3SU5AAHUXYI" hidden="1">'[7]Bud Mth'!$I$9:$J$9</definedName>
    <definedName name="BExUB8HLEXSBVPZ5AXNQEK96F1N4" hidden="1">'[5]Reco Sheet for Fcast'!$I$8:$J$8</definedName>
    <definedName name="BExUBCDVZIEA7YT0LPSMHL5ZSERQ" hidden="1">'[5]Reco Sheet for Fcast'!$F$11:$G$11</definedName>
    <definedName name="BExUBKXBUCN760QYU7Q8GESBWOQH" hidden="1">'[5]Reco Sheet for Fcast'!$I$9:$J$9</definedName>
    <definedName name="BExUBL83ED0P076RN9RJ8P1MZ299" hidden="1">'[5]Reco Sheet for Fcast'!$H$2:$I$2</definedName>
    <definedName name="BExUBWBAQDH3CAWZ4R4K50QVAO9Z" localSheetId="5" hidden="1">#REF!</definedName>
    <definedName name="BExUBWBAQDH3CAWZ4R4K50QVAO9Z" hidden="1">#REF!</definedName>
    <definedName name="BExUC623BDYEODBN0N4DO6PJQ7NU" localSheetId="5" hidden="1">'[6]AMI P &amp; L'!#REF!</definedName>
    <definedName name="BExUC623BDYEODBN0N4DO6PJQ7NU" hidden="1">'[6]AMI P &amp; L'!#REF!</definedName>
    <definedName name="BExUC8G72O2YXWX0KZM5IEBC5NYF" hidden="1">'[7]Bud Mth'!$C$15:$D$29</definedName>
    <definedName name="BExUC8WH8TCKBB5313JGYYQ1WFLT" hidden="1">'[5]Reco Sheet for Fcast'!$I$11:$J$11</definedName>
    <definedName name="BExUCFCDK6SPH86I6STXX8X3WMC4" hidden="1">'[5]Reco Sheet for Fcast'!$F$11:$G$11</definedName>
    <definedName name="BExUCLC6AQ5KR6LXSAXV4QQ8ASVG" hidden="1">'[5]Reco Sheet for Fcast'!$I$9:$J$9</definedName>
    <definedName name="BExUD4IOJ12X3PJG5WXNNGDRCKAP" hidden="1">'[5]Reco Sheet for Fcast'!$G$2</definedName>
    <definedName name="BExUD9WX9BWK72UWVSLYZJLAY5VY" hidden="1">'[5]Reco Sheet for Fcast'!$I$6:$J$6</definedName>
    <definedName name="BExUDEV0CYVO7Y5IQQBEJ6FUY9S6" localSheetId="5" hidden="1">'[6]AMI P &amp; L'!#REF!</definedName>
    <definedName name="BExUDEV0CYVO7Y5IQQBEJ6FUY9S6" hidden="1">'[6]AMI P &amp; L'!#REF!</definedName>
    <definedName name="BExUDJ7DYJ87DXRZ8X55DX7WPECP" hidden="1">'[7]Bud Mth'!$F$11:$G$11</definedName>
    <definedName name="BExUDWOXQGIZW0EAIIYLQUPXF8YV" hidden="1">'[5]Reco Sheet for Fcast'!$H$2:$I$2</definedName>
    <definedName name="BExUDXAIC17W1FUU8Z10XUAVB7CS" hidden="1">'[5]Reco Sheet for Fcast'!$I$6:$J$6</definedName>
    <definedName name="BExUE5OMY7OAJQ9WR8C8HG311ORP" hidden="1">'[5]Reco Sheet for Fcast'!$F$6:$G$6</definedName>
    <definedName name="BExUEFKOQWXXGRNLAOJV2BJ66UB8" hidden="1">'[5]Reco Sheet for Fcast'!$K$2</definedName>
    <definedName name="BExUEJGX3OQQP5KFRJSRCZ70EI9V" localSheetId="5" hidden="1">'[6]AMI P &amp; L'!#REF!</definedName>
    <definedName name="BExUEJGX3OQQP5KFRJSRCZ70EI9V" hidden="1">'[6]AMI P &amp; L'!#REF!</definedName>
    <definedName name="BExUEYR71COFS2X8PDNU21IPMQEU" hidden="1">'[5]Reco Sheet for Fcast'!$F$8:$G$8</definedName>
    <definedName name="BExVPRLJ9I6RX45EDVFSQGCPJSOK" hidden="1">'[5]Reco Sheet for Fcast'!$I$10:$J$10</definedName>
    <definedName name="BExVSK5E1T5C3Z7L1TS7KHBIC1EB" hidden="1">'[7]Bud Mth'!$F$8:$G$8</definedName>
    <definedName name="BExVSL787C8E4HFQZ2NVLT35I2XV" hidden="1">'[5]Reco Sheet for Fcast'!$I$10:$J$10</definedName>
    <definedName name="BExVSTFTVV14SFGHQUOJL5SQ5TX9" hidden="1">'[5]Reco Sheet for Fcast'!$G$2</definedName>
    <definedName name="BExVT2QBVD5W0ZHB69JPOCXYAUR3" localSheetId="5" hidden="1">#REF!</definedName>
    <definedName name="BExVT2QBVD5W0ZHB69JPOCXYAUR3" hidden="1">#REF!</definedName>
    <definedName name="BExVT3MPE8LQ5JFN3HQIFKSQ80U4" hidden="1">'[5]Reco Sheet for Fcast'!$F$8:$G$8</definedName>
    <definedName name="BExVT7TRK3NZHPME2TFBXOF1WBR9" hidden="1">'[5]Reco Sheet for Fcast'!$I$9:$J$9</definedName>
    <definedName name="BExVT9H0R0T7WGQAAC0HABMG54YM" hidden="1">'[5]Reco Sheet for Fcast'!$K$2</definedName>
    <definedName name="BExVTCMDDEDGLUIMUU6BSFHEWTOP" localSheetId="5" hidden="1">'[6]AMI P &amp; L'!#REF!</definedName>
    <definedName name="BExVTCMDDEDGLUIMUU6BSFHEWTOP" hidden="1">'[6]AMI P &amp; L'!#REF!</definedName>
    <definedName name="BExVTCMDQMLKRA2NQR72XU6Y54IK" hidden="1">'[5]Reco Sheet for Fcast'!$H$2:$I$2</definedName>
    <definedName name="BExVTCRV8FQ5U9OYWWL44N6KFNHU" hidden="1">'[5]Reco Sheet for Fcast'!$I$11:$J$11</definedName>
    <definedName name="BExVTNESHPVG0A0KZ7BRX26MS0PF" hidden="1">'[5]Reco Sheet for Fcast'!$I$7:$J$7</definedName>
    <definedName name="BExVTTJVTNRSBHBTUZ78WG2JM5MK" hidden="1">'[5]Reco Sheet for Fcast'!$I$6:$J$6</definedName>
    <definedName name="BExVTULPY4GSSJVTEJZ6XZ3P43PV" localSheetId="5" hidden="1">#REF!</definedName>
    <definedName name="BExVTULPY4GSSJVTEJZ6XZ3P43PV" hidden="1">#REF!</definedName>
    <definedName name="BExVTXLMYR87BC04D1ERALPUFVPG" hidden="1">'[5]Reco Sheet for Fcast'!$F$15</definedName>
    <definedName name="BExVUL9V3H8ZF6Y72LQBBN639YAA" hidden="1">'[5]Reco Sheet for Fcast'!$F$8:$G$8</definedName>
    <definedName name="BExVV4WOJHBCFS30YPAH56TF8XV7" localSheetId="5" hidden="1">#REF!</definedName>
    <definedName name="BExVV4WOJHBCFS30YPAH56TF8XV7" hidden="1">#REF!</definedName>
    <definedName name="BExVV5T14N2HZIK7HQ4P2KG09U0J" hidden="1">'[5]Reco Sheet for Fcast'!$I$10:$J$10</definedName>
    <definedName name="BExVV7R410VYLADLX9LNG63ID6H1" hidden="1">'[5]Reco Sheet for Fcast'!$I$10:$J$10</definedName>
    <definedName name="BExVVCEED4JEKF59OV0G3T4XFMFO" hidden="1">'[5]Reco Sheet for Fcast'!$F$15</definedName>
    <definedName name="BExVVPFO2J7FMSRPD36909HN4BZJ" localSheetId="5" hidden="1">'[6]AMI P &amp; L'!#REF!</definedName>
    <definedName name="BExVVPFO2J7FMSRPD36909HN4BZJ" hidden="1">'[6]AMI P &amp; L'!#REF!</definedName>
    <definedName name="BExVVQ19AQ3VCARJOC38SF7OYE9Y" hidden="1">'[5]Reco Sheet for Fcast'!$I$11:$J$11</definedName>
    <definedName name="BExVVQ19TAECID45CS4HXT1RD3AQ" localSheetId="5" hidden="1">'[6]AMI P &amp; L'!#REF!</definedName>
    <definedName name="BExVVQ19TAECID45CS4HXT1RD3AQ" hidden="1">'[6]AMI P &amp; L'!#REF!</definedName>
    <definedName name="BExVW3YV5XGIVJ97UUPDJGJ2P15B" hidden="1">'[5]Reco Sheet for Fcast'!$I$8:$J$8</definedName>
    <definedName name="BExVW5X571GEYR5SCU1Z2DHKWM79" hidden="1">'[5]Reco Sheet for Fcast'!$H$2:$I$2</definedName>
    <definedName name="BExVW6YTKA098AF57M4PHNQ54XMH" hidden="1">'[5]Reco Sheet for Fcast'!$F$8:$G$8</definedName>
    <definedName name="BExVWH5O60DAWDALWYLP29FXHNYB" localSheetId="5" hidden="1">#REF!</definedName>
    <definedName name="BExVWH5O60DAWDALWYLP29FXHNYB" hidden="1">#REF!</definedName>
    <definedName name="BExVWINKCH0V0NUWH363SMXAZE62" hidden="1">'[5]Reco Sheet for Fcast'!$F$6:$G$6</definedName>
    <definedName name="BExVWSZWDVO3AP2D6EDY5H1QYOXC" hidden="1">'[7]Bud Mth'!$F$6:$G$6</definedName>
    <definedName name="BExVWYU8EK669NP172GEIGCTVPPA" hidden="1">'[5]Reco Sheet for Fcast'!$I$8:$J$8</definedName>
    <definedName name="BExVX2VZNPKLDHY7OGN2A2H5HC14" localSheetId="5" hidden="1">#REF!</definedName>
    <definedName name="BExVX2VZNPKLDHY7OGN2A2H5HC14" hidden="1">#REF!</definedName>
    <definedName name="BExVX3XN2DRJKL8EDBIG58RYQ36R" hidden="1">'[5]Reco Sheet for Fcast'!$I$6:$J$6</definedName>
    <definedName name="BExVXDZ63PUART77BBR5SI63TPC6" hidden="1">'[5]Reco Sheet for Fcast'!$I$11:$J$11</definedName>
    <definedName name="BExVXHKI6LFYMGWISMPACMO247HL" hidden="1">'[5]Reco Sheet for Fcast'!$F$9:$G$9</definedName>
    <definedName name="BExVXLX2BZ5EF2X6R41BTKRJR1NM" localSheetId="5" hidden="1">'[6]AMI P &amp; L'!#REF!</definedName>
    <definedName name="BExVXLX2BZ5EF2X6R41BTKRJR1NM" hidden="1">'[6]AMI P &amp; L'!#REF!</definedName>
    <definedName name="BExVY11V7U1SAY4QKYE0PBSPD7LW" hidden="1">'[5]Reco Sheet for Fcast'!$F$7:$G$7</definedName>
    <definedName name="BExVY1SV37DL5YU59HS4IG3VBCP4" localSheetId="5" hidden="1">'[6]AMI P &amp; L'!#REF!</definedName>
    <definedName name="BExVY1SV37DL5YU59HS4IG3VBCP4" hidden="1">'[6]AMI P &amp; L'!#REF!</definedName>
    <definedName name="BExVY3WFGJKSQA08UF9NCMST928Y" hidden="1">'[5]Reco Sheet for Fcast'!$F$7:$G$7</definedName>
    <definedName name="BExVY954UOEVQEIC5OFO4NEWVKAQ" hidden="1">'[5]Reco Sheet for Fcast'!$F$11:$G$11</definedName>
    <definedName name="BExVYH8GALJI83YRQSC210IEPVCS" hidden="1">'[5]Reco Sheet for Fcast'!$F$8:$G$8</definedName>
    <definedName name="BExVYHDYIV5397LC02V4FEP8VD6W" hidden="1">'[5]Reco Sheet for Fcast'!$I$10:$J$10</definedName>
    <definedName name="BExVYOVIZDA18YIQ0A30Q052PCAK" hidden="1">'[5]Reco Sheet for Fcast'!$H$2:$I$2</definedName>
    <definedName name="BExVYQIXPEM6J4JVP78BRHIC05PV" hidden="1">'[5]Reco Sheet for Fcast'!$F$8:$G$8</definedName>
    <definedName name="BExVYTYYVCWBF2IES4QCOV0426AZ" localSheetId="5" hidden="1">#REF!</definedName>
    <definedName name="BExVYTYYVCWBF2IES4QCOV0426AZ" hidden="1">#REF!</definedName>
    <definedName name="BExVYVGWN7SONLVDH9WJ2F1JS264" hidden="1">'[5]Reco Sheet for Fcast'!$I$7:$J$7</definedName>
    <definedName name="BExVZ9EO732IK6MNMG17Y1EFTJQC" hidden="1">'[5]Reco Sheet for Fcast'!$F$8:$G$8</definedName>
    <definedName name="BExVZB1Y5J4UL2LKK0363EU7GIJ1" hidden="1">'[5]Reco Sheet for Fcast'!$F$7:$G$7</definedName>
    <definedName name="BExVZJQVO5LQ0BJH5JEN5NOBIAF6" localSheetId="5" hidden="1">'[6]AMI P &amp; L'!#REF!</definedName>
    <definedName name="BExVZJQVO5LQ0BJH5JEN5NOBIAF6" hidden="1">'[6]AMI P &amp; L'!#REF!</definedName>
    <definedName name="BExVZNXWS91RD7NXV5NE2R3C8WW7" hidden="1">'[5]Reco Sheet for Fcast'!$I$8:$J$8</definedName>
    <definedName name="BExVZYQCU2I82W5UAYV4GQJ2JL8U" hidden="1">'[5]Reco Sheet for Fcast'!$J$2:$K$2</definedName>
    <definedName name="BExW0386REQRCQCVT9BCX80UPTRY" hidden="1">'[5]Reco Sheet for Fcast'!$K$2</definedName>
    <definedName name="BExW0CIOA9SK0V6OKKWTZOS8F5C5" hidden="1">'[7]Bud Mth'!$I$6:$J$6</definedName>
    <definedName name="BExW0FYP4WXY71CYUG40SUBG9UWU" hidden="1">'[5]Reco Sheet for Fcast'!$H$2:$I$2</definedName>
    <definedName name="BExW0RI61B4VV0ARXTFVBAWRA1C5" hidden="1">'[5]Reco Sheet for Fcast'!$F$9:$G$9</definedName>
    <definedName name="BExW1BVUYQTKMOR56MW7RVRX4L1L" hidden="1">'[5]Reco Sheet for Fcast'!$F$15</definedName>
    <definedName name="BExW1D8ARQ40LJ1AAM6R5SHDDYEX" localSheetId="5" hidden="1">#REF!</definedName>
    <definedName name="BExW1D8ARQ40LJ1AAM6R5SHDDYEX" hidden="1">#REF!</definedName>
    <definedName name="BExW1F1220628FOMTW5UAATHRJHK" hidden="1">'[5]Reco Sheet for Fcast'!$F$8:$G$8</definedName>
    <definedName name="BExW1RX03DZ35EAWTOIKB7PS5VV7" localSheetId="5" hidden="1">#REF!</definedName>
    <definedName name="BExW1RX03DZ35EAWTOIKB7PS5VV7" hidden="1">#REF!</definedName>
    <definedName name="BExW1TKA0Z9OP2DTG50GZR5EG8C7" hidden="1">'[5]Reco Sheet for Fcast'!$K$2</definedName>
    <definedName name="BExW1U0JLKQ094DW5MMOI8UHO09V" hidden="1">'[5]Reco Sheet for Fcast'!$I$8:$J$8</definedName>
    <definedName name="BExW283NP9D366XFPXLGSCI5UB0L" hidden="1">'[5]Reco Sheet for Fcast'!$F$6:$G$6</definedName>
    <definedName name="BExW2H3C8WJSBW5FGTFKVDVJC4CL" hidden="1">'[5]Reco Sheet for Fcast'!$I$7:$J$7</definedName>
    <definedName name="BExW2H8O6QPVDMU9GSJSE2YSL1S9" localSheetId="5" hidden="1">#REF!</definedName>
    <definedName name="BExW2H8O6QPVDMU9GSJSE2YSL1S9" hidden="1">#REF!</definedName>
    <definedName name="BExW2MSCKPGF5K3I7TL4KF5ISUOL" hidden="1">'[5]Reco Sheet for Fcast'!$F$15</definedName>
    <definedName name="BExW2NJ8EILHC8GHK3EOST8J05U0" hidden="1">'[5]Reco Sheet for Fcast'!$I$8:$J$8</definedName>
    <definedName name="BExW2SMO90FU9W8DVVES6Q4E6BZR" hidden="1">'[5]Reco Sheet for Fcast'!$F$6:$G$6</definedName>
    <definedName name="BExW2X4IJSLQHE9FU2QSU9ICGNU1" localSheetId="5" hidden="1">#REF!</definedName>
    <definedName name="BExW2X4IJSLQHE9FU2QSU9ICGNU1" hidden="1">#REF!</definedName>
    <definedName name="BExW2ZITSE40OUTU5LH01FV5JEA3" localSheetId="5" hidden="1">'[6]AMI P &amp; L'!#REF!</definedName>
    <definedName name="BExW2ZITSE40OUTU5LH01FV5JEA3" hidden="1">'[6]AMI P &amp; L'!#REF!</definedName>
    <definedName name="BExW36V9N91OHCUMGWJQL3I5P4JK" hidden="1">'[5]Reco Sheet for Fcast'!$F$15</definedName>
    <definedName name="BExW370JNJ5KV56Y0SOA3AJROJQV" localSheetId="5" hidden="1">#REF!</definedName>
    <definedName name="BExW370JNJ5KV56Y0SOA3AJROJQV" hidden="1">#REF!</definedName>
    <definedName name="BExW3E7HW3NMLQEPIHSOP33UGJEC" hidden="1">'[7]Bud Mth'!$E$1</definedName>
    <definedName name="BExW3EIBA1J9Q9NA9VCGZGRS8WV7" hidden="1">'[5]Reco Sheet for Fcast'!$F$9:$G$9</definedName>
    <definedName name="BExW3FEO8FI8N6AGQKYEG4SQVJWB" hidden="1">'[5]Reco Sheet for Fcast'!$K$2</definedName>
    <definedName name="BExW3GB28STOMJUSZEIA7YKYNS4Y" hidden="1">'[5]Reco Sheet for Fcast'!$H$2:$I$2</definedName>
    <definedName name="BExW3T1K638HT5E0Y8MMK108P5JT" hidden="1">'[5]Reco Sheet for Fcast'!$F$6:$G$6</definedName>
    <definedName name="BExW4217ZHL9VO39POSTJOD090WU" hidden="1">'[5]Reco Sheet for Fcast'!$F$6:$G$6</definedName>
    <definedName name="BExW44KVCR3RB81KUPAYDCBUJSBB" localSheetId="5" hidden="1">#REF!</definedName>
    <definedName name="BExW44KVCR3RB81KUPAYDCBUJSBB" hidden="1">#REF!</definedName>
    <definedName name="BExW4GPW71EBF8XPS2QGVQHBCDX3" hidden="1">'[5]Reco Sheet for Fcast'!$H$2:$I$2</definedName>
    <definedName name="BExW4JKC5837JBPCOJV337ZVYYY3" hidden="1">'[5]Reco Sheet for Fcast'!$G$2</definedName>
    <definedName name="BExW4QR9FV9MP5K610THBSM51RYO" hidden="1">'[5]Reco Sheet for Fcast'!$H$2:$I$2</definedName>
    <definedName name="BExW4Z029R9E19ZENN3WEA3VDAD1" hidden="1">'[5]Reco Sheet for Fcast'!$G$2</definedName>
    <definedName name="BExW4ZLNV6FJGQP2WOU4NKG3GNYO" localSheetId="5" hidden="1">#REF!</definedName>
    <definedName name="BExW4ZLNV6FJGQP2WOU4NKG3GNYO" hidden="1">#REF!</definedName>
    <definedName name="BExW57U9T36MHXWXN8J2YD6F0KWK" localSheetId="5" hidden="1">#REF!</definedName>
    <definedName name="BExW57U9T36MHXWXN8J2YD6F0KWK" hidden="1">#REF!</definedName>
    <definedName name="BExW5AZNT6IAZGNF2C879ODHY1B8" hidden="1">'[5]Reco Sheet for Fcast'!$F$11:$G$11</definedName>
    <definedName name="BExW5FMU99PBR9I4QY9LWERMXPCD" hidden="1">'[7]Bud Mth'!$J$2:$K$2</definedName>
    <definedName name="BExW5W49QO947ET3384SKBE3YCX3" localSheetId="5" hidden="1">#REF!</definedName>
    <definedName name="BExW5W49QO947ET3384SKBE3YCX3" hidden="1">#REF!</definedName>
    <definedName name="BExW5WPU27WD4NWZOT0ZEJIDLX5J" hidden="1">'[5]Reco Sheet for Fcast'!$I$6:$J$6</definedName>
    <definedName name="BExW660AV1TUV2XNUPD65RZR3QOO" hidden="1">'[5]Reco Sheet for Fcast'!$F$9:$G$9</definedName>
    <definedName name="BExW66LVVZK656PQY1257QMHP2AY" localSheetId="5" hidden="1">'[6]AMI P &amp; L'!#REF!</definedName>
    <definedName name="BExW66LVVZK656PQY1257QMHP2AY" hidden="1">'[6]AMI P &amp; L'!#REF!</definedName>
    <definedName name="BExW6AY8KWN3C31NX1MZHXBFTSK7" localSheetId="5" hidden="1">#REF!</definedName>
    <definedName name="BExW6AY8KWN3C31NX1MZHXBFTSK7" hidden="1">#REF!</definedName>
    <definedName name="BExW6EJPHAP1TWT380AZLXNHR22P" hidden="1">'[5]Reco Sheet for Fcast'!$I$7:$J$7</definedName>
    <definedName name="BExW6G1PJ38H10DVLL8WPQ736OEB" hidden="1">'[5]Reco Sheet for Fcast'!$I$6:$J$6</definedName>
    <definedName name="BExW75OA5AS517IHUYDHRJXDDOWS" hidden="1">'[5]Reco Sheet for Fcast'!$J$2:$K$2</definedName>
    <definedName name="BExW787XKP4YCU38PAK9CUFFZ8FB" localSheetId="5" hidden="1">#REF!</definedName>
    <definedName name="BExW787XKP4YCU38PAK9CUFFZ8FB" hidden="1">#REF!</definedName>
    <definedName name="BExW794A74Z5F2K8LVQLD6VSKXUE" hidden="1">'[5]Reco Sheet for Fcast'!$F$8:$G$8</definedName>
    <definedName name="BExW7H7MHCUHD1MA5VUKYPO21U2I" localSheetId="5" hidden="1">#REF!</definedName>
    <definedName name="BExW7H7MHCUHD1MA5VUKYPO21U2I" hidden="1">#REF!</definedName>
    <definedName name="BExW7O3S5FIOKIM535S9J7PKA52A" localSheetId="5" hidden="1">#REF!</definedName>
    <definedName name="BExW7O3S5FIOKIM535S9J7PKA52A" hidden="1">#REF!</definedName>
    <definedName name="BExW7RUK8CJ81J4KZCOOP63WMXTX" hidden="1">'[5]Reco Sheet for Fcast'!$I$9:$J$9</definedName>
    <definedName name="BExW886OBR91JIW5EKLII4CQO6E4" hidden="1">'[5]Reco Sheet for Fcast'!$F$8:$G$8</definedName>
    <definedName name="BExW8AFIEPGHQDY6PZGJPQ7YFTB1" localSheetId="5" hidden="1">#REF!</definedName>
    <definedName name="BExW8AFIEPGHQDY6PZGJPQ7YFTB1" hidden="1">#REF!</definedName>
    <definedName name="BExW8K0SSIPSKBVP06IJ71600HJZ" hidden="1">'[5]Reco Sheet for Fcast'!$H$2:$I$2</definedName>
    <definedName name="BExW8T0GVY3ZYO4ACSBLHS8SH895" hidden="1">'[5]Reco Sheet for Fcast'!$F$15</definedName>
    <definedName name="BExW8YEP73JMMU9HZ08PM4WHJQZ4" hidden="1">'[5]Reco Sheet for Fcast'!$I$8:$J$8</definedName>
    <definedName name="BExW937AT53OZQRHNWQZ5BVH24IE" hidden="1">'[5]Reco Sheet for Fcast'!$I$11:$J$11</definedName>
    <definedName name="BExW95LN5N0LYFFVP7GJEGDVDLF0" hidden="1">'[5]Reco Sheet for Fcast'!$G$2</definedName>
    <definedName name="BExW967733Q8RAJOHR2GJ3HO8JIW" hidden="1">'[5]Reco Sheet for Fcast'!$I$6:$J$6</definedName>
    <definedName name="BExW9POK1KIOI0ALS5MZIKTDIYMA" hidden="1">'[5]Reco Sheet for Fcast'!$I$10:$J$10</definedName>
    <definedName name="BExXLDE6PN4ESWT3LXJNQCY94NE4" localSheetId="5" hidden="1">'[6]AMI P &amp; L'!#REF!</definedName>
    <definedName name="BExXLDE6PN4ESWT3LXJNQCY94NE4" hidden="1">'[6]AMI P &amp; L'!#REF!</definedName>
    <definedName name="BExXLQVPK2H3IF0NDDA5CT612EUK" hidden="1">'[5]Reco Sheet for Fcast'!$I$6:$J$6</definedName>
    <definedName name="BExXLR6IO70TYTACKQH9M5PGV24J" hidden="1">'[5]Reco Sheet for Fcast'!$F$11:$G$11</definedName>
    <definedName name="BExXM065WOLYRYHGHOJE0OOFXA4M" localSheetId="5" hidden="1">'[6]AMI P &amp; L'!#REF!</definedName>
    <definedName name="BExXM065WOLYRYHGHOJE0OOFXA4M" hidden="1">'[6]AMI P &amp; L'!#REF!</definedName>
    <definedName name="BExXM3GUNXVDM82KUR17NNUMQCNI" hidden="1">'[5]Reco Sheet for Fcast'!$F$7:$G$7</definedName>
    <definedName name="BExXMA28M8SH7MKIGETSDA72WUIZ" hidden="1">'[5]Reco Sheet for Fcast'!$I$9:$J$9</definedName>
    <definedName name="BExXMJYBFUWD4HN6WTKX2CX41JCA" hidden="1">'[5]Reco Sheet for Fcast'!$I$10:$J$10</definedName>
    <definedName name="BExXMOLHIAHDLFSA31PUB36SC3I9" hidden="1">'[5]Reco Sheet for Fcast'!$G$2</definedName>
    <definedName name="BExXMT8T5Z3M2JBQN65X2LKH0YQI" hidden="1">'[5]Reco Sheet for Fcast'!$I$7:$J$7</definedName>
    <definedName name="BExXMZU5QRXO4VTGHQGYZ1EEOGNS" localSheetId="5" hidden="1">#REF!</definedName>
    <definedName name="BExXMZU5QRXO4VTGHQGYZ1EEOGNS" hidden="1">#REF!</definedName>
    <definedName name="BExXN1XNO7H60M9X1E7EVWFJDM5N" hidden="1">'[5]Reco Sheet for Fcast'!$I$7:$J$7</definedName>
    <definedName name="BExXN22ZOTIW49GPLWFYKVM90FNZ" hidden="1">'[5]Reco Sheet for Fcast'!$F$6:$G$6</definedName>
    <definedName name="BExXN6QAP8UJQVN4R4BQKPP4QK35" hidden="1">'[5]Reco Sheet for Fcast'!$F$7:$G$7</definedName>
    <definedName name="BExXNBOA39T2X6Y5Y5GZ5DDNA1AX" hidden="1">'[5]Reco Sheet for Fcast'!$F$8:$G$8</definedName>
    <definedName name="BExXND6872VJ3M2PGT056WQMWBHD" hidden="1">'[5]Reco Sheet for Fcast'!$G$2</definedName>
    <definedName name="BExXNF4F0489IITD5JLD8XFY5JNZ" localSheetId="5" hidden="1">#REF!</definedName>
    <definedName name="BExXNF4F0489IITD5JLD8XFY5JNZ" hidden="1">#REF!</definedName>
    <definedName name="BExXNHDA2WVQBP5BYLKJ40W658I3" localSheetId="5" hidden="1">#REF!</definedName>
    <definedName name="BExXNHDA2WVQBP5BYLKJ40W658I3" hidden="1">#REF!</definedName>
    <definedName name="BExXNPM24UN2PGVL9D1TUBFRIKR4" hidden="1">'[5]Reco Sheet for Fcast'!$F$7:$G$7</definedName>
    <definedName name="BExXNWYB165VO9MHARCL5WLCHWS0" localSheetId="5" hidden="1">'[6]AMI P &amp; L'!#REF!</definedName>
    <definedName name="BExXNWYB165VO9MHARCL5WLCHWS0" hidden="1">'[6]AMI P &amp; L'!#REF!</definedName>
    <definedName name="BExXO278QHQN8JDK5425EJ615ECC" hidden="1">'[5]Reco Sheet for Fcast'!$F$7:$G$7</definedName>
    <definedName name="BExXO9ZLKVJW7SXKGDCUBHF12QR7" localSheetId="5" hidden="1">#REF!</definedName>
    <definedName name="BExXO9ZLKVJW7SXKGDCUBHF12QR7" hidden="1">#REF!</definedName>
    <definedName name="BExXOBHOP0WGFHI2Y9AO4L440UVQ" hidden="1">'[5]Reco Sheet for Fcast'!$F$11:$G$11</definedName>
    <definedName name="BExXOHSAD2NSHOLLMZ2JWA4I3I1R" hidden="1">'[5]Reco Sheet for Fcast'!$I$7:$J$7</definedName>
    <definedName name="BExXP19GG78NHVPUGIKQYOI6GFIN" localSheetId="5" hidden="1">#REF!</definedName>
    <definedName name="BExXP19GG78NHVPUGIKQYOI6GFIN" hidden="1">#REF!</definedName>
    <definedName name="BExXP80B5FGA00JCM7UXKPI3PB7Y" hidden="1">'[5]Reco Sheet for Fcast'!$I$9:$J$9</definedName>
    <definedName name="BExXP85M4WXYVN1UVHUTOEKEG5XS" hidden="1">'[5]Reco Sheet for Fcast'!$F$8:$G$8</definedName>
    <definedName name="BExXPELOTHOAG0OWILLAH94OZV5J" hidden="1">'[5]Reco Sheet for Fcast'!$H$2:$I$2</definedName>
    <definedName name="BExXPLXY0H93MFKJ5WQCZHXQYOUA" localSheetId="5" hidden="1">#REF!</definedName>
    <definedName name="BExXPLXY0H93MFKJ5WQCZHXQYOUA" hidden="1">#REF!</definedName>
    <definedName name="BExXPM8PRBF112HYL41356RR1JK1" localSheetId="5" hidden="1">#REF!</definedName>
    <definedName name="BExXPM8PRBF112HYL41356RR1JK1" hidden="1">#REF!</definedName>
    <definedName name="BExXPS31W1VD2NMIE4E37LHVDF0L" hidden="1">'[5]Reco Sheet for Fcast'!$F$8:$G$8</definedName>
    <definedName name="BExXPZKYEMVF5JOC14HYOOYQK6JK" hidden="1">'[5]Reco Sheet for Fcast'!$G$2</definedName>
    <definedName name="BExXQ89PA10X79WBWOEP1AJX1OQM" hidden="1">'[5]Reco Sheet for Fcast'!$F$11:$G$11</definedName>
    <definedName name="BExXQCGQGGYSI0LTRVR73MUO50AW" hidden="1">'[5]Reco Sheet for Fcast'!$I$6:$J$6</definedName>
    <definedName name="BExXQEEXFHDQ8DSRAJSB5ET6J004" hidden="1">'[5]Reco Sheet for Fcast'!$F$6:$G$6</definedName>
    <definedName name="BExXQH41O5HZAH8BO6HCFY8YC3TU" localSheetId="5" hidden="1">'[6]AMI P &amp; L'!#REF!</definedName>
    <definedName name="BExXQH41O5HZAH8BO6HCFY8YC3TU" hidden="1">'[6]AMI P &amp; L'!#REF!</definedName>
    <definedName name="BExXQJIEF5R3QQ6D8HO3NGPU0IQC" hidden="1">'[5]Reco Sheet for Fcast'!$G$2</definedName>
    <definedName name="BExXQR0550UX7PZCHV6RMVWU8PH7" hidden="1">'[7]Bud Mth'!$E$1</definedName>
    <definedName name="BExXQU00K9ER4I1WM7T9J0W1E7ZC" hidden="1">'[5]Reco Sheet for Fcast'!$I$10:$J$10</definedName>
    <definedName name="BExXQU00KOR7XLM8B13DGJ1MIQDY" hidden="1">'[5]Reco Sheet for Fcast'!$F$10:$G$10</definedName>
    <definedName name="BExXQXG18PS8HGBOS03OSTQ0KEYC" hidden="1">'[5]Reco Sheet for Fcast'!$G$2</definedName>
    <definedName name="BExXQXQT4OAFQT5B0YB3USDJOJOB" hidden="1">'[5]Reco Sheet for Fcast'!$I$9:$J$9</definedName>
    <definedName name="BExXR3FSEXAHSXEQNJORWFCPX86N" hidden="1">'[5]Reco Sheet for Fcast'!$I$6:$J$6</definedName>
    <definedName name="BExXR3W3FKYQBLR299HO9RZ70C43" hidden="1">'[5]Reco Sheet for Fcast'!$F$6:$G$6</definedName>
    <definedName name="BExXR46U23CRRBV6IZT982MAEQKI" hidden="1">'[5]Reco Sheet for Fcast'!$I$7:$J$7</definedName>
    <definedName name="BExXR8OKAVX7O70V5IYG2PRKXSTI" hidden="1">'[5]Reco Sheet for Fcast'!$I$7:$J$7</definedName>
    <definedName name="BExXRA6N6XCLQM6XDV724ZIH6G93" hidden="1">'[5]Reco Sheet for Fcast'!$F$10:$G$10</definedName>
    <definedName name="BExXRABZ1CNKCG6K1MR6OUFHF7J9" hidden="1">'[5]Reco Sheet for Fcast'!$F$10:$G$10</definedName>
    <definedName name="BExXRBOFETC0OTJ6WY3VPMFH03VB" hidden="1">'[5]Reco Sheet for Fcast'!$I$8:$J$8</definedName>
    <definedName name="BExXRBTWU29UW9CQTYEG4QFPE3VY" localSheetId="5" hidden="1">#REF!</definedName>
    <definedName name="BExXRBTWU29UW9CQTYEG4QFPE3VY" hidden="1">#REF!</definedName>
    <definedName name="BExXRD13K1S9Y3JGR7CXSONT7RJZ" localSheetId="5" hidden="1">'[6]AMI P &amp; L'!#REF!</definedName>
    <definedName name="BExXRD13K1S9Y3JGR7CXSONT7RJZ" hidden="1">'[6]AMI P &amp; L'!#REF!</definedName>
    <definedName name="BExXRIFB4QQ87QIGA9AG0NXP577K" hidden="1">'[5]Reco Sheet for Fcast'!$F$10:$G$10</definedName>
    <definedName name="BExXRIQ2JF2CVTRDQX2D9SPH7FTN" hidden="1">'[5]Reco Sheet for Fcast'!$I$11:$J$11</definedName>
    <definedName name="BExXRLKJ6CS4AJYAEHD0WH96AEBA" localSheetId="5" hidden="1">#REF!</definedName>
    <definedName name="BExXRLKJ6CS4AJYAEHD0WH96AEBA" hidden="1">#REF!</definedName>
    <definedName name="BExXRO4A6VUH1F4XV8N1BRJ4896W" localSheetId="5" hidden="1">'[6]AMI P &amp; L'!#REF!</definedName>
    <definedName name="BExXRO4A6VUH1F4XV8N1BRJ4896W" hidden="1">'[6]AMI P &amp; L'!#REF!</definedName>
    <definedName name="BExXRO9N1SNJZGKD90P4K7FU1J0P" hidden="1">'[5]Reco Sheet for Fcast'!$F$15</definedName>
    <definedName name="BExXRV5QP3Z0KAQ1EQT9JYT2FV0L" hidden="1">'[5]Reco Sheet for Fcast'!$F$10:$G$10</definedName>
    <definedName name="BExXRZ20LZZCW8LVGDK0XETOTSAI" hidden="1">'[5]Reco Sheet for Fcast'!$F$15</definedName>
    <definedName name="BExXS1LUZIBBQ6X7INQ2042R3HZF" localSheetId="5" hidden="1">#REF!</definedName>
    <definedName name="BExXS1LUZIBBQ6X7INQ2042R3HZF" hidden="1">#REF!</definedName>
    <definedName name="BExXS63O4OMWMNXXAODZQFSDG33N" hidden="1">'[5]Reco Sheet for Fcast'!$F$6:$G$6</definedName>
    <definedName name="BExXS81QMRSIH9MRKHX3J2XO8A21" localSheetId="5" hidden="1">#REF!</definedName>
    <definedName name="BExXS81QMRSIH9MRKHX3J2XO8A21" hidden="1">#REF!</definedName>
    <definedName name="BExXSBSP1TOY051HSPEPM0AEIO2M" hidden="1">'[5]Reco Sheet for Fcast'!$F$6:$G$6</definedName>
    <definedName name="BExXSC8RFK5D68FJD2HI4K66SA6I" hidden="1">'[5]Reco Sheet for Fcast'!$F$10:$G$10</definedName>
    <definedName name="BExXSNHC88W4UMXEOIOOATJAIKZO" hidden="1">'[5]Reco Sheet for Fcast'!$I$8:$J$8</definedName>
    <definedName name="BExXSTBS08WIA9TLALV3UQ2Z3MRG" hidden="1">'[5]Reco Sheet for Fcast'!$I$7:$J$7</definedName>
    <definedName name="BExXSVQ2WOJJ73YEO8Q2FK60V4G8" hidden="1">'[5]Reco Sheet for Fcast'!$I$8:$J$8</definedName>
    <definedName name="BExXT5RGFJHY3SWR2QZCX7GJQUOO" localSheetId="5" hidden="1">#REF!</definedName>
    <definedName name="BExXT5RGFJHY3SWR2QZCX7GJQUOO" hidden="1">#REF!</definedName>
    <definedName name="BExXTHLRNL82GN7KZY3TOLO508N7" hidden="1">'[5]Reco Sheet for Fcast'!$F$8:$G$8</definedName>
    <definedName name="BExXTIY89DH3YOJMAQ0Q8WTGODVQ" localSheetId="5" hidden="1">#REF!</definedName>
    <definedName name="BExXTIY89DH3YOJMAQ0Q8WTGODVQ" hidden="1">#REF!</definedName>
    <definedName name="BExXTL72MKEQSQH9L2OTFLU8DM2B" hidden="1">'[5]Reco Sheet for Fcast'!$F$8:$G$8</definedName>
    <definedName name="BExXTM3M4RTCRSX7VGAXGQNPP668" hidden="1">'[5]Reco Sheet for Fcast'!$F$7:$G$7</definedName>
    <definedName name="BExXTOCF78J7WY6FOVBRY1N2RBBR" hidden="1">'[5]Reco Sheet for Fcast'!$H$2:$I$2</definedName>
    <definedName name="BExXTP3GYO6Z9RTKKT10XA0UTV3T" hidden="1">'[5]Reco Sheet for Fcast'!$I$8:$J$8</definedName>
    <definedName name="BExXTZKZ4CG92ZQLIRKEXXH9BFIR" hidden="1">'[5]Reco Sheet for Fcast'!$F$7:$G$7</definedName>
    <definedName name="BExXU4J2BM2964GD5UZHM752Q4NS" hidden="1">'[5]Reco Sheet for Fcast'!$F$9:$G$9</definedName>
    <definedName name="BExXU4ZC2TLLQLLN5Z55LSE6D0AG" hidden="1">'[5]Reco Sheet for Fcast'!$O$6:$P$10</definedName>
    <definedName name="BExXU6XDTT7RM93KILIDEYPA9XKF" hidden="1">'[5]Reco Sheet for Fcast'!$I$6:$J$6</definedName>
    <definedName name="BExXU8VLZA7WLPZ3RAQZGNERUD26" localSheetId="5" hidden="1">'[6]AMI P &amp; L'!#REF!</definedName>
    <definedName name="BExXU8VLZA7WLPZ3RAQZGNERUD26" hidden="1">'[6]AMI P &amp; L'!#REF!</definedName>
    <definedName name="BExXUB9RSLSCNN5ETLXY72DAPZZM" hidden="1">'[5]Reco Sheet for Fcast'!$I$10:$J$10</definedName>
    <definedName name="BExXUEV8QPATH32AX9XYWBHUVOO8" localSheetId="5" hidden="1">#REF!</definedName>
    <definedName name="BExXUEV8QPATH32AX9XYWBHUVOO8" hidden="1">#REF!</definedName>
    <definedName name="BExXUFRM82XQIN2T8KGLDQL1IBQW" hidden="1">'[5]Reco Sheet for Fcast'!$G$2</definedName>
    <definedName name="BExXUFX23FE72H6IM4JSHIQV4VNK" localSheetId="5" hidden="1">#REF!</definedName>
    <definedName name="BExXUFX23FE72H6IM4JSHIQV4VNK" hidden="1">#REF!</definedName>
    <definedName name="BExXUM27VX063JGHF9FYOOLNOP4V" localSheetId="5" hidden="1">#REF!</definedName>
    <definedName name="BExXUM27VX063JGHF9FYOOLNOP4V" hidden="1">#REF!</definedName>
    <definedName name="BExXUQEQBF6FI240ZGIF9YXZSRAU" hidden="1">'[5]Reco Sheet for Fcast'!$F$10:$G$10</definedName>
    <definedName name="BExXUYND6EJO7CJ5KRICV4O1JNWK" hidden="1">'[5]Reco Sheet for Fcast'!$F$9:$G$9</definedName>
    <definedName name="BExXV3LG12X440HUOAJXFCK9NX6J" localSheetId="5" hidden="1">#REF!</definedName>
    <definedName name="BExXV3LG12X440HUOAJXFCK9NX6J" hidden="1">#REF!</definedName>
    <definedName name="BExXV6FWG4H3S2QEUJZYIXILNGJ7" hidden="1">'[5]Reco Sheet for Fcast'!$F$8:$G$8</definedName>
    <definedName name="BExXVK87BMMO6LHKV0CFDNIQVIBS" hidden="1">'[5]Reco Sheet for Fcast'!$I$11:$J$11</definedName>
    <definedName name="BExXVKZ9WXPGL6IVY6T61IDD771I" hidden="1">'[5]Reco Sheet for Fcast'!$F$8:$G$8</definedName>
    <definedName name="BExXVLVNRJK2QSK3UMZRFRADS2G4" localSheetId="5" hidden="1">'[6]AMI P &amp; L'!#REF!</definedName>
    <definedName name="BExXVLVNRJK2QSK3UMZRFRADS2G4" hidden="1">'[6]AMI P &amp; L'!#REF!</definedName>
    <definedName name="BExXVVRJB3HO2VD2XCCRRUFKTRES" localSheetId="5" hidden="1">#REF!</definedName>
    <definedName name="BExXVVRJB3HO2VD2XCCRRUFKTRES" hidden="1">#REF!</definedName>
    <definedName name="BExXW27MMXHXUXX78SDTBE1JYTHT" hidden="1">'[5]Reco Sheet for Fcast'!$I$7:$J$7</definedName>
    <definedName name="BExXW2YIM2MYBSHRIX0RP9D4PRMN" hidden="1">'[5]Reco Sheet for Fcast'!$I$6:$J$6</definedName>
    <definedName name="BExXWBNE4KTFSXKVSRF6WX039WPB" hidden="1">'[5]Reco Sheet for Fcast'!$F$9:$G$9</definedName>
    <definedName name="BExXWFP5AYE7EHYTJWBZSQ8PQ0YX" hidden="1">'[5]Reco Sheet for Fcast'!$I$9:$J$9</definedName>
    <definedName name="BExXWLJG5TBEL46BL8CA7MCLGTUZ" localSheetId="5" hidden="1">#REF!</definedName>
    <definedName name="BExXWLJG5TBEL46BL8CA7MCLGTUZ" hidden="1">#REF!</definedName>
    <definedName name="BExXWVFIBQT8OY1O41FRFPFGXQHK" hidden="1">'[5]Reco Sheet for Fcast'!$K$2</definedName>
    <definedName name="BExXWWXHBZHA9J3N8K47F84X0M0L" hidden="1">'[5]Reco Sheet for Fcast'!$I$10:$J$10</definedName>
    <definedName name="BExXXBM521DL8R4ZX7NZ3DBCUOR5" localSheetId="5" hidden="1">'[6]AMI P &amp; L'!#REF!</definedName>
    <definedName name="BExXXBM521DL8R4ZX7NZ3DBCUOR5" hidden="1">'[6]AMI P &amp; L'!#REF!</definedName>
    <definedName name="BExXXC7OZI33XZ03NRMEP7VRLQK4" hidden="1">'[5]Reco Sheet for Fcast'!$I$7:$J$7</definedName>
    <definedName name="BExXXH5N3NKBQ7BCJPJTBF8CYM2Q" hidden="1">'[5]Reco Sheet for Fcast'!$I$6:$J$6</definedName>
    <definedName name="BExXXKWLM4D541BH6O8GOJMHFHMW" hidden="1">'[5]Reco Sheet for Fcast'!$I$9:$J$9</definedName>
    <definedName name="BExXXPPA1Q87XPI97X0OXCPBPDON" hidden="1">'[5]Reco Sheet for Fcast'!$I$11:$J$11</definedName>
    <definedName name="BExXXTG1GQYWM6PO30LVLHV2Q33X" localSheetId="5" hidden="1">#REF!</definedName>
    <definedName name="BExXXTG1GQYWM6PO30LVLHV2Q33X" hidden="1">#REF!</definedName>
    <definedName name="BExXXVUDA98IZTQ6MANKU4MTTDVR" hidden="1">'[5]Reco Sheet for Fcast'!$I$10:$J$10</definedName>
    <definedName name="BExXXZQNZY6IZI45DJXJK0MQZWA7" localSheetId="5" hidden="1">'[6]AMI P &amp; L'!#REF!</definedName>
    <definedName name="BExXXZQNZY6IZI45DJXJK0MQZWA7" hidden="1">'[6]AMI P &amp; L'!#REF!</definedName>
    <definedName name="BExXY5QFG6QP94SFT3935OBM8Y4K" hidden="1">'[5]Reco Sheet for Fcast'!$I$7:$J$7</definedName>
    <definedName name="BExXY7TYEBFXRYUYIFHTN65RJ8EW" localSheetId="5" hidden="1">'[6]AMI P &amp; L'!#REF!</definedName>
    <definedName name="BExXY7TYEBFXRYUYIFHTN65RJ8EW" hidden="1">'[6]AMI P &amp; L'!#REF!</definedName>
    <definedName name="BExXYCBSIHFUY3BDHNBY5TMPFMGL" localSheetId="5" hidden="1">#REF!</definedName>
    <definedName name="BExXYCBSIHFUY3BDHNBY5TMPFMGL" hidden="1">#REF!</definedName>
    <definedName name="BExXYLBHANUXC5FCTDDTGOVD3GQS" hidden="1">'[5]Reco Sheet for Fcast'!$I$8:$J$8</definedName>
    <definedName name="BExXYMNYAYH3WA2ZCFAYKZID9ZCI" hidden="1">'[5]Reco Sheet for Fcast'!$I$9:$J$9</definedName>
    <definedName name="BExXYYT12SVN2VDMLVNV4P3ISD8T" hidden="1">'[5]Reco Sheet for Fcast'!$I$7:$J$7</definedName>
    <definedName name="BExXZ3LNUGA4E1LWS1MPLGG3LXKD" localSheetId="5" hidden="1">#REF!</definedName>
    <definedName name="BExXZ3LNUGA4E1LWS1MPLGG3LXKD" hidden="1">#REF!</definedName>
    <definedName name="BExXZFVV4YB42AZ3H1I40YG3JAPU" hidden="1">'[5]Reco Sheet for Fcast'!$I$11:$J$11</definedName>
    <definedName name="BExXZHJ9T2JELF12CHHGD54J1B0C" hidden="1">'[5]Reco Sheet for Fcast'!$F$7:$G$7</definedName>
    <definedName name="BExXZMBX5F1N53KQHPU92S4B5ZZ4" hidden="1">'[5]Reco Sheet for Fcast'!$E$1</definedName>
    <definedName name="BExXZNJ2X1TK2LRK5ZY3MX49H5T7" hidden="1">'[5]Reco Sheet for Fcast'!$J$2:$K$2</definedName>
    <definedName name="BExXZOVPCEP495TQSON6PSRQ8XCY" localSheetId="5" hidden="1">'[6]AMI P &amp; L'!#REF!</definedName>
    <definedName name="BExXZOVPCEP495TQSON6PSRQ8XCY" hidden="1">'[6]AMI P &amp; L'!#REF!</definedName>
    <definedName name="BExXZS0XCQNYYY1DP75R3PCXFSRH" localSheetId="5" hidden="1">#REF!</definedName>
    <definedName name="BExXZS0XCQNYYY1DP75R3PCXFSRH" hidden="1">#REF!</definedName>
    <definedName name="BExXZXKH7NBARQQAZM69Z57IH1MM" hidden="1">'[5]Reco Sheet for Fcast'!$F$6:$G$6</definedName>
    <definedName name="BExY06EUGA7EW4VVDQKIUQW4P39O" localSheetId="5" hidden="1">#REF!</definedName>
    <definedName name="BExY06EUGA7EW4VVDQKIUQW4P39O" hidden="1">#REF!</definedName>
    <definedName name="BExY07WSDH5QEVM7BJXJK2ZRAI1O" localSheetId="5" hidden="1">'[6]AMI P &amp; L'!#REF!</definedName>
    <definedName name="BExY07WSDH5QEVM7BJXJK2ZRAI1O" hidden="1">'[6]AMI P &amp; L'!#REF!</definedName>
    <definedName name="BExY0BI99V6MXLHXBCSPUL0OPF3M" localSheetId="5" hidden="1">#REF!</definedName>
    <definedName name="BExY0BI99V6MXLHXBCSPUL0OPF3M" hidden="1">#REF!</definedName>
    <definedName name="BExY0C3UBVC4M59JIRXVQ8OWAJC1" hidden="1">'[5]Reco Sheet for Fcast'!$I$7:$J$7</definedName>
    <definedName name="BExY0N1K6XFGR26YH5NSEE627RBN" localSheetId="5" hidden="1">#REF!</definedName>
    <definedName name="BExY0N1K6XFGR26YH5NSEE627RBN" hidden="1">#REF!</definedName>
    <definedName name="BExY0OE8GFHMLLTEAFIOQTOPEVPB" hidden="1">'[5]Reco Sheet for Fcast'!$F$8:$G$8</definedName>
    <definedName name="BExY0OJHW85S0VKBA8T4HTYPYBOS" hidden="1">'[5]Reco Sheet for Fcast'!$I$10:$J$10</definedName>
    <definedName name="BExY0T1E034D7XAXNC6F7540LLIE" hidden="1">'[5]Reco Sheet for Fcast'!$F$15</definedName>
    <definedName name="BExY0V4VNPA7ZZUMJNNU0ZHE1KOH" localSheetId="5" hidden="1">#REF!</definedName>
    <definedName name="BExY0V4VNPA7ZZUMJNNU0ZHE1KOH" hidden="1">#REF!</definedName>
    <definedName name="BExY0XTZLHN49J2JH94BYTKBJLT3" hidden="1">'[5]Reco Sheet for Fcast'!$F$10:$G$10</definedName>
    <definedName name="BExY11FH9TXHERUYGG8FE50U7H7J" hidden="1">'[5]Reco Sheet for Fcast'!$F$10:$G$10</definedName>
    <definedName name="BExY16IWJ7CI1QGWVNBVHPYS9JPN" localSheetId="5" hidden="1">#REF!</definedName>
    <definedName name="BExY16IWJ7CI1QGWVNBVHPYS9JPN" hidden="1">#REF!</definedName>
    <definedName name="BExY180UKNW5NIAWD6ZUYTFEH8QS" hidden="1">'[5]Reco Sheet for Fcast'!$F$15</definedName>
    <definedName name="BExY1DPTV4LSY9MEOUGXF8X052NA" hidden="1">'[5]Reco Sheet for Fcast'!$F$7:$G$7</definedName>
    <definedName name="BExY1GK9ELBEKDD7O6HR6DUO8YGO" hidden="1">'[5]Reco Sheet for Fcast'!$I$11:$J$11</definedName>
    <definedName name="BExY1HBBZWCVKT5KEBLCKMKR9LKK" hidden="1">'[5]Reco Sheet for Fcast'!$F$9:$G$9</definedName>
    <definedName name="BExY1JKAZRX115882TBCLNSDWLAA" localSheetId="5" hidden="1">#REF!</definedName>
    <definedName name="BExY1JKAZRX115882TBCLNSDWLAA" hidden="1">#REF!</definedName>
    <definedName name="BExY1NWOXXFV9GGZ3PX444LZ8TVX" hidden="1">'[5]Reco Sheet for Fcast'!$F$10:$G$10</definedName>
    <definedName name="BExY1TQZQFWKT6O5QIU1TXC6JZG1" localSheetId="5" hidden="1">#REF!</definedName>
    <definedName name="BExY1TQZQFWKT6O5QIU1TXC6JZG1" hidden="1">#REF!</definedName>
    <definedName name="BExY1UCL0RND63LLSM9X5SFRG117" hidden="1">'[5]Reco Sheet for Fcast'!$H$2:$I$2</definedName>
    <definedName name="BExY1WAT3937L08HLHIRQHMP2A3H" hidden="1">'[5]Reco Sheet for Fcast'!$I$10:$J$10</definedName>
    <definedName name="BExY1YEBOSLMID7LURP8QB46AI91" hidden="1">'[5]Reco Sheet for Fcast'!$I$10:$J$10</definedName>
    <definedName name="BExY2FS4LFX9OHOTQT7SJ2PXAC25" hidden="1">'[5]Reco Sheet for Fcast'!$I$10:$J$10</definedName>
    <definedName name="BExY2GDPCZPVU0IQ6IJIB1YQQRQ6" hidden="1">'[5]Reco Sheet for Fcast'!$F$6:$G$6</definedName>
    <definedName name="BExY2GTSZ3VA9TXLY7KW1LIAKJ61" hidden="1">'[5]Reco Sheet for Fcast'!$F$6:$G$6</definedName>
    <definedName name="BExY2IXBR1SGYZH08T7QHKEFS8HA" hidden="1">'[5]Reco Sheet for Fcast'!$F$15</definedName>
    <definedName name="BExY2Q4B5FUDA5VU4VRUHX327QN0" hidden="1">'[5]Reco Sheet for Fcast'!$F$9:$G$9</definedName>
    <definedName name="BExY3HOSK7YI364K15OX70AVR6F1" localSheetId="5" hidden="1">'[6]AMI P &amp; L'!#REF!</definedName>
    <definedName name="BExY3HOSK7YI364K15OX70AVR6F1" hidden="1">'[6]AMI P &amp; L'!#REF!</definedName>
    <definedName name="BExY3T89AUR83SOAZZ3OMDEJDQ39" hidden="1">'[5]Reco Sheet for Fcast'!$F$10:$G$10</definedName>
    <definedName name="BExY41MCOFU9E7TSPZ8U683QRPMT" localSheetId="5" hidden="1">#REF!</definedName>
    <definedName name="BExY41MCOFU9E7TSPZ8U683QRPMT" hidden="1">#REF!</definedName>
    <definedName name="BExY45O3XSWT6MQU6R33GI3YUAUM" localSheetId="5" hidden="1">#REF!</definedName>
    <definedName name="BExY45O3XSWT6MQU6R33GI3YUAUM" hidden="1">#REF!</definedName>
    <definedName name="BExY4ET3RLNWSSJL6DIXQZOTATID" hidden="1">'[7]Bud Mth'!$G$2:$H$2</definedName>
    <definedName name="BExY4FEP1XDIXHJPX1TPN4YPX0A4" localSheetId="5" hidden="1">#REF!</definedName>
    <definedName name="BExY4FEP1XDIXHJPX1TPN4YPX0A4" hidden="1">#REF!</definedName>
    <definedName name="BExY4MG771JQ84EMIVB6HQGGHZY7" hidden="1">'[5]Reco Sheet for Fcast'!$H$2:$I$2</definedName>
    <definedName name="BExY4PWCSFB8P3J3TBQB2MD67263" hidden="1">'[5]Reco Sheet for Fcast'!$I$8:$J$8</definedName>
    <definedName name="BExY4RZW3KK11JLYBA4DWZ92M6LQ" hidden="1">'[5]Reco Sheet for Fcast'!$I$11:$J$11</definedName>
    <definedName name="BExY4XOVTTNVZ577RLIEC7NZQFIX" hidden="1">'[5]Reco Sheet for Fcast'!$F$7:$G$7</definedName>
    <definedName name="BExY50JAF5CG01GTHAUS7I4ZLUDC" hidden="1">'[5]Reco Sheet for Fcast'!$I$8:$J$8</definedName>
    <definedName name="BExY53J7EXFEOFTRNAHLK7IH3ACB" hidden="1">'[5]Reco Sheet for Fcast'!$F$8:$G$8</definedName>
    <definedName name="BExY5515SJTJS3VM80M3YYR0WF37" hidden="1">'[5]Reco Sheet for Fcast'!$F$15:$G$16</definedName>
    <definedName name="BExY5515WE39FQ3EG5QHG67V9C0O" hidden="1">'[5]Reco Sheet for Fcast'!$F$11:$G$11</definedName>
    <definedName name="BExY5986WNAD8NFCPXC9TVLBU4FG" hidden="1">'[5]Reco Sheet for Fcast'!$K$2</definedName>
    <definedName name="BExY5DF9MS25IFNWGJ1YAS5MDN8R" hidden="1">'[5]Reco Sheet for Fcast'!$K$2</definedName>
    <definedName name="BExY5ERVGL3UM2MGT8LJ0XPKTZEK" hidden="1">'[5]Reco Sheet for Fcast'!$I$7:$J$7</definedName>
    <definedName name="BExY5EX6NJFK8W754ZVZDN5DS04K" hidden="1">'[5]Reco Sheet for Fcast'!$I$6:$J$6</definedName>
    <definedName name="BExY5S3XD1NJT109CV54IFOHVLQ6" hidden="1">'[5]Reco Sheet for Fcast'!$F$9:$G$9</definedName>
    <definedName name="BExY6KVS1MMZ2R34PGEFR2BMTU9W" hidden="1">'[5]Reco Sheet for Fcast'!$I$11:$J$11</definedName>
    <definedName name="BExY6Q9YY7LW745GP7CYOGGSPHGE" hidden="1">'[5]Reco Sheet for Fcast'!$F$6:$G$6</definedName>
    <definedName name="BExZIA3C8LKJTEH3MKQ57KJH5TA2" hidden="1">'[5]Reco Sheet for Fcast'!$I$11:$J$11</definedName>
    <definedName name="BExZIIHH3QNQE3GFMHEE4UMHY6WQ" hidden="1">'[5]Reco Sheet for Fcast'!$F$6:$G$6</definedName>
    <definedName name="BExZIYO22G5UXOB42GDLYGVRJ6U7" hidden="1">'[5]Reco Sheet for Fcast'!$F$11:$G$11</definedName>
    <definedName name="BExZJ7CYXTDLM412P6E5FAC4YB5M" hidden="1">'[5]Reco Sheet for Fcast'!$F$15:$AI$18</definedName>
    <definedName name="BExZJ7I9T8XU4MZRKJ1VVU76V2LZ" hidden="1">'[5]Reco Sheet for Fcast'!$F$15</definedName>
    <definedName name="BExZJL5B371SHX5YN9IQ2GF888EP" localSheetId="5" hidden="1">#REF!</definedName>
    <definedName name="BExZJL5B371SHX5YN9IQ2GF888EP" hidden="1">#REF!</definedName>
    <definedName name="BExZJMY170JCUU1RWASNZ1HJPRTA" hidden="1">'[5]Reco Sheet for Fcast'!$F$8:$G$8</definedName>
    <definedName name="BExZJOQR77H0P4SUKVYACDCFBBXO" hidden="1">'[5]Reco Sheet for Fcast'!$I$6:$J$6</definedName>
    <definedName name="BExZJPN5GR1O28GF1XLDY5EH968X" localSheetId="5" hidden="1">#REF!</definedName>
    <definedName name="BExZJPN5GR1O28GF1XLDY5EH968X" hidden="1">#REF!</definedName>
    <definedName name="BExZJS6RG34ODDY9HMZ0O34MEMSB" hidden="1">'[5]Reco Sheet for Fcast'!$I$8:$J$8</definedName>
    <definedName name="BExZJWDUEYTV7TBR6HSM97T24VTT" localSheetId="5" hidden="1">#REF!</definedName>
    <definedName name="BExZJWDUEYTV7TBR6HSM97T24VTT" hidden="1">#REF!</definedName>
    <definedName name="BExZK34NR4BAD7HJAP7SQ926UQP3" hidden="1">'[5]Reco Sheet for Fcast'!$F$11:$G$11</definedName>
    <definedName name="BExZK3FGPHH5H771U7D5XY7XBS6E" localSheetId="5" hidden="1">'[6]AMI P &amp; L'!#REF!</definedName>
    <definedName name="BExZK3FGPHH5H771U7D5XY7XBS6E" hidden="1">'[6]AMI P &amp; L'!#REF!</definedName>
    <definedName name="BExZK7XB7QGGKG7YQASCD1TS7Q60" localSheetId="5" hidden="1">#REF!</definedName>
    <definedName name="BExZK7XB7QGGKG7YQASCD1TS7Q60" hidden="1">#REF!</definedName>
    <definedName name="BExZKHYORG3O8C772XPFHM1N8T80" localSheetId="5" hidden="1">'[6]AMI P &amp; L'!#REF!</definedName>
    <definedName name="BExZKHYORG3O8C772XPFHM1N8T80" hidden="1">'[6]AMI P &amp; L'!#REF!</definedName>
    <definedName name="BExZKJRF2IRR57DG9CLC7MSHWNNN" hidden="1">'[5]Reco Sheet for Fcast'!$F$8:$G$8</definedName>
    <definedName name="BExZKV5GYXO0X760SBD9TWTIQHGI" hidden="1">'[5]Reco Sheet for Fcast'!$F$10:$G$10</definedName>
    <definedName name="BExZL5SJD92M56CQDWESAKXHOGSL" localSheetId="5" hidden="1">#REF!</definedName>
    <definedName name="BExZL5SJD92M56CQDWESAKXHOGSL" hidden="1">#REF!</definedName>
    <definedName name="BExZL6E4YVXRUN7ZGF2BIGIXFR8K" localSheetId="5" hidden="1">'[6]AMI P &amp; L'!#REF!</definedName>
    <definedName name="BExZL6E4YVXRUN7ZGF2BIGIXFR8K" hidden="1">'[6]AMI P &amp; L'!#REF!</definedName>
    <definedName name="BExZLGVLMKTPFXG42QYT0PO81G7F" hidden="1">'[5]Reco Sheet for Fcast'!$F$9:$G$9</definedName>
    <definedName name="BExZLJ9XQBSJZFBY8GZ1Y9U1TMNE" localSheetId="5" hidden="1">#REF!</definedName>
    <definedName name="BExZLJ9XQBSJZFBY8GZ1Y9U1TMNE" hidden="1">#REF!</definedName>
    <definedName name="BExZLKMK7LRK14S09WLMH7MXSQXM" hidden="1">'[5]Reco Sheet for Fcast'!$F$7:$G$7</definedName>
    <definedName name="BExZM7JVLG0W8EG5RBU915U3SKBY" hidden="1">'[5]Reco Sheet for Fcast'!$F$7:$G$7</definedName>
    <definedName name="BExZM85FOVUFF110XMQ9O2ODSJUK" hidden="1">'[5]Reco Sheet for Fcast'!$I$7:$J$7</definedName>
    <definedName name="BExZMF1MMTZ1TA14PZ8ASSU2CBSP" hidden="1">'[5]Reco Sheet for Fcast'!$I$8:$J$8</definedName>
    <definedName name="BExZMKL5YQZD7F0FUCSVFGLPFK52" hidden="1">'[5]Reco Sheet for Fcast'!$F$9:$G$9</definedName>
    <definedName name="BExZMOC3VNZALJM71X2T6FV91GTB" hidden="1">'[5]Reco Sheet for Fcast'!$I$8:$J$8</definedName>
    <definedName name="BExZMXH39OB0I43XEL3K11U3G9PM" hidden="1">'[5]Reco Sheet for Fcast'!$I$6:$J$6</definedName>
    <definedName name="BExZMZQ3RBKDHT5GLFNLS52OSJA0" hidden="1">'[5]Reco Sheet for Fcast'!$F$11:$G$11</definedName>
    <definedName name="BExZN2F7Y2J2L2LN5WZRG949MS4A" hidden="1">'[5]Reco Sheet for Fcast'!$F$6:$G$6</definedName>
    <definedName name="BExZN847WUWKRYTZWG9TCQZJS3OL" hidden="1">'[5]Reco Sheet for Fcast'!$I$6:$J$6</definedName>
    <definedName name="BExZNH3VISFF4NQI11BZDP5IQ7VG" hidden="1">'[5]Reco Sheet for Fcast'!$F$6:$G$6</definedName>
    <definedName name="BExZNJYCFYVMAOI62GB2BABK1ELE" hidden="1">'[5]Reco Sheet for Fcast'!$I$8:$J$8</definedName>
    <definedName name="BExZNV707LIU6Z5H6QI6H67LHTI1" hidden="1">'[5]Reco Sheet for Fcast'!$F$9:$G$9</definedName>
    <definedName name="BExZNVCBKB930QQ9QW7KSGOZ0V1M" hidden="1">'[5]Reco Sheet for Fcast'!$I$9:$J$9</definedName>
    <definedName name="BExZNW8QJ18X0RSGFDWAE9ZSDX39" hidden="1">'[5]Reco Sheet for Fcast'!$H$2:$I$2</definedName>
    <definedName name="BExZNZDWRS6Q40L8OCWFEIVI0A1O" hidden="1">'[5]Reco Sheet for Fcast'!$I$6:$J$6</definedName>
    <definedName name="BExZO532ZI7BQF6A9J5JU0K8HS3X" localSheetId="5" hidden="1">#REF!</definedName>
    <definedName name="BExZO532ZI7BQF6A9J5JU0K8HS3X" hidden="1">#REF!</definedName>
    <definedName name="BExZO8TVZX68PZ4ENQ8QOILK16OS" localSheetId="5" hidden="1">#REF!</definedName>
    <definedName name="BExZO8TVZX68PZ4ENQ8QOILK16OS" hidden="1">#REF!</definedName>
    <definedName name="BExZOAH4GDULQO35ZGF099VIFGNC" localSheetId="5" hidden="1">#REF!</definedName>
    <definedName name="BExZOAH4GDULQO35ZGF099VIFGNC" hidden="1">#REF!</definedName>
    <definedName name="BExZOBO9NYLGVJQ31LVQ9XS2ZT4N" hidden="1">'[5]Reco Sheet for Fcast'!$I$10:$J$10</definedName>
    <definedName name="BExZOETNB1CJ3Y2RKLI1ZK0S8Z6H" hidden="1">'[5]Reco Sheet for Fcast'!$I$10:$J$10</definedName>
    <definedName name="BExZOREMVSK4E5VSWM838KHUB8AI" hidden="1">'[5]Reco Sheet for Fcast'!$I$6:$J$6</definedName>
    <definedName name="BExZOTCV19JJEJ1Y58F7UUQX3456" localSheetId="5" hidden="1">#REF!</definedName>
    <definedName name="BExZOTCV19JJEJ1Y58F7UUQX3456" hidden="1">#REF!</definedName>
    <definedName name="BExZOVR745T5P1KS9NV2PXZPZVRG" hidden="1">'[5]Reco Sheet for Fcast'!$I$11:$J$11</definedName>
    <definedName name="BExZOZSWGLSY2XYVRIS6VSNJDSGD" hidden="1">'[5]Reco Sheet for Fcast'!$I$8:$J$8</definedName>
    <definedName name="BExZP7AIJKLM6C6CSUIIFAHFBNX2" hidden="1">'[5]Reco Sheet for Fcast'!$G$2</definedName>
    <definedName name="BExZPC8M5K7Q2UCY7H5XZLIGR6BZ" localSheetId="5" hidden="1">#REF!</definedName>
    <definedName name="BExZPC8M5K7Q2UCY7H5XZLIGR6BZ" hidden="1">#REF!</definedName>
    <definedName name="BExZPQ0XY507N8FJMVPKCTK8HC9H" hidden="1">'[5]Reco Sheet for Fcast'!$K$2</definedName>
    <definedName name="BExZQ37OVBR25U32CO2YYVPZOMR5" hidden="1">'[5]Reco Sheet for Fcast'!$K$2</definedName>
    <definedName name="BExZQ3NT7H06VO0AR48WHZULZB93" hidden="1">'[5]Reco Sheet for Fcast'!$I$8:$J$8</definedName>
    <definedName name="BExZQ7PJU07SEJMDX18U9YVDC2GU" hidden="1">'[5]Reco Sheet for Fcast'!$F$6:$G$6</definedName>
    <definedName name="BExZQIHTGHK7OOI2Y2PN3JYBY82I" localSheetId="5" hidden="1">'[6]AMI P &amp; L'!#REF!</definedName>
    <definedName name="BExZQIHTGHK7OOI2Y2PN3JYBY82I" hidden="1">'[6]AMI P &amp; L'!#REF!</definedName>
    <definedName name="BExZQJJMGU5MHQOILGXGJPAQI5XI" localSheetId="5" hidden="1">'[6]AMI P &amp; L'!#REF!</definedName>
    <definedName name="BExZQJJMGU5MHQOILGXGJPAQI5XI" hidden="1">'[6]AMI P &amp; L'!#REF!</definedName>
    <definedName name="BExZQP3CUHU0IRXBVRJLP1KYRDVE" localSheetId="5" hidden="1">#REF!</definedName>
    <definedName name="BExZQP3CUHU0IRXBVRJLP1KYRDVE" hidden="1">#REF!</definedName>
    <definedName name="BExZQRHGZ7WP7RQ2CX0H6W1CIP9U" localSheetId="5" hidden="1">#REF!</definedName>
    <definedName name="BExZQRHGZ7WP7RQ2CX0H6W1CIP9U" hidden="1">#REF!</definedName>
    <definedName name="BExZQWFMANQLA8Z37ZECN1VLXVSB" localSheetId="5" hidden="1">#REF!</definedName>
    <definedName name="BExZQWFMANQLA8Z37ZECN1VLXVSB" hidden="1">#REF!</definedName>
    <definedName name="BExZQXBYEBN28QUH1KOVW6KKA5UM" hidden="1">'[5]Reco Sheet for Fcast'!$F$15</definedName>
    <definedName name="BExZQZKT146WEN8FTVZ7Y5TSB8L5" localSheetId="5" hidden="1">'[6]AMI P &amp; L'!#REF!</definedName>
    <definedName name="BExZQZKT146WEN8FTVZ7Y5TSB8L5" hidden="1">'[6]AMI P &amp; L'!#REF!</definedName>
    <definedName name="BExZR485AKBH93YZ08CMUC3WROED" hidden="1">'[5]Reco Sheet for Fcast'!$I$10:$J$10</definedName>
    <definedName name="BExZR7TL98P2PPUVGIZYR5873DWW" hidden="1">'[5]Reco Sheet for Fcast'!$F$9:$G$9</definedName>
    <definedName name="BExZRGD1603X5ACFALUUDKCD7X48" hidden="1">'[5]Reco Sheet for Fcast'!$I$9:$J$9</definedName>
    <definedName name="BExZRP1X6UVLN1UOLHH5VF4STP1O" localSheetId="5" hidden="1">'[6]AMI P &amp; L'!#REF!</definedName>
    <definedName name="BExZRP1X6UVLN1UOLHH5VF4STP1O" hidden="1">'[6]AMI P &amp; L'!#REF!</definedName>
    <definedName name="BExZRQ930U6OCYNV00CH5I0Q4LPE" hidden="1">'[5]Reco Sheet for Fcast'!$I$8:$J$8</definedName>
    <definedName name="BExZRW8W514W8OZ72YBONYJ64GXF" localSheetId="5" hidden="1">'[6]AMI P &amp; L'!#REF!</definedName>
    <definedName name="BExZRW8W514W8OZ72YBONYJ64GXF" hidden="1">'[6]AMI P &amp; L'!#REF!</definedName>
    <definedName name="BExZRWJP2BUVFJPO8U8ATQEP0LZU" hidden="1">'[5]Reco Sheet for Fcast'!$F$15</definedName>
    <definedName name="BExZRZUBL5A1WH7YZJXBZG8HPWC7" localSheetId="5" hidden="1">#REF!</definedName>
    <definedName name="BExZRZUBL5A1WH7YZJXBZG8HPWC7" hidden="1">#REF!</definedName>
    <definedName name="BExZSD14AZGXB1I4H73PZY0TKWV1" localSheetId="5" hidden="1">#REF!</definedName>
    <definedName name="BExZSD14AZGXB1I4H73PZY0TKWV1" hidden="1">#REF!</definedName>
    <definedName name="BExZSI9USDLZAN8LI8M4YYQL24GZ" hidden="1">'[5]Reco Sheet for Fcast'!$F$7:$G$7</definedName>
    <definedName name="BExZSS0LA2JY4ZLJ1Z5YCMLJJZCH" hidden="1">'[5]Reco Sheet for Fcast'!$F$11:$G$11</definedName>
    <definedName name="BExZT394ULBLT8EUHBM7KV741HQI" localSheetId="5" hidden="1">#REF!</definedName>
    <definedName name="BExZT394ULBLT8EUHBM7KV741HQI" hidden="1">#REF!</definedName>
    <definedName name="BExZTAQV2QVSZY5Y3VCCWUBSBW9P" localSheetId="5" hidden="1">'[6]AMI P &amp; L'!#REF!</definedName>
    <definedName name="BExZTAQV2QVSZY5Y3VCCWUBSBW9P" hidden="1">'[6]AMI P &amp; L'!#REF!</definedName>
    <definedName name="BExZTHSI2FX56PWRSNX9H5EWTZFO" hidden="1">'[5]Reco Sheet for Fcast'!$F$6:$G$6</definedName>
    <definedName name="BExZTJL3HVBFY139H6CJHEQCT1EL" hidden="1">'[5]Reco Sheet for Fcast'!$F$9:$G$9</definedName>
    <definedName name="BExZTLOL8OPABZI453E0KVNA1GJS" hidden="1">'[5]Reco Sheet for Fcast'!$F$11:$G$11</definedName>
    <definedName name="BExZTT6J3X0TOX0ZY6YPLUVMCW9X" localSheetId="5" hidden="1">'[6]AMI P &amp; L'!#REF!</definedName>
    <definedName name="BExZTT6J3X0TOX0ZY6YPLUVMCW9X" hidden="1">'[6]AMI P &amp; L'!#REF!</definedName>
    <definedName name="BExZTW6ECBRA0BBITWBQ8R93RMCL" hidden="1">'[5]Reco Sheet for Fcast'!$G$2</definedName>
    <definedName name="BExZU2BHYAOKSCBM3C5014ZF6IXS" hidden="1">'[5]Reco Sheet for Fcast'!$H$2:$I$2</definedName>
    <definedName name="BExZU2RMJTXOCS0ROPMYPE6WTD87" hidden="1">'[5]Reco Sheet for Fcast'!$F$7:$G$7</definedName>
    <definedName name="BExZUF7G8FENTJKH9R1XUWXM6CWD" hidden="1">'[5]Reco Sheet for Fcast'!$I$9:$J$9</definedName>
    <definedName name="BExZUHWEEZO4WXP5DG5P4U6A70KN" localSheetId="5" hidden="1">#REF!</definedName>
    <definedName name="BExZUHWEEZO4WXP5DG5P4U6A70KN" hidden="1">#REF!</definedName>
    <definedName name="BExZUNARUJBIZ08VCAV3GEVBIR3D" hidden="1">'[5]Reco Sheet for Fcast'!$I$8:$J$8</definedName>
    <definedName name="BExZUSZT5496UMBP4LFSLTR1GVEW" hidden="1">'[5]Reco Sheet for Fcast'!$I$9:$J$9</definedName>
    <definedName name="BExZUT54340I38GVCV79EL116WR0" hidden="1">'[5]Reco Sheet for Fcast'!$I$11:$J$11</definedName>
    <definedName name="BExZUYDULCX65H9OZ9JHPBNKF3MI" hidden="1">'[5]Reco Sheet for Fcast'!$F$7:$G$7</definedName>
    <definedName name="BExZV2QD5ZDK3AGDRULLA7JB46C3" hidden="1">'[5]Reco Sheet for Fcast'!$F$8:$G$8</definedName>
    <definedName name="BExZV6BT23LNC2E6HR6HT1BC5R77" localSheetId="5" hidden="1">#REF!</definedName>
    <definedName name="BExZV6BT23LNC2E6HR6HT1BC5R77" hidden="1">#REF!</definedName>
    <definedName name="BExZVBQ29OM0V8XAL3HL0JIM0MMU" hidden="1">'[5]Reco Sheet for Fcast'!$I$9:$J$9</definedName>
    <definedName name="BExZVBQ3B8IIQW88DDLAW5BA4PL4" localSheetId="5" hidden="1">#REF!</definedName>
    <definedName name="BExZVBQ3B8IIQW88DDLAW5BA4PL4" hidden="1">#REF!</definedName>
    <definedName name="BExZVLM4T9ORS4ZWHME46U4Q103C" hidden="1">'[5]Reco Sheet for Fcast'!$I$10:$J$10</definedName>
    <definedName name="BExZVM7OZWPPRH5YQW50EYMMIW1A" hidden="1">'[5]Reco Sheet for Fcast'!$I$6:$J$6</definedName>
    <definedName name="BExZVP7KJEUGEZ1AZ15Z29XW6KAH" hidden="1">'[5]Reco Sheet for Fcast'!$I$7:$J$7</definedName>
    <definedName name="BExZVPYGX2C5OSHMZ6F0KBKZ6B1S" hidden="1">'[5]Reco Sheet for Fcast'!$H$2:$I$2</definedName>
    <definedName name="BExZW5UARC8W9AQNLJX2I5WQWS5F" hidden="1">'[5]Reco Sheet for Fcast'!$I$9:$J$9</definedName>
    <definedName name="BExZW71HMG3NQTF9XSJPZOF5MGWE" localSheetId="5" hidden="1">#REF!</definedName>
    <definedName name="BExZW71HMG3NQTF9XSJPZOF5MGWE" hidden="1">#REF!</definedName>
    <definedName name="BExZW7HRGN6A9YS41KI2B2UUMJ7X" hidden="1">'[5]Reco Sheet for Fcast'!$I$7:$J$7</definedName>
    <definedName name="BExZW8ZPNV43UXGOT98FDNIBQHZY" hidden="1">'[5]Reco Sheet for Fcast'!$I$11:$J$11</definedName>
    <definedName name="BExZWB8KPDQGF787P51Y0GON31FF" hidden="1">'[7]Bud Mth'!$I$10:$J$10</definedName>
    <definedName name="BExZWKDP0QSA9SPSF40ZMQ81QV13" hidden="1">'[5]Reco Sheet for Fcast'!$F$7:$G$7</definedName>
    <definedName name="BExZWKZ5N3RDXU8MZ8HQVYYD8O0F" hidden="1">'[5]Reco Sheet for Fcast'!$F$6:$G$6</definedName>
    <definedName name="BExZWSMC9T48W74GFGQCIUJ8ZPP3" hidden="1">'[5]Reco Sheet for Fcast'!$G$2:$H$2</definedName>
    <definedName name="BExZWUF2V4HY3HI8JN9ZVPRWK1H3" hidden="1">'[5]Reco Sheet for Fcast'!$I$9:$J$9</definedName>
    <definedName name="BExZWWTE9WR6HD25GAGPMXCNVB2Z" localSheetId="5" hidden="1">#REF!</definedName>
    <definedName name="BExZWWTE9WR6HD25GAGPMXCNVB2Z" hidden="1">#REF!</definedName>
    <definedName name="BExZWX45URTK9KYDJHEXL1OTZ833" hidden="1">'[5]Reco Sheet for Fcast'!$I$9:$J$9</definedName>
    <definedName name="BExZX0EWQEZO86WDAD9A4EAEZ012" hidden="1">'[5]Reco Sheet for Fcast'!$F$9:$G$9</definedName>
    <definedName name="BExZX2T6ZT2DZLYSDJJBPVIT5OK2" hidden="1">'[5]Reco Sheet for Fcast'!$I$10:$J$10</definedName>
    <definedName name="BExZXHY0PBOVDNV2NSZ1Y4G6WMNK" localSheetId="5" hidden="1">#REF!</definedName>
    <definedName name="BExZXHY0PBOVDNV2NSZ1Y4G6WMNK" hidden="1">#REF!</definedName>
    <definedName name="BExZXOJDELULNLEH7WG0OYJT0NJ4" hidden="1">'[5]Reco Sheet for Fcast'!$I$6:$J$6</definedName>
    <definedName name="BExZXOOTRNUK8LGEAZ8ZCFW9KXQ1" hidden="1">'[5]Reco Sheet for Fcast'!$J$2:$K$2</definedName>
    <definedName name="BExZXQSD2T3TQZ268XCC2NG9O3JQ" localSheetId="5" hidden="1">#REF!</definedName>
    <definedName name="BExZXQSD2T3TQZ268XCC2NG9O3JQ" hidden="1">#REF!</definedName>
    <definedName name="BExZXT6JOXNKEDU23DKL8XZAJZIH" hidden="1">'[5]Reco Sheet for Fcast'!$I$8:$J$8</definedName>
    <definedName name="BExZXUTYW1HWEEZ1LIX4OQWC7HL1" hidden="1">'[5]Reco Sheet for Fcast'!$F$9:$G$9</definedName>
    <definedName name="BExZXY4NKQL9QD76YMQJ15U1C2G8" hidden="1">'[5]Reco Sheet for Fcast'!$I$11:$J$11</definedName>
    <definedName name="BExZXYQ7U5G08FQGUIGYT14QCBOF" hidden="1">'[5]Reco Sheet for Fcast'!$F$9:$G$9</definedName>
    <definedName name="BExZY02V77YJBMODJSWZOYCMPS5X" localSheetId="5" hidden="1">'[6]AMI P &amp; L'!#REF!</definedName>
    <definedName name="BExZY02V77YJBMODJSWZOYCMPS5X" hidden="1">'[6]AMI P &amp; L'!#REF!</definedName>
    <definedName name="BExZY49QRZIR6CA41LFA9LM6EULU" hidden="1">'[5]Reco Sheet for Fcast'!$F$7:$G$7</definedName>
    <definedName name="BExZYGUX367COKM0X1ORS6275JGQ" localSheetId="5" hidden="1">#REF!</definedName>
    <definedName name="BExZYGUX367COKM0X1ORS6275JGQ" hidden="1">#REF!</definedName>
    <definedName name="BExZZ2FQA9A8C7CJKMEFQ9VPSLCE" hidden="1">'[5]Reco Sheet for Fcast'!$G$2</definedName>
    <definedName name="BExZZ8VO1HB3783L61XHP87HBCBE" localSheetId="5" hidden="1">#REF!</definedName>
    <definedName name="BExZZ8VO1HB3783L61XHP87HBCBE" hidden="1">#REF!</definedName>
    <definedName name="BExZZCHAVHW8C2H649KRGVQ0WVRT" hidden="1">'[5]Reco Sheet for Fcast'!$I$9:$J$9</definedName>
    <definedName name="BExZZTK54OTLF2YB68BHGOS27GEN" localSheetId="5" hidden="1">'[6]AMI P &amp; L'!#REF!</definedName>
    <definedName name="BExZZTK54OTLF2YB68BHGOS27GEN" hidden="1">'[6]AMI P &amp; L'!#REF!</definedName>
    <definedName name="BExZZV7KJWKO2LKG6I21NVTK3177" localSheetId="5" hidden="1">#REF!</definedName>
    <definedName name="BExZZV7KJWKO2LKG6I21NVTK3177" hidden="1">#REF!</definedName>
    <definedName name="BExZZXB3JQQG4SIZS4MRU6NNW7HI" hidden="1">'[5]Reco Sheet for Fcast'!$F$7:$G$7</definedName>
    <definedName name="BExZZZEMIIFKMLLV4DJKX5TB9R5V" localSheetId="5" hidden="1">'[6]AMI P &amp; L'!#REF!</definedName>
    <definedName name="BExZZZEMIIFKMLLV4DJKX5TB9R5V" hidden="1">'[6]AMI P &amp; L'!#REF!</definedName>
    <definedName name="CA_BusCaseOptions">[10]BusCase_Options!$C$7:$C$12</definedName>
    <definedName name="cats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B_Include_CPI">[10]General_assump_BA!$D$38</definedName>
    <definedName name="CP_Logo">"Picture 44"</definedName>
    <definedName name="cpt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pt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CRA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auy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D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_Chosen_Option">[10]General_assump_BA!$E$10</definedName>
    <definedName name="dfg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dfg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D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r_Chks_Ttl_Areas">[10]Err_Chks_BO!$M$37</definedName>
    <definedName name="ertyier76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tyier76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t_EP" localSheetId="5" hidden="1">{"'kpi2-1'!$E$4"}</definedName>
    <definedName name="Ext_EP" hidden="1">{"'kpi2-1'!$E$4"}</definedName>
    <definedName name="fas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asdasdf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fdu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5" hidden="1">{#N/A,#N/A,FALSE,"pcf";#N/A,#N/A,FALSE,"pcr"}</definedName>
    <definedName name="FF" hidden="1">{#N/A,#N/A,FALSE,"pcf";#N/A,#N/A,FALSE,"pcr"}</definedName>
    <definedName name="foo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5" hidden="1">{#N/A,#N/A,FALSE,"pcf";#N/A,#N/A,FALSE,"pcr"}</definedName>
    <definedName name="GFGFH" hidden="1">{#N/A,#N/A,FALSE,"pcf";#N/A,#N/A,FALSE,"pcr"}</definedName>
    <definedName name="gr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hj" localSheetId="5" hidden="1">{#N/A,#N/A,FALSE,"pcf";#N/A,#N/A,FALSE,"pcr"}</definedName>
    <definedName name="hj" hidden="1">{#N/A,#N/A,FALSE,"pcf";#N/A,#N/A,FALSE,"pcr"}</definedName>
    <definedName name="HTML_CodePage" hidden="1">1252</definedName>
    <definedName name="HTML_Control" localSheetId="5" hidden="1">{"'kpi2-1'!$E$4"}</definedName>
    <definedName name="HTML_Control" hidden="1">{"'kpi2-1'!$E$4"}</definedName>
    <definedName name="HTML_Description" hidden="1">""</definedName>
    <definedName name="HTML_Email" hidden="1">""</definedName>
    <definedName name="HTML_Header" hidden="1">"kpi2-1"</definedName>
    <definedName name="HTML_LastUpdate" hidden="1">"03/08/2000"</definedName>
    <definedName name="HTML_LineAfter" hidden="1">FALSE</definedName>
    <definedName name="HTML_LineBefore" hidden="1">FALSE</definedName>
    <definedName name="HTML_Name" hidden="1">"STANCHART"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"HKKPI01"</definedName>
    <definedName name="III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nfoClassification">[3]Title!$D$46</definedName>
    <definedName name="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ai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ai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esse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ns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jns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kmhjyuk" localSheetId="5" hidden="1">{#N/A,#N/A,FALSE,"pcf";#N/A,#N/A,FALSE,"pcr"}</definedName>
    <definedName name="kmhjyuk" hidden="1">{#N/A,#N/A,FALSE,"pcf";#N/A,#N/A,FALSE,"pcr"}</definedName>
    <definedName name="kmi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l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limcount" hidden="1">2</definedName>
    <definedName name="LOLD">1</definedName>
    <definedName name="LOLD_Table">15</definedName>
    <definedName name="nhdtyjdf" localSheetId="5" hidden="1">{#N/A,#N/A,FALSE,"pcf";#N/A,#N/A,FALSE,"pcr"}</definedName>
    <definedName name="nhdtyjdf" hidden="1">{#N/A,#N/A,FALSE,"pcf";#N/A,#N/A,FALSE,"pcr"}</definedName>
    <definedName name="NvsASD">"V2002-12-31"</definedName>
    <definedName name="NvsAutoDrillOk">"VN"</definedName>
    <definedName name="NvsElapsedTime">0.00039050925988704</definedName>
    <definedName name="NvsEndTime">38077.7657938657</definedName>
    <definedName name="NvsInstSpec">"%,FPRODUCT,TJOB_BY_OWNER,N90025"</definedName>
    <definedName name="NvsLayoutType">"M3"</definedName>
    <definedName name="NvsNplSpec">"%,X,RZT.ACCOUNT.,CZT.ACCOUNT."</definedName>
    <definedName name="NvsPanelEffdt">"V1998-01-01"</definedName>
    <definedName name="NvsPanelSetid">"VCPR"</definedName>
    <definedName name="NvsReqBU">"VTRUST"</definedName>
    <definedName name="NvsReqBUOnly">"VY"</definedName>
    <definedName name="NvsTransLed">"VN"</definedName>
    <definedName name="NvsTreeASD">"V2002-12-31"</definedName>
    <definedName name="PAL_Logo">"Picture 41"</definedName>
    <definedName name="PPP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_xlnm.Print_Area" localSheetId="3">'Input|Non-SCS Opex'!$C$1:$S$264</definedName>
    <definedName name="q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QQ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A_BusCaseOptions">[11]BusCase_Options!$D$6:$P$6</definedName>
    <definedName name="rbb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ecover">[12]Macro1!$A$76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R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5" hidden="1">{#N/A,#N/A,FALSE,"pcf";#N/A,#N/A,FALSE,"pcr"}</definedName>
    <definedName name="RRRR" hidden="1">{#N/A,#N/A,FALSE,"pcf";#N/A,#N/A,FALSE,"pcr"}</definedName>
    <definedName name="rtgbr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APBEXdnldView" hidden="1">"4D0Q4ZKDTZLR4R5LFJNICI02C"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bvsd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bvsd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af4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asdf" localSheetId="5" hidden="1">{#N/A,#N/A,FALSE,"pcf";#N/A,#N/A,FALSE,"pcr"}</definedName>
    <definedName name="sdfasdf" hidden="1">{#N/A,#N/A,FALSE,"pcf";#N/A,#N/A,FALSE,"pcr"}</definedName>
    <definedName name="sdfgagf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f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gagrdfa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sdfsd" localSheetId="5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dfsd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sencount" hidden="1">2</definedName>
    <definedName name="sertyuw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ertyuw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sgdg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fstryn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g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sh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TableName">"Dummy"</definedName>
    <definedName name="tiimt" localSheetId="5" hidden="1">{#N/A,#N/A,FALSE,"pcf";#N/A,#N/A,FALSE,"pcr"}</definedName>
    <definedName name="tiimt" hidden="1">{#N/A,#N/A,FALSE,"pcf";#N/A,#N/A,FALSE,"pcr"}</definedName>
    <definedName name="tikt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5" hidden="1">{#N/A,#N/A,FALSE,"SUM QTR 3";#N/A,#N/A,FALSE,"Detail QTR 3 (w_o ly)"}</definedName>
    <definedName name="tiumut" hidden="1">{#N/A,#N/A,FALSE,"SUM QTR 3";#N/A,#N/A,FALSE,"Detail QTR 3 (w_o ly)"}</definedName>
    <definedName name="ujm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kfykf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ukfykf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vCube" hidden="1">#REF!</definedName>
    <definedName name="vFormulas" hidden="1">#REF!</definedName>
    <definedName name="vGetRange" hidden="1">#REF!</definedName>
    <definedName name="vPasteBackFrom" hidden="1">#REF!</definedName>
    <definedName name="vPasteBackTo" hidden="1">#REF!</definedName>
    <definedName name="vProjectEntry" hidden="1">#REF!</definedName>
    <definedName name="vProjectPaste" hidden="1">#REF!</definedName>
    <definedName name="vSendStatus" hidden="1">#REF!</definedName>
    <definedName name="vServer" hidden="1">#REF!</definedName>
    <definedName name="w" localSheetId="5" hidden="1">{#N/A,#N/A,FALSE,"pcf";#N/A,#N/A,FALSE,"pcr"}</definedName>
    <definedName name="w" hidden="1">{#N/A,#N/A,FALSE,"pcf";#N/A,#N/A,FALSE,"pcr"}</definedName>
    <definedName name="w4yy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4yy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ANNUAL._.REPORT." localSheetId="5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5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5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iness._.Report._.for._.Executive." localSheetId="5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Business._.Report._.for._.Executive." hidden="1">{#N/A,#N/A,TRUE,"Cover";#N/A,#N/A,TRUE,"Contents";#N/A,#N/A,TRUE,"MTD &amp; YTD";#N/A,#N/A,TRUE,"P&amp;L";#N/A,#N/A,TRUE,"Rev Analysis";#N/A,#N/A,TRUE,"Exp Analysis";#N/A,#N/A,TRUE,"Capex";#N/A,#N/A,TRUE,"Hi-Low-Issues";#N/A,#N/A,TRUE,"Staffing";#N/A,#N/A,TRUE,"Safety";#N/A,#N/A,TRUE,"Ext Rev";#N/A,#N/A,TRUE,"P&amp;L Segments";#N/A,#N/A,TRUE,"Int Rev";#N/A,#N/A,TRUE,"EBITOA - Stream";#N/A,#N/A,TRUE,"Other Performance Measures"}</definedName>
    <definedName name="wrn.Data._.Input." localSheetId="5" hidden="1">{#N/A,#N/A,FALSE,"Input - Target 02"}</definedName>
    <definedName name="wrn.Data._.Input." hidden="1">{#N/A,#N/A,FALSE,"Input - Target 02"}</definedName>
    <definedName name="wrn.Dividend._.Schedule." localSheetId="5" hidden="1">{"Dividend",#N/A,FALSE,"Cash Flow"}</definedName>
    <definedName name="wrn.Dividend._.Schedule." hidden="1">{"Dividend",#N/A,FALSE,"Cash Flow"}</definedName>
    <definedName name="wrn.pages." localSheetId="5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ERPACKPG3." localSheetId="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ERPACKPG3.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rn.Print._.5._.and._.12." localSheetId="5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5._.and._.12." hidden="1">{"EBIT 5",#N/A,FALSE,"EBIT";"NPAT 5",#N/A,FALSE,"EBIT";"EBITDA 5",#N/A,FALSE,"EBIT";"INTEREST 5",#N/A,FALSE,"EBIT";"TAX 5",#N/A,FALSE,"EBIT";"MI 5",#N/A,FALSE,"EBIT";"3G 5",#N/A,FALSE,"EBIT";"E-Com 5",#N/A,FALSE,"EBIT";"EBIT 12",#N/A,FALSE,"EBIT";"NPAT 12",#N/A,FALSE,"EBIT";"EBITDA 12",#N/A,FALSE,"EBIT";"INTEREST 12",#N/A,FALSE,"EBIT";"TAX 12",#N/A,FALSE,"EBIT";"MI 12",#N/A,FALSE,"EBIT"}</definedName>
    <definedName name="wrn.Print._.Summary." localSheetId="3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Print._.Summary." hidden="1">{#N/A,#N/A,FALSE,"Credit Ratios";#N/A,#N/A,FALSE,"UEL Consolidated";#N/A,#N/A,FALSE,"Distribution";#N/A,#N/A,FALSE,"IS";#N/A,#N/A,FALSE,"UEComm";#N/A,#N/A,FALSE,"Utilimode";#N/A,#N/A,FALSE,"NPS";#N/A,#N/A,FALSE,"Corporate";#N/A,#N/A,FALSE,"Consolidations";#N/A,#N/A,FALSE,"Amort'n Book";#N/A,#N/A,FALSE,"Dep'n Book";#N/A,#N/A,FALSE,"Dep'n Tax";#N/A,#N/A,FALSE,"InterCo Loans";#N/A,#N/A,FALSE,"Debt"}</definedName>
    <definedName name="wrn.S_R._.tables." localSheetId="5" hidden="1">{#N/A,#N/A,FALSE,"pcf";#N/A,#N/A,FALSE,"pcr"}</definedName>
    <definedName name="wrn.S_R._.tables." hidden="1">{#N/A,#N/A,FALSE,"pcf";#N/A,#N/A,FALSE,"pcr"}</definedName>
    <definedName name="wrn.S_RQTR3." localSheetId="5" hidden="1">{#N/A,#N/A,FALSE,"SUM QTR 3";#N/A,#N/A,FALSE,"Detail QTR 3 (w_o ly)"}</definedName>
    <definedName name="wrn.S_RQTR3." hidden="1">{#N/A,#N/A,FALSE,"SUM QTR 3";#N/A,#N/A,FALSE,"Detail QTR 3 (w_o ly)"}</definedName>
    <definedName name="wrn.Summary." localSheetId="3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Summary." hidden="1">{#N/A,#N/A,FALSE,"Credit Ratios";#N/A,#N/A,FALSE,"Debt";#N/A,#N/A,FALSE,"UEL Consolidated";#N/A,#N/A,FALSE,"UEComm";#N/A,#N/A,FALSE,"NPS";#N/A,#N/A,FALSE,"UED Total";#N/A,#N/A,FALSE,"Distribution";#N/A,#N/A,FALSE,"Utilimode";#N/A,#N/A,FALSE,"UEHL";#N/A,#N/A,FALSE,"IS";#N/A,#N/A,FALSE,"Corporate";#N/A,#N/A,FALSE,"Consolidations - UED";#N/A,#N/A,FALSE,"Consolidations - UEL"}</definedName>
    <definedName name="wrn.TEST." localSheetId="3" hidden="1">{#N/A,#N/A,FALSE,"MGH income-Support";#N/A,#N/A,FALSE,"MGN balance sheet-Support"}</definedName>
    <definedName name="wrn.TEST." hidden="1">{#N/A,#N/A,FALSE,"MGH income-Support";#N/A,#N/A,FALSE,"MGN balance sheet-Support"}</definedName>
    <definedName name="wrn.UEG._.Operating._.Report.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.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.Report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rn.ueg._.operating._report.2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ww" localSheetId="5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ww" hidden="1">{"DJH3",#N/A,FALSE,"PFL00805";"PJB3",#N/A,FALSE,"PFL00805";"JMD3",#N/A,FALSE,"PFL00805";"DNB3",#N/A,FALSE,"PFL00805";"MJP3",#N/A,FALSE,"PFL00805";"RAB3",#N/A,FALSE,"PFL00805";"GJW3",#N/A,FALSE,"PFL00805";"MASTER3",#N/A,FALSE,"PFL00805"}</definedName>
    <definedName name="yht" localSheetId="5" hidden="1">{#N/A,#N/A,FALSE,"SUM QTR 3";#N/A,#N/A,FALSE,"Detail QTR 3 (w_o ly)"}</definedName>
    <definedName name="yht" hidden="1">{#N/A,#N/A,FALSE,"SUM QTR 3";#N/A,#N/A,FALSE,"Detail QTR 3 (w_o ly)"}</definedName>
    <definedName name="Z_194E5B9A_53B1_414D_85B4_862268EA3FD8_.wvu.Cols" hidden="1">#REF!,#REF!</definedName>
    <definedName name="Z_457C99E0_B489_11D4_9586_D18A69491E44_.wvu.FilterData" hidden="1">[2]DataAct!#REF!</definedName>
    <definedName name="Z_4A79B72B_DC22_4363_885C_85183B73F539_.wvu.Cols" hidden="1">'[13]Inputs II'!$D$1:$F$65536,'[13]Inputs II'!$G$1:$I$65536</definedName>
    <definedName name="Z_6664BF98_58A8_4AA7_B274_16B63D099514_.wvu.PrintTitles" hidden="1">#REF!</definedName>
    <definedName name="Z_6664BF98_58A8_4AA7_B274_16B63D099514_.wvu.Rows" hidden="1">#REF!</definedName>
    <definedName name="Z_7BA556F5_54D8_11D5_A01A_F3F642D11487_.wvu.PrintTitles" hidden="1">#REF!</definedName>
    <definedName name="Z_82A713E0_6943_11D4_BE9F_0010A4B0D9C7_.wvu.Cols" hidden="1">#REF!</definedName>
    <definedName name="Z_82A713E0_6943_11D4_BE9F_0010A4B0D9C7_.wvu.Rows" hidden="1">#REF!,#REF!</definedName>
    <definedName name="Z_86D17A40_67AF_11D4_BE9F_0010A4C47286_.wvu.FilterData" hidden="1">[2]DataAct!#REF!</definedName>
    <definedName name="Z_86D17A4F_67AF_11D4_BE9F_0010A4C47286_.wvu.FilterData" hidden="1">[2]DataAct!#REF!</definedName>
    <definedName name="Z_954171C1_B0CF_11D4_9586_C4C4470EA652_.wvu.FilterData" hidden="1">[2]DataAct!#REF!</definedName>
    <definedName name="Z_954171C6_B0CF_11D4_9586_C4C4470EA652_.wvu.FilterData" hidden="1">[2]DataAct!#REF!</definedName>
    <definedName name="Z_B353C461_E47E_11D3_9F17_9F7735ADF445_.wvu.PrintArea" hidden="1">#REF!</definedName>
    <definedName name="Z_B6615E22_B0C4_11D4_9586_D4E81DC95A44_.wvu.FilterData" hidden="1">[2]DataAct!#REF!</definedName>
    <definedName name="Z_CFB7B7F4_1D0A_11D5_9586_DD7024B77949_.wvu.FilterData" hidden="1">[2]DataAct!#REF!</definedName>
    <definedName name="Z_E0C6688C_23D0_4DBC_A58B_6DB16AD0B737_.wvu.Cols" localSheetId="3" hidden="1">'Input|Non-SCS Opex'!$AM:$XFD</definedName>
    <definedName name="Z_E0C6688C_23D0_4DBC_A58B_6DB16AD0B737_.wvu.PrintArea" localSheetId="3" hidden="1">'Input|Non-SCS Opex'!$C$1:$S$264</definedName>
    <definedName name="zed" localSheetId="3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  <definedName name="zed" hidden="1">{#N/A,#N/A,FALSE,"UEG Cover";#N/A,#N/A,FALSE,"UEG Summary";#N/A,#N/A,FALSE,"UPS Cover";#N/A,#N/A,FALSE,"REGULATED_POWER";#N/A,#N/A,FALSE,"REG_VAR_YTD";#N/A,#N/A,FALSE,"UCG";#N/A,#N/A,FALSE,"UCG_VAR_YTD";#N/A,#N/A,FALSE,"O&amp;M_DETAIL";#N/A,#N/A,FALSE,"UPS HEADCOUNT";#N/A,#N/A,FALSE,"UPS CAPITAL";#N/A,#N/A,FALSE,"UPS FLEX PLAN";#N/A,#N/A,FALSE,"UER Cover";#N/A,#N/A,FALSE,"AEC EBIT-EVA Month";#N/A,#N/A,FALSE,"AEC EBIT-EVA Y-T-D";#N/A,#N/A,FALSE,"AEM-TG EBIT-EVA Month";#N/A,#N/A,FALSE,"APC-PT EBIT-EVA Month ";#N/A,#N/A,FALSE,"AEM-Term EBIT-EVA Month ";#N/A,#N/A,FALSE,"APC-Term EBIT-EVA Month";#N/A,#N/A,FALSE,"AEM O&amp;M Detail";#N/A,#N/A,FALSE,"AQP Cover";#N/A,#N/A,FALSE,"AQP EBIT-EVA Month";#N/A,#N/A,FALSE,"AQP EBIT-EVA Y-T-D";#N/A,#N/A,FALSE,"AQP O&amp;M Detail";#N/A,#N/A,FALSE,"Operating Stats-UER";#N/A,#N/A,FALSE,"Headcount";#N/A,#N/A,FALSE,"GSS Cover";#N/A,#N/A,FALSE,"GSS EBIT-EVA Month";#N/A,#N/A,FALSE,"GSS EBIT-EVA Variance";#N/A,#N/A,FALSE,"GSS O&amp;M Detail - P&amp;L";#N/A,#N/A,FALSE,"GSS O&amp;M Variance";#N/A,#N/A,FALSE,"UES Cover";#N/A,#N/A,FALSE,"UES Total";#N/A,#N/A,FALSE,"Monthly UES by SBU";#N/A,#N/A,FALSE,"YTD UES by SBU";#N/A,#N/A,FALSE,"IndustEBIT";#N/A,#N/A,FALSE,"Com'l EBIT ";#N/A,#N/A,FALSE,"UEM EBIT"}</definedName>
  </definedNames>
  <calcPr calcId="145621"/>
  <customWorkbookViews>
    <customWorkbookView name="Moffitt, Shannon - Personal View" guid="{E0C6688C-23D0-4DBC-A58B-6DB16AD0B737}" mergeInterval="0" personalView="1" maximized="1" windowWidth="1916" windowHeight="935" activeSheetId="6"/>
  </customWorkbookViews>
</workbook>
</file>

<file path=xl/calcChain.xml><?xml version="1.0" encoding="utf-8"?>
<calcChain xmlns="http://schemas.openxmlformats.org/spreadsheetml/2006/main">
  <c r="S225" i="6" l="1"/>
  <c r="R225" i="6"/>
  <c r="Q225" i="6"/>
  <c r="P225" i="6"/>
  <c r="O225" i="6"/>
  <c r="K20" i="8" l="1"/>
  <c r="K27" i="8" l="1"/>
  <c r="C20" i="8"/>
  <c r="C27" i="8" l="1"/>
  <c r="C34" i="8" l="1"/>
  <c r="M118" i="6" l="1"/>
  <c r="N118" i="6"/>
  <c r="O118" i="6"/>
  <c r="M119" i="6"/>
  <c r="N119" i="6"/>
  <c r="O119" i="6"/>
  <c r="M120" i="6"/>
  <c r="N120" i="6"/>
  <c r="O120" i="6"/>
  <c r="M121" i="6"/>
  <c r="N121" i="6"/>
  <c r="O121" i="6"/>
  <c r="M122" i="6"/>
  <c r="N122" i="6"/>
  <c r="O122" i="6"/>
  <c r="M123" i="6"/>
  <c r="N123" i="6"/>
  <c r="O123" i="6"/>
  <c r="M124" i="6"/>
  <c r="N124" i="6"/>
  <c r="O124" i="6"/>
  <c r="M125" i="6"/>
  <c r="N125" i="6"/>
  <c r="O125" i="6"/>
  <c r="M126" i="6"/>
  <c r="N126" i="6"/>
  <c r="O126" i="6"/>
  <c r="M127" i="6"/>
  <c r="N127" i="6"/>
  <c r="O127" i="6"/>
  <c r="M128" i="6"/>
  <c r="N128" i="6"/>
  <c r="O128" i="6"/>
  <c r="M129" i="6"/>
  <c r="N129" i="6"/>
  <c r="O129" i="6"/>
  <c r="M130" i="6"/>
  <c r="N130" i="6"/>
  <c r="O130" i="6"/>
  <c r="N117" i="6"/>
  <c r="O117" i="6"/>
  <c r="M117" i="6"/>
  <c r="F95" i="6" l="1"/>
  <c r="S35" i="6"/>
  <c r="R45" i="6" s="1"/>
  <c r="R35" i="6"/>
  <c r="Q44" i="6" s="1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O209" i="6"/>
  <c r="N209" i="6"/>
  <c r="O228" i="6"/>
  <c r="P118" i="6"/>
  <c r="P119" i="6"/>
  <c r="P120" i="6"/>
  <c r="P121" i="6"/>
  <c r="P122" i="6"/>
  <c r="P123" i="6"/>
  <c r="P124" i="6"/>
  <c r="P125" i="6"/>
  <c r="P126" i="6"/>
  <c r="P127" i="6"/>
  <c r="P128" i="6"/>
  <c r="P129" i="6"/>
  <c r="P130" i="6"/>
  <c r="P117" i="6"/>
  <c r="H45" i="6"/>
  <c r="H55" i="6" s="1"/>
  <c r="Q228" i="6"/>
  <c r="R228" i="6"/>
  <c r="S228" i="6"/>
  <c r="P228" i="6"/>
  <c r="P209" i="6"/>
  <c r="Q209" i="6"/>
  <c r="R209" i="6"/>
  <c r="S209" i="6"/>
  <c r="P193" i="6"/>
  <c r="Q193" i="6"/>
  <c r="R193" i="6"/>
  <c r="S193" i="6"/>
  <c r="O193" i="6"/>
  <c r="I213" i="6"/>
  <c r="I215" i="6" s="1"/>
  <c r="G213" i="6"/>
  <c r="G215" i="6" s="1"/>
  <c r="E213" i="6"/>
  <c r="E215" i="6" s="1"/>
  <c r="I228" i="6"/>
  <c r="G228" i="6"/>
  <c r="H213" i="6"/>
  <c r="H215" i="6" s="1"/>
  <c r="F213" i="6"/>
  <c r="F215" i="6" s="1"/>
  <c r="I55" i="6"/>
  <c r="E40" i="6"/>
  <c r="F40" i="6" s="1"/>
  <c r="O35" i="6"/>
  <c r="O40" i="6" s="1"/>
  <c r="D50" i="6"/>
  <c r="N35" i="6"/>
  <c r="N50" i="6" s="1"/>
  <c r="H54" i="6"/>
  <c r="F52" i="6"/>
  <c r="P35" i="6"/>
  <c r="O42" i="6" s="1"/>
  <c r="G53" i="6"/>
  <c r="Q35" i="6"/>
  <c r="Q42" i="6" s="1"/>
  <c r="R42" i="6" s="1"/>
  <c r="C110" i="6"/>
  <c r="M95" i="6"/>
  <c r="N108" i="6"/>
  <c r="N100" i="6"/>
  <c r="E110" i="6"/>
  <c r="D110" i="6"/>
  <c r="F41" i="6"/>
  <c r="G41" i="6" s="1"/>
  <c r="D41" i="6"/>
  <c r="D51" i="6" s="1"/>
  <c r="F43" i="6"/>
  <c r="F53" i="6" s="1"/>
  <c r="E51" i="6"/>
  <c r="D39" i="6"/>
  <c r="E39" i="6" s="1"/>
  <c r="E42" i="6"/>
  <c r="D42" i="6" s="1"/>
  <c r="D52" i="6" s="1"/>
  <c r="G44" i="6"/>
  <c r="G54" i="6" s="1"/>
  <c r="R54" i="6"/>
  <c r="H228" i="6"/>
  <c r="E228" i="6"/>
  <c r="C9" i="2"/>
  <c r="B9" i="2"/>
  <c r="C55" i="2"/>
  <c r="D55" i="2"/>
  <c r="E55" i="2"/>
  <c r="F55" i="2"/>
  <c r="B55" i="2"/>
  <c r="C46" i="2"/>
  <c r="D46" i="2"/>
  <c r="E46" i="2"/>
  <c r="F46" i="2"/>
  <c r="B46" i="2"/>
  <c r="B33" i="2"/>
  <c r="C33" i="2"/>
  <c r="B32" i="2"/>
  <c r="B31" i="2"/>
  <c r="C31" i="2"/>
  <c r="C34" i="2"/>
  <c r="A33" i="2"/>
  <c r="A32" i="2"/>
  <c r="A31" i="2"/>
  <c r="B26" i="2"/>
  <c r="G263" i="4"/>
  <c r="A263" i="4"/>
  <c r="M261" i="4"/>
  <c r="L261" i="4"/>
  <c r="K261" i="4"/>
  <c r="J261" i="4"/>
  <c r="G261" i="4"/>
  <c r="E261" i="4"/>
  <c r="G259" i="4"/>
  <c r="E259" i="4"/>
  <c r="G258" i="4"/>
  <c r="E258" i="4"/>
  <c r="G257" i="4"/>
  <c r="E257" i="4"/>
  <c r="G256" i="4"/>
  <c r="E256" i="4"/>
  <c r="G255" i="4"/>
  <c r="E255" i="4"/>
  <c r="M253" i="4"/>
  <c r="L253" i="4"/>
  <c r="K253" i="4"/>
  <c r="J253" i="4"/>
  <c r="G248" i="4"/>
  <c r="A248" i="4"/>
  <c r="M246" i="4"/>
  <c r="L246" i="4"/>
  <c r="K246" i="4"/>
  <c r="J246" i="4"/>
  <c r="G246" i="4"/>
  <c r="E246" i="4"/>
  <c r="G244" i="4"/>
  <c r="E244" i="4"/>
  <c r="G243" i="4"/>
  <c r="E243" i="4"/>
  <c r="G242" i="4"/>
  <c r="E242" i="4"/>
  <c r="G241" i="4"/>
  <c r="E241" i="4"/>
  <c r="G240" i="4"/>
  <c r="E240" i="4"/>
  <c r="M238" i="4"/>
  <c r="L238" i="4"/>
  <c r="K238" i="4"/>
  <c r="J238" i="4"/>
  <c r="G233" i="4"/>
  <c r="G231" i="4"/>
  <c r="E231" i="4"/>
  <c r="G229" i="4"/>
  <c r="E229" i="4"/>
  <c r="G228" i="4"/>
  <c r="E228" i="4"/>
  <c r="G227" i="4"/>
  <c r="E227" i="4"/>
  <c r="G226" i="4"/>
  <c r="E226" i="4"/>
  <c r="G225" i="4"/>
  <c r="E225" i="4"/>
  <c r="G224" i="4"/>
  <c r="E224" i="4"/>
  <c r="M222" i="4"/>
  <c r="L222" i="4"/>
  <c r="K222" i="4"/>
  <c r="J222" i="4"/>
  <c r="G219" i="4"/>
  <c r="L217" i="4"/>
  <c r="K217" i="4"/>
  <c r="J217" i="4"/>
  <c r="G217" i="4"/>
  <c r="E217" i="4"/>
  <c r="G215" i="4"/>
  <c r="E215" i="4"/>
  <c r="G214" i="4"/>
  <c r="E214" i="4"/>
  <c r="G213" i="4"/>
  <c r="E213" i="4"/>
  <c r="G212" i="4"/>
  <c r="E212" i="4"/>
  <c r="G211" i="4"/>
  <c r="E211" i="4"/>
  <c r="G210" i="4"/>
  <c r="E210" i="4"/>
  <c r="M208" i="4"/>
  <c r="L208" i="4"/>
  <c r="K208" i="4"/>
  <c r="J208" i="4"/>
  <c r="G205" i="4"/>
  <c r="G203" i="4"/>
  <c r="E203" i="4"/>
  <c r="M201" i="4"/>
  <c r="M215" i="4"/>
  <c r="L201" i="4"/>
  <c r="K201" i="4"/>
  <c r="J201" i="4"/>
  <c r="G201" i="4"/>
  <c r="E201" i="4"/>
  <c r="M200" i="4"/>
  <c r="M214" i="4"/>
  <c r="L200" i="4"/>
  <c r="K200" i="4"/>
  <c r="J200" i="4"/>
  <c r="G200" i="4"/>
  <c r="E200" i="4"/>
  <c r="L199" i="4"/>
  <c r="L227" i="4"/>
  <c r="K199" i="4"/>
  <c r="K227" i="4"/>
  <c r="J199" i="4"/>
  <c r="J227" i="4"/>
  <c r="G199" i="4"/>
  <c r="E199" i="4"/>
  <c r="M198" i="4"/>
  <c r="M212" i="4"/>
  <c r="L198" i="4"/>
  <c r="K198" i="4"/>
  <c r="J198" i="4"/>
  <c r="G198" i="4"/>
  <c r="E198" i="4"/>
  <c r="L197" i="4"/>
  <c r="L196" i="4"/>
  <c r="L203" i="4"/>
  <c r="K197" i="4"/>
  <c r="K225" i="4"/>
  <c r="J197" i="4"/>
  <c r="J196" i="4"/>
  <c r="J203" i="4"/>
  <c r="G197" i="4"/>
  <c r="E197" i="4"/>
  <c r="L224" i="4"/>
  <c r="K196" i="4"/>
  <c r="K224" i="4"/>
  <c r="K231" i="4"/>
  <c r="J224" i="4"/>
  <c r="G196" i="4"/>
  <c r="E196" i="4"/>
  <c r="M194" i="4"/>
  <c r="L194" i="4"/>
  <c r="K194" i="4"/>
  <c r="J194" i="4"/>
  <c r="G191" i="4"/>
  <c r="L189" i="4"/>
  <c r="K189" i="4"/>
  <c r="J189" i="4"/>
  <c r="G189" i="4"/>
  <c r="E189" i="4"/>
  <c r="G187" i="4"/>
  <c r="E187" i="4"/>
  <c r="G186" i="4"/>
  <c r="E186" i="4"/>
  <c r="M185" i="4"/>
  <c r="M182" i="4"/>
  <c r="M183" i="4"/>
  <c r="M189" i="4"/>
  <c r="M126" i="4"/>
  <c r="M191" i="4"/>
  <c r="A191" i="4"/>
  <c r="G185" i="4"/>
  <c r="E185" i="4"/>
  <c r="G184" i="4"/>
  <c r="E184" i="4"/>
  <c r="G183" i="4"/>
  <c r="E183" i="4"/>
  <c r="G182" i="4"/>
  <c r="E182" i="4"/>
  <c r="M180" i="4"/>
  <c r="L180" i="4"/>
  <c r="K180" i="4"/>
  <c r="J180" i="4"/>
  <c r="G177" i="4"/>
  <c r="A177" i="4"/>
  <c r="L175" i="4"/>
  <c r="K175" i="4"/>
  <c r="J175" i="4"/>
  <c r="G175" i="4"/>
  <c r="E175" i="4"/>
  <c r="G173" i="4"/>
  <c r="E173" i="4"/>
  <c r="G172" i="4"/>
  <c r="E172" i="4"/>
  <c r="M171" i="4"/>
  <c r="M199" i="4"/>
  <c r="G171" i="4"/>
  <c r="E171" i="4"/>
  <c r="G170" i="4"/>
  <c r="E170" i="4"/>
  <c r="M169" i="4"/>
  <c r="M197" i="4"/>
  <c r="G169" i="4"/>
  <c r="E169" i="4"/>
  <c r="M168" i="4"/>
  <c r="M196" i="4"/>
  <c r="G168" i="4"/>
  <c r="E168" i="4"/>
  <c r="M166" i="4"/>
  <c r="L166" i="4"/>
  <c r="K166" i="4"/>
  <c r="J166" i="4"/>
  <c r="G161" i="4"/>
  <c r="A161" i="4"/>
  <c r="G159" i="4"/>
  <c r="E159" i="4"/>
  <c r="AB157" i="4"/>
  <c r="W157" i="4"/>
  <c r="M157" i="4"/>
  <c r="Q157" i="4"/>
  <c r="O157" i="4"/>
  <c r="P157" i="4"/>
  <c r="R157" i="4"/>
  <c r="G157" i="4"/>
  <c r="E157" i="4"/>
  <c r="AB156" i="4"/>
  <c r="W156" i="4"/>
  <c r="M156" i="4"/>
  <c r="Q156" i="4"/>
  <c r="O156" i="4"/>
  <c r="P156" i="4"/>
  <c r="R156" i="4"/>
  <c r="G156" i="4"/>
  <c r="E156" i="4"/>
  <c r="AB155" i="4"/>
  <c r="W155" i="4"/>
  <c r="M155" i="4"/>
  <c r="Q155" i="4"/>
  <c r="O155" i="4"/>
  <c r="P155" i="4"/>
  <c r="R155" i="4"/>
  <c r="G155" i="4"/>
  <c r="E155" i="4"/>
  <c r="AB154" i="4"/>
  <c r="W154" i="4"/>
  <c r="M154" i="4"/>
  <c r="Q154" i="4"/>
  <c r="O154" i="4"/>
  <c r="P154" i="4"/>
  <c r="R154" i="4"/>
  <c r="G154" i="4"/>
  <c r="E154" i="4"/>
  <c r="AB153" i="4"/>
  <c r="W153" i="4"/>
  <c r="M153" i="4"/>
  <c r="Q153" i="4"/>
  <c r="O153" i="4"/>
  <c r="P153" i="4"/>
  <c r="R153" i="4"/>
  <c r="G153" i="4"/>
  <c r="E153" i="4"/>
  <c r="AB152" i="4"/>
  <c r="W152" i="4"/>
  <c r="M152" i="4"/>
  <c r="Q152" i="4"/>
  <c r="O152" i="4"/>
  <c r="P152" i="4"/>
  <c r="R152" i="4"/>
  <c r="G152" i="4"/>
  <c r="E152" i="4"/>
  <c r="AB151" i="4"/>
  <c r="W151" i="4"/>
  <c r="M151" i="4"/>
  <c r="Q151" i="4"/>
  <c r="O151" i="4"/>
  <c r="P151" i="4"/>
  <c r="R151" i="4"/>
  <c r="G151" i="4"/>
  <c r="E151" i="4"/>
  <c r="AB150" i="4"/>
  <c r="W150" i="4"/>
  <c r="M150" i="4"/>
  <c r="Q150" i="4"/>
  <c r="O150" i="4"/>
  <c r="P150" i="4"/>
  <c r="R150" i="4"/>
  <c r="G150" i="4"/>
  <c r="E150" i="4"/>
  <c r="AB149" i="4"/>
  <c r="W149" i="4"/>
  <c r="M149" i="4"/>
  <c r="Q149" i="4"/>
  <c r="O149" i="4"/>
  <c r="P149" i="4"/>
  <c r="R149" i="4"/>
  <c r="G149" i="4"/>
  <c r="E149" i="4"/>
  <c r="AB148" i="4"/>
  <c r="W148" i="4"/>
  <c r="M148" i="4"/>
  <c r="Q148" i="4"/>
  <c r="O148" i="4"/>
  <c r="P148" i="4"/>
  <c r="R148" i="4"/>
  <c r="G148" i="4"/>
  <c r="E148" i="4"/>
  <c r="AB147" i="4"/>
  <c r="W147" i="4"/>
  <c r="M147" i="4"/>
  <c r="Q147" i="4"/>
  <c r="O147" i="4"/>
  <c r="P147" i="4"/>
  <c r="R147" i="4"/>
  <c r="G147" i="4"/>
  <c r="E147" i="4"/>
  <c r="AB146" i="4"/>
  <c r="W146" i="4"/>
  <c r="M146" i="4"/>
  <c r="Q146" i="4"/>
  <c r="O146" i="4"/>
  <c r="P146" i="4"/>
  <c r="R146" i="4"/>
  <c r="G146" i="4"/>
  <c r="E146" i="4"/>
  <c r="AB145" i="4"/>
  <c r="W145" i="4"/>
  <c r="M145" i="4"/>
  <c r="Q145" i="4"/>
  <c r="O145" i="4"/>
  <c r="P145" i="4"/>
  <c r="R145" i="4"/>
  <c r="G145" i="4"/>
  <c r="E145" i="4"/>
  <c r="AB144" i="4"/>
  <c r="W144" i="4"/>
  <c r="M144" i="4"/>
  <c r="Q144" i="4"/>
  <c r="O144" i="4"/>
  <c r="P144" i="4"/>
  <c r="R144" i="4"/>
  <c r="G144" i="4"/>
  <c r="E144" i="4"/>
  <c r="AB143" i="4"/>
  <c r="W143" i="4"/>
  <c r="M143" i="4"/>
  <c r="Q143" i="4"/>
  <c r="O143" i="4"/>
  <c r="P143" i="4"/>
  <c r="R143" i="4"/>
  <c r="G143" i="4"/>
  <c r="E143" i="4"/>
  <c r="AB142" i="4"/>
  <c r="W142" i="4"/>
  <c r="M142" i="4"/>
  <c r="Q142" i="4"/>
  <c r="O142" i="4"/>
  <c r="P142" i="4"/>
  <c r="R142" i="4"/>
  <c r="G142" i="4"/>
  <c r="E142" i="4"/>
  <c r="AB141" i="4"/>
  <c r="W141" i="4"/>
  <c r="M141" i="4"/>
  <c r="Q141" i="4"/>
  <c r="O141" i="4"/>
  <c r="P141" i="4"/>
  <c r="R141" i="4"/>
  <c r="G141" i="4"/>
  <c r="E141" i="4"/>
  <c r="AB140" i="4"/>
  <c r="W140" i="4"/>
  <c r="M140" i="4"/>
  <c r="Q140" i="4"/>
  <c r="O140" i="4"/>
  <c r="P140" i="4"/>
  <c r="R140" i="4"/>
  <c r="G140" i="4"/>
  <c r="E140" i="4"/>
  <c r="AB139" i="4"/>
  <c r="W139" i="4"/>
  <c r="M139" i="4"/>
  <c r="Q139" i="4"/>
  <c r="O139" i="4"/>
  <c r="P139" i="4"/>
  <c r="R139" i="4"/>
  <c r="G139" i="4"/>
  <c r="E139" i="4"/>
  <c r="AB138" i="4"/>
  <c r="W138" i="4"/>
  <c r="M138" i="4"/>
  <c r="Q138" i="4"/>
  <c r="O138" i="4"/>
  <c r="P138" i="4"/>
  <c r="R138" i="4"/>
  <c r="G138" i="4"/>
  <c r="E138" i="4"/>
  <c r="AB137" i="4"/>
  <c r="W137" i="4"/>
  <c r="M137" i="4"/>
  <c r="Q137" i="4"/>
  <c r="O137" i="4"/>
  <c r="P137" i="4"/>
  <c r="R137" i="4"/>
  <c r="G137" i="4"/>
  <c r="E137" i="4"/>
  <c r="AB136" i="4"/>
  <c r="W136" i="4"/>
  <c r="M136" i="4"/>
  <c r="Q136" i="4"/>
  <c r="O136" i="4"/>
  <c r="P136" i="4"/>
  <c r="R136" i="4"/>
  <c r="G136" i="4"/>
  <c r="E136" i="4"/>
  <c r="AB135" i="4"/>
  <c r="W135" i="4"/>
  <c r="M135" i="4"/>
  <c r="Q135" i="4"/>
  <c r="O135" i="4"/>
  <c r="P135" i="4"/>
  <c r="R135" i="4"/>
  <c r="G135" i="4"/>
  <c r="E135" i="4"/>
  <c r="AB134" i="4"/>
  <c r="W134" i="4"/>
  <c r="M134" i="4"/>
  <c r="Q134" i="4"/>
  <c r="O134" i="4"/>
  <c r="P134" i="4"/>
  <c r="R134" i="4"/>
  <c r="G134" i="4"/>
  <c r="E134" i="4"/>
  <c r="AB133" i="4"/>
  <c r="W133" i="4"/>
  <c r="M133" i="4"/>
  <c r="Q133" i="4"/>
  <c r="Q159" i="4"/>
  <c r="O133" i="4"/>
  <c r="M227" i="4"/>
  <c r="M213" i="4"/>
  <c r="G133" i="4"/>
  <c r="E133" i="4"/>
  <c r="M131" i="4"/>
  <c r="L131" i="4"/>
  <c r="K131" i="4"/>
  <c r="J131" i="4"/>
  <c r="G128" i="4"/>
  <c r="A128" i="4"/>
  <c r="G126" i="4"/>
  <c r="E126" i="4"/>
  <c r="G124" i="4"/>
  <c r="E124" i="4"/>
  <c r="G123" i="4"/>
  <c r="E123" i="4"/>
  <c r="G122" i="4"/>
  <c r="E122" i="4"/>
  <c r="G121" i="4"/>
  <c r="E121" i="4"/>
  <c r="G120" i="4"/>
  <c r="E120" i="4"/>
  <c r="G119" i="4"/>
  <c r="E119" i="4"/>
  <c r="G118" i="4"/>
  <c r="E118" i="4"/>
  <c r="G117" i="4"/>
  <c r="E117" i="4"/>
  <c r="G116" i="4"/>
  <c r="E116" i="4"/>
  <c r="G115" i="4"/>
  <c r="E115" i="4"/>
  <c r="G114" i="4"/>
  <c r="E114" i="4"/>
  <c r="G113" i="4"/>
  <c r="E113" i="4"/>
  <c r="G112" i="4"/>
  <c r="E112" i="4"/>
  <c r="G111" i="4"/>
  <c r="E111" i="4"/>
  <c r="G110" i="4"/>
  <c r="E110" i="4"/>
  <c r="G109" i="4"/>
  <c r="E109" i="4"/>
  <c r="G108" i="4"/>
  <c r="E108" i="4"/>
  <c r="G107" i="4"/>
  <c r="E107" i="4"/>
  <c r="G106" i="4"/>
  <c r="E106" i="4"/>
  <c r="G105" i="4"/>
  <c r="E105" i="4"/>
  <c r="G104" i="4"/>
  <c r="E104" i="4"/>
  <c r="G103" i="4"/>
  <c r="E103" i="4"/>
  <c r="G102" i="4"/>
  <c r="E102" i="4"/>
  <c r="G101" i="4"/>
  <c r="E101" i="4"/>
  <c r="G100" i="4"/>
  <c r="E100" i="4"/>
  <c r="M98" i="4"/>
  <c r="G95" i="4"/>
  <c r="A95" i="4"/>
  <c r="M93" i="4"/>
  <c r="L93" i="4"/>
  <c r="L159" i="4"/>
  <c r="K93" i="4"/>
  <c r="K159" i="4"/>
  <c r="J93" i="4"/>
  <c r="J159" i="4"/>
  <c r="G93" i="4"/>
  <c r="E93" i="4"/>
  <c r="G91" i="4"/>
  <c r="E91" i="4"/>
  <c r="G90" i="4"/>
  <c r="E90" i="4"/>
  <c r="G89" i="4"/>
  <c r="E89" i="4"/>
  <c r="G88" i="4"/>
  <c r="E88" i="4"/>
  <c r="G87" i="4"/>
  <c r="E87" i="4"/>
  <c r="G86" i="4"/>
  <c r="E86" i="4"/>
  <c r="G85" i="4"/>
  <c r="E85" i="4"/>
  <c r="G84" i="4"/>
  <c r="E84" i="4"/>
  <c r="G83" i="4"/>
  <c r="E83" i="4"/>
  <c r="G82" i="4"/>
  <c r="E82" i="4"/>
  <c r="G81" i="4"/>
  <c r="E81" i="4"/>
  <c r="G80" i="4"/>
  <c r="E80" i="4"/>
  <c r="G79" i="4"/>
  <c r="E79" i="4"/>
  <c r="G78" i="4"/>
  <c r="E78" i="4"/>
  <c r="G77" i="4"/>
  <c r="E77" i="4"/>
  <c r="G76" i="4"/>
  <c r="E76" i="4"/>
  <c r="G75" i="4"/>
  <c r="E75" i="4"/>
  <c r="G74" i="4"/>
  <c r="E74" i="4"/>
  <c r="G73" i="4"/>
  <c r="E73" i="4"/>
  <c r="G72" i="4"/>
  <c r="E72" i="4"/>
  <c r="G71" i="4"/>
  <c r="E71" i="4"/>
  <c r="G70" i="4"/>
  <c r="E70" i="4"/>
  <c r="G69" i="4"/>
  <c r="E69" i="4"/>
  <c r="G68" i="4"/>
  <c r="E68" i="4"/>
  <c r="G67" i="4"/>
  <c r="E67" i="4"/>
  <c r="M65" i="4"/>
  <c r="L65" i="4"/>
  <c r="K65" i="4"/>
  <c r="J65" i="4"/>
  <c r="G60" i="4"/>
  <c r="A60" i="4"/>
  <c r="M58" i="4"/>
  <c r="L58" i="4"/>
  <c r="K58" i="4"/>
  <c r="J58" i="4"/>
  <c r="G58" i="4"/>
  <c r="E58" i="4"/>
  <c r="G56" i="4"/>
  <c r="E56" i="4"/>
  <c r="G55" i="4"/>
  <c r="E55" i="4"/>
  <c r="G54" i="4"/>
  <c r="E54" i="4"/>
  <c r="G53" i="4"/>
  <c r="E53" i="4"/>
  <c r="G52" i="4"/>
  <c r="E52" i="4"/>
  <c r="M50" i="4"/>
  <c r="L50" i="4"/>
  <c r="K50" i="4"/>
  <c r="J50" i="4"/>
  <c r="G45" i="4"/>
  <c r="G43" i="4"/>
  <c r="E43" i="4"/>
  <c r="M41" i="4"/>
  <c r="L41" i="4"/>
  <c r="K41" i="4"/>
  <c r="J41" i="4"/>
  <c r="G41" i="4"/>
  <c r="E41" i="4"/>
  <c r="M40" i="4"/>
  <c r="L40" i="4"/>
  <c r="K40" i="4"/>
  <c r="J40" i="4"/>
  <c r="G40" i="4"/>
  <c r="E40" i="4"/>
  <c r="M39" i="4"/>
  <c r="L39" i="4"/>
  <c r="K39" i="4"/>
  <c r="J39" i="4"/>
  <c r="G39" i="4"/>
  <c r="E39" i="4"/>
  <c r="M38" i="4"/>
  <c r="L38" i="4"/>
  <c r="K38" i="4"/>
  <c r="K37" i="4"/>
  <c r="K43" i="4"/>
  <c r="K19" i="4"/>
  <c r="K32" i="4"/>
  <c r="K45" i="4"/>
  <c r="J38" i="4"/>
  <c r="G38" i="4"/>
  <c r="E38" i="4"/>
  <c r="M37" i="4"/>
  <c r="M43" i="4"/>
  <c r="M19" i="4"/>
  <c r="M32" i="4"/>
  <c r="M45" i="4"/>
  <c r="L37" i="4"/>
  <c r="L43" i="4"/>
  <c r="L19" i="4"/>
  <c r="L32" i="4"/>
  <c r="L45" i="4"/>
  <c r="J37" i="4"/>
  <c r="J43" i="4"/>
  <c r="J19" i="4"/>
  <c r="J32" i="4"/>
  <c r="J45" i="4"/>
  <c r="A45" i="4"/>
  <c r="G37" i="4"/>
  <c r="E37" i="4"/>
  <c r="M35" i="4"/>
  <c r="L35" i="4"/>
  <c r="K35" i="4"/>
  <c r="J35" i="4"/>
  <c r="G32" i="4"/>
  <c r="E32" i="4"/>
  <c r="G30" i="4"/>
  <c r="E30" i="4"/>
  <c r="G29" i="4"/>
  <c r="E29" i="4"/>
  <c r="G28" i="4"/>
  <c r="E28" i="4"/>
  <c r="G27" i="4"/>
  <c r="E27" i="4"/>
  <c r="G26" i="4"/>
  <c r="E26" i="4"/>
  <c r="M24" i="4"/>
  <c r="L24" i="4"/>
  <c r="K24" i="4"/>
  <c r="J24" i="4"/>
  <c r="G21" i="4"/>
  <c r="A21" i="4"/>
  <c r="G19" i="4"/>
  <c r="E19" i="4"/>
  <c r="G17" i="4"/>
  <c r="E17" i="4"/>
  <c r="G16" i="4"/>
  <c r="E16" i="4"/>
  <c r="G15" i="4"/>
  <c r="E15" i="4"/>
  <c r="G14" i="4"/>
  <c r="E14" i="4"/>
  <c r="G13" i="4"/>
  <c r="E13" i="4"/>
  <c r="M11" i="4"/>
  <c r="L11" i="4"/>
  <c r="K11" i="4"/>
  <c r="J11" i="4"/>
  <c r="I4" i="4"/>
  <c r="H4" i="4"/>
  <c r="I4" i="3"/>
  <c r="H4" i="3"/>
  <c r="M12" i="3"/>
  <c r="N12" i="3"/>
  <c r="O12" i="3"/>
  <c r="P12" i="3"/>
  <c r="Q12" i="3"/>
  <c r="R12" i="3"/>
  <c r="S12" i="3"/>
  <c r="E14" i="3"/>
  <c r="F14" i="3"/>
  <c r="G14" i="3"/>
  <c r="E15" i="3"/>
  <c r="F15" i="3"/>
  <c r="G15" i="3"/>
  <c r="M20" i="3"/>
  <c r="N20" i="3"/>
  <c r="O20" i="3"/>
  <c r="P20" i="3"/>
  <c r="Q20" i="3"/>
  <c r="R20" i="3"/>
  <c r="S20" i="3"/>
  <c r="E22" i="3"/>
  <c r="F22" i="3"/>
  <c r="G22" i="3"/>
  <c r="E23" i="3"/>
  <c r="F23" i="3"/>
  <c r="G23" i="3"/>
  <c r="E24" i="3"/>
  <c r="F24" i="3"/>
  <c r="G24" i="3"/>
  <c r="E25" i="3"/>
  <c r="F25" i="3"/>
  <c r="G25" i="3"/>
  <c r="E27" i="3"/>
  <c r="F27" i="3"/>
  <c r="G27" i="3"/>
  <c r="M29" i="3"/>
  <c r="N29" i="3"/>
  <c r="O29" i="3"/>
  <c r="P29" i="3"/>
  <c r="Q29" i="3"/>
  <c r="R29" i="3"/>
  <c r="S29" i="3"/>
  <c r="E31" i="3"/>
  <c r="F31" i="3"/>
  <c r="G31" i="3"/>
  <c r="E33" i="3"/>
  <c r="F33" i="3"/>
  <c r="G33" i="3"/>
  <c r="E35" i="3"/>
  <c r="F35" i="3"/>
  <c r="G35" i="3"/>
  <c r="M40" i="3"/>
  <c r="N40" i="3"/>
  <c r="O40" i="3"/>
  <c r="P40" i="3"/>
  <c r="Q40" i="3"/>
  <c r="R40" i="3"/>
  <c r="S40" i="3"/>
  <c r="E42" i="3"/>
  <c r="F42" i="3"/>
  <c r="G42" i="3"/>
  <c r="E43" i="3"/>
  <c r="F43" i="3"/>
  <c r="G43" i="3"/>
  <c r="E44" i="3"/>
  <c r="F44" i="3"/>
  <c r="G44" i="3"/>
  <c r="R54" i="3"/>
  <c r="E45" i="3"/>
  <c r="F45" i="3"/>
  <c r="G45" i="3"/>
  <c r="E46" i="3"/>
  <c r="F46" i="3"/>
  <c r="G46" i="3"/>
  <c r="E48" i="3"/>
  <c r="F48" i="3"/>
  <c r="G48" i="3"/>
  <c r="M50" i="3"/>
  <c r="N50" i="3"/>
  <c r="O50" i="3"/>
  <c r="P50" i="3"/>
  <c r="Q50" i="3"/>
  <c r="R50" i="3"/>
  <c r="S50" i="3"/>
  <c r="E52" i="3"/>
  <c r="F52" i="3"/>
  <c r="G52" i="3"/>
  <c r="E54" i="3"/>
  <c r="F54" i="3"/>
  <c r="G54" i="3"/>
  <c r="N54" i="3"/>
  <c r="E56" i="3"/>
  <c r="F56" i="3"/>
  <c r="G56" i="3"/>
  <c r="E58" i="3"/>
  <c r="F58" i="3"/>
  <c r="G58" i="3"/>
  <c r="M73" i="3"/>
  <c r="N73" i="3"/>
  <c r="O73" i="3"/>
  <c r="P73" i="3"/>
  <c r="Q73" i="3"/>
  <c r="R73" i="3"/>
  <c r="S73" i="3"/>
  <c r="F75" i="3"/>
  <c r="G75" i="3"/>
  <c r="M78" i="3"/>
  <c r="N78" i="3"/>
  <c r="O78" i="3"/>
  <c r="P78" i="3"/>
  <c r="Q78" i="3"/>
  <c r="R78" i="3"/>
  <c r="S78" i="3"/>
  <c r="E81" i="3"/>
  <c r="F81" i="3"/>
  <c r="G81" i="3"/>
  <c r="E82" i="3"/>
  <c r="F82" i="3"/>
  <c r="G82" i="3"/>
  <c r="O104" i="3"/>
  <c r="E83" i="3"/>
  <c r="F83" i="3"/>
  <c r="G83" i="3"/>
  <c r="E84" i="3"/>
  <c r="F84" i="3"/>
  <c r="G84" i="3"/>
  <c r="E85" i="3"/>
  <c r="F85" i="3"/>
  <c r="G85" i="3"/>
  <c r="O107" i="3"/>
  <c r="E86" i="3"/>
  <c r="F86" i="3"/>
  <c r="G86" i="3"/>
  <c r="E88" i="3"/>
  <c r="F88" i="3"/>
  <c r="G88" i="3"/>
  <c r="M90" i="3"/>
  <c r="N90" i="3"/>
  <c r="O90" i="3"/>
  <c r="P90" i="3"/>
  <c r="Q90" i="3"/>
  <c r="R90" i="3"/>
  <c r="S90" i="3"/>
  <c r="E92" i="3"/>
  <c r="F92" i="3"/>
  <c r="G92" i="3"/>
  <c r="E93" i="3"/>
  <c r="F93" i="3"/>
  <c r="G93" i="3"/>
  <c r="E94" i="3"/>
  <c r="F94" i="3"/>
  <c r="G94" i="3"/>
  <c r="E95" i="3"/>
  <c r="F95" i="3"/>
  <c r="G95" i="3"/>
  <c r="E96" i="3"/>
  <c r="F96" i="3"/>
  <c r="G96" i="3"/>
  <c r="E97" i="3"/>
  <c r="F97" i="3"/>
  <c r="G97" i="3"/>
  <c r="E99" i="3"/>
  <c r="F99" i="3"/>
  <c r="G99" i="3"/>
  <c r="M101" i="3"/>
  <c r="N101" i="3"/>
  <c r="O101" i="3"/>
  <c r="P101" i="3"/>
  <c r="Q101" i="3"/>
  <c r="R101" i="3"/>
  <c r="S101" i="3"/>
  <c r="E103" i="3"/>
  <c r="F103" i="3"/>
  <c r="G103" i="3"/>
  <c r="O103" i="3"/>
  <c r="E104" i="3"/>
  <c r="F104" i="3"/>
  <c r="G104" i="3"/>
  <c r="S104" i="3"/>
  <c r="E105" i="3"/>
  <c r="F105" i="3"/>
  <c r="G105" i="3"/>
  <c r="E106" i="3"/>
  <c r="F106" i="3"/>
  <c r="G106" i="3"/>
  <c r="E107" i="3"/>
  <c r="F107" i="3"/>
  <c r="G107" i="3"/>
  <c r="E108" i="3"/>
  <c r="F108" i="3"/>
  <c r="G108" i="3"/>
  <c r="O108" i="3"/>
  <c r="E110" i="3"/>
  <c r="F110" i="3"/>
  <c r="G110" i="3"/>
  <c r="B39" i="2"/>
  <c r="O159" i="4"/>
  <c r="J205" i="4"/>
  <c r="L205" i="4"/>
  <c r="O106" i="3"/>
  <c r="S103" i="3"/>
  <c r="S108" i="3"/>
  <c r="S107" i="3"/>
  <c r="S105" i="3"/>
  <c r="R48" i="3"/>
  <c r="N48" i="3"/>
  <c r="P54" i="3"/>
  <c r="M203" i="4"/>
  <c r="M159" i="4"/>
  <c r="M205" i="4"/>
  <c r="K233" i="4"/>
  <c r="P133" i="4"/>
  <c r="P159" i="4"/>
  <c r="M175" i="4"/>
  <c r="K203" i="4"/>
  <c r="K205" i="4"/>
  <c r="M224" i="4"/>
  <c r="J225" i="4"/>
  <c r="J231" i="4"/>
  <c r="J233" i="4"/>
  <c r="L225" i="4"/>
  <c r="L231" i="4"/>
  <c r="L233" i="4"/>
  <c r="M225" i="4"/>
  <c r="M211" i="4"/>
  <c r="P56" i="3"/>
  <c r="T23" i="3"/>
  <c r="T25" i="3"/>
  <c r="T31" i="3"/>
  <c r="T43" i="3"/>
  <c r="T45" i="3"/>
  <c r="T46" i="3"/>
  <c r="T52" i="3"/>
  <c r="M54" i="3"/>
  <c r="O99" i="3"/>
  <c r="O88" i="3"/>
  <c r="O105" i="3"/>
  <c r="O110" i="3"/>
  <c r="S99" i="3"/>
  <c r="M104" i="3"/>
  <c r="A104" i="3"/>
  <c r="Q105" i="3"/>
  <c r="Q108" i="3"/>
  <c r="Q103" i="3"/>
  <c r="M108" i="3"/>
  <c r="R56" i="3"/>
  <c r="N56" i="3"/>
  <c r="A108" i="3"/>
  <c r="R27" i="3"/>
  <c r="R33" i="3"/>
  <c r="R58" i="3"/>
  <c r="P27" i="3"/>
  <c r="P33" i="3"/>
  <c r="P58" i="3"/>
  <c r="N27" i="3"/>
  <c r="N33" i="3"/>
  <c r="N58" i="3"/>
  <c r="T24" i="3"/>
  <c r="B20" i="2"/>
  <c r="S106" i="3"/>
  <c r="S110" i="3"/>
  <c r="P48" i="3"/>
  <c r="A205" i="4"/>
  <c r="T66" i="3"/>
  <c r="A66" i="3"/>
  <c r="M231" i="4"/>
  <c r="M233" i="4"/>
  <c r="A233" i="4"/>
  <c r="M210" i="4"/>
  <c r="M217" i="4"/>
  <c r="M219" i="4"/>
  <c r="A219" i="4"/>
  <c r="R133" i="4"/>
  <c r="R159" i="4"/>
  <c r="R161" i="4"/>
  <c r="M27" i="3"/>
  <c r="M33" i="3"/>
  <c r="M99" i="3"/>
  <c r="M107" i="3"/>
  <c r="A107" i="3"/>
  <c r="M88" i="3"/>
  <c r="M105" i="3"/>
  <c r="A105" i="3"/>
  <c r="Q106" i="3"/>
  <c r="Q88" i="3"/>
  <c r="Q104" i="3"/>
  <c r="M48" i="3"/>
  <c r="M56" i="3"/>
  <c r="S88" i="3"/>
  <c r="M106" i="3"/>
  <c r="A106" i="3"/>
  <c r="Q99" i="3"/>
  <c r="Q107" i="3"/>
  <c r="Q110" i="3"/>
  <c r="M103" i="3"/>
  <c r="O54" i="3"/>
  <c r="T44" i="3"/>
  <c r="T42" i="3"/>
  <c r="O48" i="3"/>
  <c r="O56" i="3"/>
  <c r="Q54" i="3"/>
  <c r="Q48" i="3"/>
  <c r="Q56" i="3"/>
  <c r="S54" i="3"/>
  <c r="S48" i="3"/>
  <c r="S56" i="3"/>
  <c r="T35" i="3"/>
  <c r="T54" i="3"/>
  <c r="T56" i="3"/>
  <c r="B19" i="2"/>
  <c r="F1" i="4"/>
  <c r="S27" i="3"/>
  <c r="S33" i="3"/>
  <c r="S58" i="3"/>
  <c r="Q27" i="3"/>
  <c r="Q33" i="3"/>
  <c r="Q58" i="3"/>
  <c r="O27" i="3"/>
  <c r="T64" i="3"/>
  <c r="A64" i="3"/>
  <c r="T22" i="3"/>
  <c r="P106" i="3"/>
  <c r="P105" i="3"/>
  <c r="R106" i="3"/>
  <c r="R105" i="3"/>
  <c r="N106" i="3"/>
  <c r="N105" i="3"/>
  <c r="T48" i="3"/>
  <c r="A103" i="3"/>
  <c r="M110" i="3"/>
  <c r="A110" i="3"/>
  <c r="T65" i="3"/>
  <c r="A65" i="3"/>
  <c r="T67" i="3"/>
  <c r="A67" i="3"/>
  <c r="M58" i="3"/>
  <c r="P99" i="3"/>
  <c r="R99" i="3"/>
  <c r="N99" i="3"/>
  <c r="P108" i="3"/>
  <c r="P104" i="3"/>
  <c r="P107" i="3"/>
  <c r="P88" i="3"/>
  <c r="P103" i="3"/>
  <c r="R108" i="3"/>
  <c r="R104" i="3"/>
  <c r="R107" i="3"/>
  <c r="R88" i="3"/>
  <c r="R103" i="3"/>
  <c r="N108" i="3"/>
  <c r="N104" i="3"/>
  <c r="N107" i="3"/>
  <c r="N88" i="3"/>
  <c r="N103" i="3"/>
  <c r="T27" i="3"/>
  <c r="O33" i="3"/>
  <c r="N110" i="3"/>
  <c r="P110" i="3"/>
  <c r="F1" i="3"/>
  <c r="R110" i="3"/>
  <c r="T33" i="3"/>
  <c r="T58" i="3"/>
  <c r="O58" i="3"/>
  <c r="B34" i="2"/>
  <c r="B21" i="2"/>
  <c r="B8" i="2"/>
  <c r="C8" i="2"/>
  <c r="D8" i="2"/>
  <c r="E8" i="2"/>
  <c r="D9" i="2"/>
  <c r="E9" i="2"/>
  <c r="H43" i="6"/>
  <c r="H53" i="6" s="1"/>
  <c r="I44" i="6"/>
  <c r="I54" i="6" s="1"/>
  <c r="G42" i="6"/>
  <c r="G52" i="6" s="1"/>
  <c r="M96" i="6"/>
  <c r="N96" i="6"/>
  <c r="O96" i="6"/>
  <c r="M97" i="6"/>
  <c r="F228" i="6"/>
  <c r="N97" i="6"/>
  <c r="O97" i="6"/>
  <c r="M98" i="6"/>
  <c r="N98" i="6"/>
  <c r="O98" i="6"/>
  <c r="M99" i="6"/>
  <c r="N99" i="6"/>
  <c r="O99" i="6"/>
  <c r="M100" i="6"/>
  <c r="O100" i="6"/>
  <c r="M101" i="6"/>
  <c r="N101" i="6"/>
  <c r="O101" i="6"/>
  <c r="M102" i="6"/>
  <c r="N102" i="6"/>
  <c r="O102" i="6"/>
  <c r="M103" i="6"/>
  <c r="N103" i="6"/>
  <c r="O103" i="6"/>
  <c r="M104" i="6"/>
  <c r="N104" i="6"/>
  <c r="O104" i="6"/>
  <c r="M105" i="6"/>
  <c r="N105" i="6"/>
  <c r="O105" i="6"/>
  <c r="M106" i="6"/>
  <c r="M107" i="6"/>
  <c r="M108" i="6"/>
  <c r="O108" i="6"/>
  <c r="N95" i="6"/>
  <c r="O95" i="6"/>
  <c r="N106" i="6"/>
  <c r="O106" i="6"/>
  <c r="N107" i="6"/>
  <c r="O107" i="6"/>
  <c r="P98" i="6" l="1"/>
  <c r="R43" i="6"/>
  <c r="S43" i="6" s="1"/>
  <c r="S53" i="6" s="1"/>
  <c r="H42" i="6"/>
  <c r="H52" i="6" s="1"/>
  <c r="P213" i="6"/>
  <c r="P215" i="6" s="1"/>
  <c r="P238" i="6" s="1"/>
  <c r="P99" i="6"/>
  <c r="F44" i="6"/>
  <c r="F54" i="6" s="1"/>
  <c r="P100" i="6"/>
  <c r="P96" i="6"/>
  <c r="E43" i="6"/>
  <c r="D43" i="6" s="1"/>
  <c r="D53" i="6" s="1"/>
  <c r="O51" i="6"/>
  <c r="D49" i="6"/>
  <c r="P43" i="6"/>
  <c r="P53" i="6" s="1"/>
  <c r="P52" i="6"/>
  <c r="E50" i="6"/>
  <c r="I43" i="6"/>
  <c r="I53" i="6" s="1"/>
  <c r="G45" i="6"/>
  <c r="F45" i="6" s="1"/>
  <c r="F55" i="6" s="1"/>
  <c r="S55" i="6"/>
  <c r="N39" i="6"/>
  <c r="O39" i="6" s="1"/>
  <c r="O49" i="6" s="1"/>
  <c r="N42" i="6"/>
  <c r="N52" i="6" s="1"/>
  <c r="P44" i="6"/>
  <c r="P54" i="6" s="1"/>
  <c r="R55" i="6"/>
  <c r="Q45" i="6"/>
  <c r="Q55" i="6" s="1"/>
  <c r="E49" i="6"/>
  <c r="F39" i="6"/>
  <c r="G39" i="6" s="1"/>
  <c r="G49" i="6" s="1"/>
  <c r="G40" i="6"/>
  <c r="G50" i="6" s="1"/>
  <c r="F50" i="6"/>
  <c r="Q53" i="6"/>
  <c r="S44" i="6"/>
  <c r="S54" i="6" s="1"/>
  <c r="P41" i="6"/>
  <c r="Q41" i="6" s="1"/>
  <c r="R41" i="6" s="1"/>
  <c r="G238" i="6"/>
  <c r="R213" i="6"/>
  <c r="R215" i="6" s="1"/>
  <c r="R238" i="6" s="1"/>
  <c r="F110" i="6"/>
  <c r="P40" i="6"/>
  <c r="P50" i="6" s="1"/>
  <c r="O50" i="6"/>
  <c r="P107" i="6"/>
  <c r="P105" i="6"/>
  <c r="P97" i="6"/>
  <c r="F51" i="6"/>
  <c r="N41" i="6"/>
  <c r="N51" i="6" s="1"/>
  <c r="P103" i="6"/>
  <c r="N110" i="6"/>
  <c r="P108" i="6"/>
  <c r="Q54" i="6"/>
  <c r="E52" i="6"/>
  <c r="O110" i="6"/>
  <c r="H39" i="6"/>
  <c r="I39" i="6" s="1"/>
  <c r="I49" i="6" s="1"/>
  <c r="P95" i="6"/>
  <c r="M110" i="6"/>
  <c r="P104" i="6"/>
  <c r="P102" i="6"/>
  <c r="P101" i="6"/>
  <c r="Q52" i="6"/>
  <c r="F238" i="6"/>
  <c r="E238" i="6"/>
  <c r="I238" i="6"/>
  <c r="S213" i="6"/>
  <c r="S215" i="6" s="1"/>
  <c r="Q213" i="6"/>
  <c r="Q215" i="6" s="1"/>
  <c r="Q238" i="6" s="1"/>
  <c r="O213" i="6"/>
  <c r="O215" i="6" s="1"/>
  <c r="O238" i="6" s="1"/>
  <c r="H238" i="6"/>
  <c r="S238" i="6"/>
  <c r="S42" i="6"/>
  <c r="S52" i="6" s="1"/>
  <c r="R52" i="6"/>
  <c r="H41" i="6"/>
  <c r="G51" i="6"/>
  <c r="H40" i="6"/>
  <c r="P106" i="6"/>
  <c r="O52" i="6"/>
  <c r="E150" i="6"/>
  <c r="C150" i="6"/>
  <c r="C177" i="6" s="1"/>
  <c r="F150" i="6"/>
  <c r="D150" i="6"/>
  <c r="E149" i="6"/>
  <c r="C149" i="6"/>
  <c r="C176" i="6" s="1"/>
  <c r="F149" i="6"/>
  <c r="D149" i="6"/>
  <c r="E148" i="6"/>
  <c r="C148" i="6"/>
  <c r="C175" i="6" s="1"/>
  <c r="F148" i="6"/>
  <c r="D148" i="6"/>
  <c r="E147" i="6"/>
  <c r="C147" i="6"/>
  <c r="C174" i="6" s="1"/>
  <c r="N147" i="6"/>
  <c r="F147" i="6"/>
  <c r="D147" i="6"/>
  <c r="E146" i="6"/>
  <c r="C146" i="6"/>
  <c r="C173" i="6" s="1"/>
  <c r="F146" i="6"/>
  <c r="D146" i="6"/>
  <c r="E145" i="6"/>
  <c r="C145" i="6"/>
  <c r="C172" i="6" s="1"/>
  <c r="F145" i="6"/>
  <c r="D145" i="6"/>
  <c r="E144" i="6"/>
  <c r="C144" i="6"/>
  <c r="C171" i="6" s="1"/>
  <c r="F144" i="6"/>
  <c r="D144" i="6"/>
  <c r="E143" i="6"/>
  <c r="C143" i="6"/>
  <c r="C170" i="6" s="1"/>
  <c r="F143" i="6"/>
  <c r="D143" i="6"/>
  <c r="E142" i="6"/>
  <c r="C142" i="6"/>
  <c r="C169" i="6" s="1"/>
  <c r="F142" i="6"/>
  <c r="D142" i="6"/>
  <c r="E141" i="6"/>
  <c r="C141" i="6"/>
  <c r="C168" i="6" s="1"/>
  <c r="F141" i="6"/>
  <c r="D141" i="6"/>
  <c r="E140" i="6"/>
  <c r="C140" i="6"/>
  <c r="C167" i="6" s="1"/>
  <c r="F140" i="6"/>
  <c r="D140" i="6"/>
  <c r="E139" i="6"/>
  <c r="C139" i="6"/>
  <c r="C166" i="6" s="1"/>
  <c r="F139" i="6"/>
  <c r="D139" i="6"/>
  <c r="E138" i="6"/>
  <c r="C138" i="6"/>
  <c r="C165" i="6" s="1"/>
  <c r="F138" i="6"/>
  <c r="D138" i="6"/>
  <c r="E137" i="6"/>
  <c r="C137" i="6"/>
  <c r="C164" i="6" s="1"/>
  <c r="D137" i="6"/>
  <c r="F137" i="6"/>
  <c r="M17" i="8" l="1"/>
  <c r="M13" i="8"/>
  <c r="E18" i="8"/>
  <c r="M18" i="8"/>
  <c r="M16" i="8"/>
  <c r="E16" i="8"/>
  <c r="E24" i="8"/>
  <c r="E32" i="8" s="1"/>
  <c r="E25" i="8" s="1"/>
  <c r="E17" i="8" s="1"/>
  <c r="E13" i="8" s="1"/>
  <c r="D79" i="6" s="1"/>
  <c r="M20" i="8"/>
  <c r="E20" i="8"/>
  <c r="M27" i="8"/>
  <c r="E27" i="8"/>
  <c r="E34" i="8"/>
  <c r="N79" i="6"/>
  <c r="N75" i="6"/>
  <c r="N74" i="6"/>
  <c r="N70" i="6"/>
  <c r="P39" i="6"/>
  <c r="Q39" i="6" s="1"/>
  <c r="R53" i="6"/>
  <c r="O150" i="6"/>
  <c r="P138" i="6"/>
  <c r="N143" i="6"/>
  <c r="O44" i="6"/>
  <c r="N44" i="6" s="1"/>
  <c r="N54" i="6" s="1"/>
  <c r="E53" i="6"/>
  <c r="O140" i="6"/>
  <c r="N145" i="6"/>
  <c r="N149" i="6"/>
  <c r="Q51" i="6"/>
  <c r="Q40" i="6"/>
  <c r="R40" i="6" s="1"/>
  <c r="E44" i="6"/>
  <c r="I42" i="6"/>
  <c r="I52" i="6" s="1"/>
  <c r="O43" i="6"/>
  <c r="M139" i="6"/>
  <c r="M166" i="6" s="1"/>
  <c r="H49" i="6"/>
  <c r="D152" i="6"/>
  <c r="P139" i="6"/>
  <c r="P142" i="6"/>
  <c r="N144" i="6"/>
  <c r="N146" i="6"/>
  <c r="N148" i="6"/>
  <c r="N150" i="6"/>
  <c r="E45" i="6"/>
  <c r="D45" i="6" s="1"/>
  <c r="D55" i="6" s="1"/>
  <c r="M137" i="6"/>
  <c r="M164" i="6" s="1"/>
  <c r="M141" i="6"/>
  <c r="M168" i="6" s="1"/>
  <c r="P137" i="6"/>
  <c r="O138" i="6"/>
  <c r="P140" i="6"/>
  <c r="P141" i="6"/>
  <c r="O142" i="6"/>
  <c r="M143" i="6"/>
  <c r="M170" i="6" s="1"/>
  <c r="M144" i="6"/>
  <c r="M171" i="6" s="1"/>
  <c r="M145" i="6"/>
  <c r="M172" i="6" s="1"/>
  <c r="M146" i="6"/>
  <c r="M173" i="6" s="1"/>
  <c r="M147" i="6"/>
  <c r="M174" i="6" s="1"/>
  <c r="M148" i="6"/>
  <c r="M175" i="6" s="1"/>
  <c r="M149" i="6"/>
  <c r="M176" i="6" s="1"/>
  <c r="M150" i="6"/>
  <c r="M177" i="6" s="1"/>
  <c r="P110" i="6"/>
  <c r="N49" i="6"/>
  <c r="G55" i="6"/>
  <c r="M138" i="6"/>
  <c r="M165" i="6" s="1"/>
  <c r="M140" i="6"/>
  <c r="M167" i="6" s="1"/>
  <c r="M142" i="6"/>
  <c r="M169" i="6" s="1"/>
  <c r="O137" i="6"/>
  <c r="N137" i="6"/>
  <c r="N138" i="6"/>
  <c r="O139" i="6"/>
  <c r="N139" i="6"/>
  <c r="N140" i="6"/>
  <c r="O141" i="6"/>
  <c r="N141" i="6"/>
  <c r="N142" i="6"/>
  <c r="P143" i="6"/>
  <c r="O143" i="6"/>
  <c r="P144" i="6"/>
  <c r="O144" i="6"/>
  <c r="P145" i="6"/>
  <c r="O145" i="6"/>
  <c r="P146" i="6"/>
  <c r="O146" i="6"/>
  <c r="P147" i="6"/>
  <c r="O147" i="6"/>
  <c r="P148" i="6"/>
  <c r="O148" i="6"/>
  <c r="P149" i="6"/>
  <c r="O149" i="6"/>
  <c r="P150" i="6"/>
  <c r="P51" i="6"/>
  <c r="P45" i="6"/>
  <c r="P55" i="6" s="1"/>
  <c r="F49" i="6"/>
  <c r="C152" i="6"/>
  <c r="F152" i="6"/>
  <c r="O45" i="6"/>
  <c r="C179" i="6"/>
  <c r="F248" i="6" s="1" a="1"/>
  <c r="F248" i="6" s="1"/>
  <c r="F14" i="6" s="1"/>
  <c r="E152" i="6"/>
  <c r="I40" i="6"/>
  <c r="I50" i="6" s="1"/>
  <c r="H50" i="6"/>
  <c r="I41" i="6"/>
  <c r="I51" i="6" s="1"/>
  <c r="H51" i="6"/>
  <c r="S41" i="6"/>
  <c r="S51" i="6" s="1"/>
  <c r="R51" i="6"/>
  <c r="P49" i="6"/>
  <c r="Q50" i="6" l="1"/>
  <c r="O54" i="6"/>
  <c r="E55" i="6"/>
  <c r="E54" i="6"/>
  <c r="D44" i="6"/>
  <c r="D54" i="6" s="1"/>
  <c r="O53" i="6"/>
  <c r="N43" i="6"/>
  <c r="N53" i="6" s="1"/>
  <c r="G248" i="6" a="1"/>
  <c r="G248" i="6" s="1"/>
  <c r="G14" i="6" s="1"/>
  <c r="P152" i="6"/>
  <c r="N152" i="6"/>
  <c r="M31" i="8" s="1"/>
  <c r="E31" i="8" s="1"/>
  <c r="M179" i="6"/>
  <c r="S248" i="6" s="1" a="1"/>
  <c r="S248" i="6" s="1"/>
  <c r="S14" i="6" s="1"/>
  <c r="E248" i="6"/>
  <c r="E14" i="6" s="1"/>
  <c r="M152" i="6"/>
  <c r="O152" i="6"/>
  <c r="M32" i="8" s="1"/>
  <c r="M25" i="8" s="1"/>
  <c r="M24" i="8" s="1"/>
  <c r="H248" i="6" a="1"/>
  <c r="H248" i="6" s="1"/>
  <c r="H14" i="6" s="1"/>
  <c r="I248" i="6" a="1"/>
  <c r="I248" i="6" s="1"/>
  <c r="I14" i="6" s="1"/>
  <c r="O55" i="6"/>
  <c r="N45" i="6"/>
  <c r="N55" i="6" s="1"/>
  <c r="R50" i="6"/>
  <c r="S40" i="6"/>
  <c r="S50" i="6" s="1"/>
  <c r="R39" i="6"/>
  <c r="Q49" i="6"/>
  <c r="M34" i="8" l="1"/>
  <c r="O248" i="6" a="1"/>
  <c r="O248" i="6" s="1"/>
  <c r="O14" i="6" s="1"/>
  <c r="P248" i="6" a="1"/>
  <c r="P248" i="6" s="1"/>
  <c r="P14" i="6" s="1"/>
  <c r="R248" i="6" a="1"/>
  <c r="R248" i="6" s="1"/>
  <c r="R14" i="6" s="1"/>
  <c r="J14" i="6"/>
  <c r="Q248" i="6" a="1"/>
  <c r="Q248" i="6" s="1"/>
  <c r="Q14" i="6" s="1"/>
  <c r="S39" i="6"/>
  <c r="S49" i="6" s="1"/>
  <c r="R49" i="6"/>
  <c r="T14" i="6" l="1"/>
  <c r="C18" i="6" s="1"/>
  <c r="C19" i="6" l="1"/>
</calcChain>
</file>

<file path=xl/comments1.xml><?xml version="1.0" encoding="utf-8"?>
<comments xmlns="http://schemas.openxmlformats.org/spreadsheetml/2006/main">
  <authors>
    <author>Moffitt, Shannon</author>
  </authors>
  <commentList>
    <comment ref="B32" authorId="0">
      <text>
        <r>
          <rPr>
            <b/>
            <sz val="8"/>
            <color indexed="81"/>
            <rFont val="Tahoma"/>
            <family val="2"/>
          </rPr>
          <t>Moffitt, Shannon:</t>
        </r>
        <r>
          <rPr>
            <sz val="8"/>
            <color indexed="81"/>
            <rFont val="Tahoma"/>
            <family val="2"/>
          </rPr>
          <t xml:space="preserve">
Treated as a step change. See cells B46:F46</t>
        </r>
      </text>
    </comment>
  </commentList>
</comments>
</file>

<file path=xl/sharedStrings.xml><?xml version="1.0" encoding="utf-8"?>
<sst xmlns="http://schemas.openxmlformats.org/spreadsheetml/2006/main" count="1177" uniqueCount="242">
  <si>
    <t>Opex</t>
  </si>
  <si>
    <t>AER decision</t>
  </si>
  <si>
    <t>Total opex ($real 2015)</t>
  </si>
  <si>
    <t>Proposed</t>
  </si>
  <si>
    <t>Difference $</t>
  </si>
  <si>
    <t>% approved</t>
  </si>
  <si>
    <t>Cross check</t>
  </si>
  <si>
    <t>Calculation ($real 2015)</t>
  </si>
  <si>
    <t>Reallocate SCS opex to ACS</t>
  </si>
  <si>
    <t>Opex allocated to ACS</t>
  </si>
  <si>
    <t>Opex allocated to SCS</t>
  </si>
  <si>
    <t>Total</t>
  </si>
  <si>
    <t>Calculate raw base</t>
  </si>
  <si>
    <t>Calculate one-off costs</t>
  </si>
  <si>
    <t xml:space="preserve">Remove off-costs from raw base </t>
  </si>
  <si>
    <t>AER substitute base opex</t>
  </si>
  <si>
    <t>Apply step changes</t>
  </si>
  <si>
    <t>Trend forward base opex</t>
  </si>
  <si>
    <t>Jemena</t>
  </si>
  <si>
    <t>End</t>
  </si>
  <si>
    <t>Calculated</t>
  </si>
  <si>
    <t>Total overheads</t>
  </si>
  <si>
    <t>Check</t>
  </si>
  <si>
    <t>Timing</t>
  </si>
  <si>
    <t>Basis</t>
  </si>
  <si>
    <t>Unit</t>
  </si>
  <si>
    <t>Source</t>
  </si>
  <si>
    <t>Total corporate overheads</t>
  </si>
  <si>
    <t>Calc|Non-SCS Opex Forecast</t>
  </si>
  <si>
    <t>Calc|SCS Opex Summary</t>
  </si>
  <si>
    <t>Corporate overheads</t>
  </si>
  <si>
    <t>Total network overheads</t>
  </si>
  <si>
    <t>Network overheads</t>
  </si>
  <si>
    <t>Consolidated</t>
  </si>
  <si>
    <t>Factor</t>
  </si>
  <si>
    <t>Input|Escalators</t>
  </si>
  <si>
    <t>Forecast expenditure</t>
  </si>
  <si>
    <t>Inflation</t>
  </si>
  <si>
    <t>Inflation adjustment</t>
  </si>
  <si>
    <t>Real 2014</t>
  </si>
  <si>
    <t>Please choose dollar basis----&gt;</t>
  </si>
  <si>
    <t>Inputs for JEN Capex Forecast Model</t>
  </si>
  <si>
    <t>n.m.</t>
  </si>
  <si>
    <t>Ok/Check</t>
  </si>
  <si>
    <t>Check - ACS operating expenditure</t>
  </si>
  <si>
    <t>Check - EBSS</t>
  </si>
  <si>
    <t>Check - AMI opex re-classification</t>
  </si>
  <si>
    <t>Check - SCS operating expenditure</t>
  </si>
  <si>
    <t>Checks</t>
  </si>
  <si>
    <r>
      <rPr>
        <b/>
        <sz val="8"/>
        <color indexed="8"/>
        <rFont val="Arial"/>
        <family val="2"/>
      </rPr>
      <t xml:space="preserve">Note. </t>
    </r>
    <r>
      <rPr>
        <sz val="8"/>
        <color indexed="8"/>
        <rFont val="Arial"/>
        <family val="2"/>
      </rPr>
      <t>The CY14 opex includes the one-off costs (i.e. reflects the actual raw base year, but CY15-20 forecasts excludes one-off costs).</t>
    </r>
  </si>
  <si>
    <t>Total JEN operating expenditure</t>
  </si>
  <si>
    <t>Total non-SCS opex (incl. DRC)</t>
  </si>
  <si>
    <t>Total AMI opex (incl. DRC)</t>
  </si>
  <si>
    <t>AMI Debt raising costs</t>
  </si>
  <si>
    <t>CY16-20</t>
  </si>
  <si>
    <t>Total non-SCS opex (excl. DRC)</t>
  </si>
  <si>
    <t>AMI opex (excl. debt raising costs)</t>
  </si>
  <si>
    <t>Non-SCS operating expenditure</t>
  </si>
  <si>
    <t>JEN Non-SCS expenditure</t>
  </si>
  <si>
    <t>Calc|EBSS</t>
  </si>
  <si>
    <t>Efficiency benefit sharing scheme (EBSS)</t>
  </si>
  <si>
    <t>Total SCS opex (incl. DRC)</t>
  </si>
  <si>
    <t>SCS Debt raising costs</t>
  </si>
  <si>
    <t>Note. The forecast operating expenditure excludes debt raising costs that are derived from the revenue model.</t>
  </si>
  <si>
    <t>Total SCS opex (excl. DRC)</t>
  </si>
  <si>
    <t>ACS service reclassification</t>
  </si>
  <si>
    <t>AMI service reclassification</t>
  </si>
  <si>
    <t>Operating expenditure - uncontrollable</t>
  </si>
  <si>
    <t>Operating expenditure - controllable</t>
  </si>
  <si>
    <t>SCS operating expenditure</t>
  </si>
  <si>
    <t>JEN SCS expenditure</t>
  </si>
  <si>
    <t>EBSS</t>
  </si>
  <si>
    <t>Real 2015</t>
  </si>
  <si>
    <t>Inputs for JEN SCS Revenue Model</t>
  </si>
  <si>
    <t>Copyright Jemena Limited. All rights reserved. Jemena is not liable for any loss caused by reliance on this document.</t>
  </si>
  <si>
    <t>Forecast Period</t>
  </si>
  <si>
    <t>Base Year</t>
  </si>
  <si>
    <t>Historical Period</t>
  </si>
  <si>
    <t>Overall Check:</t>
  </si>
  <si>
    <t>Drop down</t>
  </si>
  <si>
    <t>Internal Link</t>
  </si>
  <si>
    <t>External Link</t>
  </si>
  <si>
    <t>Input</t>
  </si>
  <si>
    <t>Key:</t>
  </si>
  <si>
    <t>Back to Index</t>
  </si>
  <si>
    <t>Section Check:</t>
  </si>
  <si>
    <t>Input | ACS Opex</t>
  </si>
  <si>
    <t>Alternative control services</t>
  </si>
  <si>
    <t>JEN</t>
  </si>
  <si>
    <t>Nominal</t>
  </si>
  <si>
    <t>Below</t>
  </si>
  <si>
    <t>Check - consolidated</t>
  </si>
  <si>
    <t>Ok</t>
  </si>
  <si>
    <t>Alternative control services (one-off costs)</t>
  </si>
  <si>
    <t>Alternative control services (excl. one-offs)</t>
  </si>
  <si>
    <t>Input | Public lighting</t>
  </si>
  <si>
    <t>Input | AMI</t>
  </si>
  <si>
    <t>Total AMI expenditure</t>
  </si>
  <si>
    <t>AMI one-off costs</t>
  </si>
  <si>
    <t>Total AMI one-off costs</t>
  </si>
  <si>
    <t>AMI opex re-classification</t>
  </si>
  <si>
    <t>Current classification</t>
  </si>
  <si>
    <t>Proposed classification</t>
  </si>
  <si>
    <t>AMI opex (net of one-off costs)</t>
  </si>
  <si>
    <t>Metering</t>
  </si>
  <si>
    <t>SCS</t>
  </si>
  <si>
    <t>ACS</t>
  </si>
  <si>
    <t>Total AMI opex (net of one-off costs)</t>
  </si>
  <si>
    <t>AMI opex summary by service classification (incl. service re-classification).</t>
  </si>
  <si>
    <t>AMI opex (including one-off costs) by service</t>
  </si>
  <si>
    <t>Total AMI opex (net of one-off costs) by service</t>
  </si>
  <si>
    <t>AMI one-off costs by service</t>
  </si>
  <si>
    <t>AMI opex (net of one-off costs) by service</t>
  </si>
  <si>
    <t>Total AMI opex re-classification</t>
  </si>
  <si>
    <t>Input | Negotiated services</t>
  </si>
  <si>
    <t>Input | Unregulated services</t>
  </si>
  <si>
    <t>Accecpted</t>
  </si>
  <si>
    <t>Accepted</t>
  </si>
  <si>
    <t>EDPR16 JEN Opex Forecast Model</t>
  </si>
  <si>
    <t>Output | Models</t>
  </si>
  <si>
    <t>OK</t>
  </si>
  <si>
    <t>Actual</t>
  </si>
  <si>
    <t>Forecast</t>
  </si>
  <si>
    <t>ACS opex (excl. public lighting)</t>
  </si>
  <si>
    <t>Public lighting opex</t>
  </si>
  <si>
    <t>Negotiated services opex</t>
  </si>
  <si>
    <t>Unregulated services opex</t>
  </si>
  <si>
    <t>Standard control services</t>
  </si>
  <si>
    <t>Public lighting</t>
  </si>
  <si>
    <t>Advanced metering infrastructure</t>
  </si>
  <si>
    <t>Negotiated services</t>
  </si>
  <si>
    <t>Unregulated services</t>
  </si>
  <si>
    <t>Input | Non-SCS Opex</t>
  </si>
  <si>
    <t>Connections</t>
  </si>
  <si>
    <t>Fee based services</t>
  </si>
  <si>
    <t>Quote based services</t>
  </si>
  <si>
    <t>[spare]</t>
  </si>
  <si>
    <t>Total ACS opex (excl. public lighting)</t>
  </si>
  <si>
    <t>Public Lighting - energy efficient</t>
  </si>
  <si>
    <t>Public Lighting - non energy efficient</t>
  </si>
  <si>
    <t>Total Public lighting opex</t>
  </si>
  <si>
    <t>Claims &amp; Complaints</t>
  </si>
  <si>
    <t>Technology and Communications</t>
  </si>
  <si>
    <t>Network Operations</t>
  </si>
  <si>
    <t>Management</t>
  </si>
  <si>
    <t xml:space="preserve">Contract Management &amp; Procurement </t>
  </si>
  <si>
    <t>Faults and Emergency Call Centre</t>
  </si>
  <si>
    <t>Metering Finance</t>
  </si>
  <si>
    <t xml:space="preserve">Industry Development </t>
  </si>
  <si>
    <t>IT</t>
  </si>
  <si>
    <t>Manage Customer Contact &amp; Back Office</t>
  </si>
  <si>
    <t>Metering Operations</t>
  </si>
  <si>
    <t>Meter Data Management</t>
  </si>
  <si>
    <t xml:space="preserve">Metering Communications, Strategy &amp; Planning </t>
  </si>
  <si>
    <t>Network Billing</t>
  </si>
  <si>
    <t>New Connections</t>
  </si>
  <si>
    <t>Performance Reporting</t>
  </si>
  <si>
    <t xml:space="preserve">Regulated Meter Testing &amp; Replacement </t>
  </si>
  <si>
    <t xml:space="preserve">Regulatory Compliance </t>
  </si>
  <si>
    <t xml:space="preserve">Service Desk </t>
  </si>
  <si>
    <t>Corporate Overhead (CAM)</t>
  </si>
  <si>
    <t>Debt raising costs</t>
  </si>
  <si>
    <t>Total AMI opex (incl. debt raising costs)</t>
  </si>
  <si>
    <t>Operating &amp; maintenance</t>
  </si>
  <si>
    <t>Total Negotiated services opex</t>
  </si>
  <si>
    <t>Total Unregulated services opex</t>
  </si>
  <si>
    <t>OPEX</t>
  </si>
  <si>
    <t xml:space="preserve">Revised proposal </t>
  </si>
  <si>
    <t>Approved</t>
  </si>
  <si>
    <t>Proposed opex - for PTRM</t>
  </si>
  <si>
    <t>Approved opex - for PTRM</t>
  </si>
  <si>
    <t>Inputs</t>
  </si>
  <si>
    <t>CPI indexes (real to real)</t>
  </si>
  <si>
    <t>CPI indexes (nominal to real)</t>
  </si>
  <si>
    <t>Opex activity - current classification</t>
  </si>
  <si>
    <t>Customer support</t>
  </si>
  <si>
    <t>Reporting and finance</t>
  </si>
  <si>
    <t>Compliance and industry representation</t>
  </si>
  <si>
    <t>Network systems IT</t>
  </si>
  <si>
    <t>Network billing</t>
  </si>
  <si>
    <t>Connection point management</t>
  </si>
  <si>
    <t>Technology and communications</t>
  </si>
  <si>
    <t>Network operations</t>
  </si>
  <si>
    <t>Metering operations</t>
  </si>
  <si>
    <t>Meter data management</t>
  </si>
  <si>
    <t xml:space="preserve">Metering communications, strategy &amp; planning </t>
  </si>
  <si>
    <t xml:space="preserve">Regulated meter testing &amp; replacement </t>
  </si>
  <si>
    <t xml:space="preserve">Regulatory compliance </t>
  </si>
  <si>
    <t>Corporate overhead (CAM)</t>
  </si>
  <si>
    <t>Distribution</t>
  </si>
  <si>
    <t>Fee based</t>
  </si>
  <si>
    <t>Approved input service classification (2014 base year)</t>
  </si>
  <si>
    <t>Proposed input service classification (2014 base year)</t>
  </si>
  <si>
    <t>Base</t>
  </si>
  <si>
    <t>Step</t>
  </si>
  <si>
    <t>Power of choice</t>
  </si>
  <si>
    <t>Proposed step change(s)</t>
  </si>
  <si>
    <t>Approved step change(s)</t>
  </si>
  <si>
    <t>Trend</t>
  </si>
  <si>
    <t>Proposed rate of change</t>
  </si>
  <si>
    <t>Output measure</t>
  </si>
  <si>
    <t>Customer numbers</t>
  </si>
  <si>
    <t>Growth rate</t>
  </si>
  <si>
    <t>Proposed output growth</t>
  </si>
  <si>
    <t>Proposed price change</t>
  </si>
  <si>
    <t>WPI</t>
  </si>
  <si>
    <t>Forecast rate of change</t>
  </si>
  <si>
    <t>Weighting</t>
  </si>
  <si>
    <t>Proposed metering opex</t>
  </si>
  <si>
    <t>CPI in revised proposal</t>
  </si>
  <si>
    <t>CPI in final decision</t>
  </si>
  <si>
    <t>AER check 1</t>
  </si>
  <si>
    <t>AER check 2</t>
  </si>
  <si>
    <t>Difference from proposed</t>
  </si>
  <si>
    <t>Percentage approved</t>
  </si>
  <si>
    <t>Opex activity - current classification ($2014)</t>
  </si>
  <si>
    <t>Opex activity - reclassification ($2014)</t>
  </si>
  <si>
    <t>Opex activity - proposed reclassification ($2015)</t>
  </si>
  <si>
    <t>Proposed "base" for ACS metering ($2015)</t>
  </si>
  <si>
    <t>Approved "base" for ACS metering ($2015)</t>
  </si>
  <si>
    <t>Cost allocation</t>
  </si>
  <si>
    <t>Total opex in 2014</t>
  </si>
  <si>
    <t>Claims and complaints</t>
  </si>
  <si>
    <t>Raw base</t>
  </si>
  <si>
    <t>Non-recurrent costs</t>
  </si>
  <si>
    <t>Base before reallocation</t>
  </si>
  <si>
    <t>Metering base opex</t>
  </si>
  <si>
    <t>Proposed metering opex base ($2014)</t>
  </si>
  <si>
    <t>Proposed metering opex base ($2015)</t>
  </si>
  <si>
    <t>Starting point</t>
  </si>
  <si>
    <t>ANS</t>
  </si>
  <si>
    <t>Accounting error</t>
  </si>
  <si>
    <t>Subtotal</t>
  </si>
  <si>
    <t>Positive adjustments</t>
  </si>
  <si>
    <t>Negative adjustments</t>
  </si>
  <si>
    <t>Table 16.10 in final decision</t>
  </si>
  <si>
    <t>($m 2014)</t>
  </si>
  <si>
    <t>Cost allocation adjustments</t>
  </si>
  <si>
    <t>($m2015)</t>
  </si>
  <si>
    <t>Intentionally left blank</t>
  </si>
  <si>
    <t>See next sheets for final decision &gt;&gt;&gt;</t>
  </si>
  <si>
    <t>See next sheets for preliminary decision &gt;&gt;&gt;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</si>
</sst>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1">
    <numFmt numFmtId="41" formatCode="_(* #,##0_);_(* \(#,##0\);_(* &quot;-&quot;_);_(@_)"/>
    <numFmt numFmtId="43" formatCode="_(* #,##0.00_);_(* \(#,##0.00\);_(* &quot;-&quot;??_);_(@_)"/>
    <numFmt numFmtId="164" formatCode="_([$€-2]* #,##0.00_);_([$€-2]* \(#,##0.00\);_([$€-2]* &quot;-&quot;??_)"/>
    <numFmt numFmtId="165" formatCode="_ &quot;?&quot;* #,##0_ ;_ &quot;?&quot;* \-#,##0_ ;_ &quot;?&quot;* &quot;-&quot;_ ;_ @_ "/>
    <numFmt numFmtId="166" formatCode="_ * #,##0_ ;_ * \-#,##0_ ;_ * &quot;-&quot;_ ;_ @_ "/>
    <numFmt numFmtId="167" formatCode="_ * #,##0.00_ ;_ * \-#,##0.00_ ;_ * &quot;-&quot;??_ ;_ @_ "/>
    <numFmt numFmtId="168" formatCode="_-&quot;$&quot;* #,##0_-;\-&quot;$&quot;* #,##0_-;_-&quot;$&quot;* &quot;-&quot;_-;_-@_-"/>
    <numFmt numFmtId="169" formatCode="_-* #,##0.00\ _D_M_-;\-* #,##0.00\ _D_M_-;_-* &quot;-&quot;??\ _D_M_-;_-@_-"/>
    <numFmt numFmtId="170" formatCode="_-* #,##0.00_-;[Red]\(#,##0.00\)_-;_-* &quot;-&quot;??_-;_-@_-"/>
    <numFmt numFmtId="171" formatCode="_(&quot;$&quot;#,##0.0_);\(&quot;$&quot;#,##0.0\);_(&quot;$&quot;#,##0.0_)"/>
    <numFmt numFmtId="172" formatCode="d/m/yy"/>
    <numFmt numFmtId="173" formatCode="_(#,##0.0\x_);\(#,##0.0\x\);_(#,##0.0\x_)"/>
    <numFmt numFmtId="174" formatCode="_(#,##0.0_);\(#,##0.0\);_(#,##0.0_)"/>
    <numFmt numFmtId="175" formatCode="_(#,##0.0%_);\(#,##0.0%\);_(#,##0.0%_)"/>
    <numFmt numFmtId="176" formatCode="_(###0_);\(###0\);_(###0_)"/>
    <numFmt numFmtId="177" formatCode="_)d/m/yy_)"/>
    <numFmt numFmtId="178" formatCode="_(#,##0_);\(#,##0\);_(&quot;-&quot;_)"/>
    <numFmt numFmtId="179" formatCode="#,##0;\-#,##0;&quot;-&quot;"/>
    <numFmt numFmtId="180" formatCode="0.000_)"/>
    <numFmt numFmtId="181" formatCode="_-* #,##0_-;\-* #,##0_-;_-* &quot;-&quot;_-;_-@_-"/>
    <numFmt numFmtId="182" formatCode="#,##0.0_);\(#,##0.0\)"/>
    <numFmt numFmtId="183" formatCode="_-* #,##0.00_-;\-* #,##0.00_-;_-* &quot;-&quot;??_-;_-@_-"/>
    <numFmt numFmtId="184" formatCode="_(&quot;Rp.&quot;* #,##0_);_(&quot;Rp.&quot;* \(#,##0\);_(&quot;Rp.&quot;* &quot;-&quot;_);_(@_)"/>
    <numFmt numFmtId="185" formatCode="00000"/>
    <numFmt numFmtId="186" formatCode="_-&quot;$&quot;* #,##0.00_-;\-&quot;$&quot;* #,##0.00_-;_-&quot;$&quot;* &quot;-&quot;??_-;_-@_-"/>
    <numFmt numFmtId="187" formatCode="mm/dd/yy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0.0%"/>
    <numFmt numFmtId="192" formatCode="_(* #,##0.0_);_(* \(#,##0.0\);_(* &quot;-&quot;?_);_(@_)"/>
    <numFmt numFmtId="193" formatCode="0.00%;_*\(0.00\)%"/>
    <numFmt numFmtId="194" formatCode="_(* #,##0_);_(* \(#,##0\);_(* &quot;-&quot;?_);_(@_)"/>
    <numFmt numFmtId="195" formatCode="#,##0.000_ ;[Red]\-#,##0.000\ "/>
    <numFmt numFmtId="196" formatCode="_(#,##0_);\(#,##0\);_(#,##0_)"/>
    <numFmt numFmtId="197" formatCode="_-* #,##0_ _F_-;\-* #,##0_ _F_-;_-* &quot;-&quot;_ _F_-;_-@_-"/>
    <numFmt numFmtId="198" formatCode="_-* #,##0.00_ _F_-;\-* #,##0.00_ _F_-;_-* &quot;-&quot;??_ _F_-;_-@_-"/>
    <numFmt numFmtId="199" formatCode="_-* #,##0&quot; F&quot;_-;\-* #,##0&quot; F&quot;_-;_-* &quot;-&quot;&quot; F&quot;_-;_-@_-"/>
    <numFmt numFmtId="200" formatCode="_-* #,##0.00&quot; F&quot;_-;\-* #,##0.00&quot; F&quot;_-;_-* &quot;-&quot;??&quot; F&quot;_-;_-@_-"/>
    <numFmt numFmtId="201" formatCode="_-* #,##0.0_-;\(\ #,##0.0\)"/>
    <numFmt numFmtId="202" formatCode="0.00_)"/>
    <numFmt numFmtId="203" formatCode="&quot;£&quot;#,##0_);\(&quot;£&quot;#,##0\)"/>
    <numFmt numFmtId="204" formatCode="#,##0_ ;[Red]\(#,##0\)\ "/>
    <numFmt numFmtId="205" formatCode="#,##0.00;\(#,##0.00\)"/>
    <numFmt numFmtId="206" formatCode="#,##0&quot;£&quot;_);[Red]\(#,##0&quot;£&quot;\)"/>
    <numFmt numFmtId="207" formatCode="0_)"/>
    <numFmt numFmtId="208" formatCode="_(* #,##0.00%_);_(* \(#,##0.00%\);_(* #,##0.00%_);_(@_)"/>
    <numFmt numFmtId="209" formatCode="#,##0;\(#,##0\)"/>
    <numFmt numFmtId="210" formatCode="#,##0.0000_);[Red]\(#,##0.0000\)"/>
    <numFmt numFmtId="211" formatCode="_(* #,##0_);[Red]_(* \(#,##0\);_(* &quot;-&quot;_);_(@_)"/>
    <numFmt numFmtId="212" formatCode="_(* #,##0.000000_);_(* \(#,##0.000000\);_(* &quot;-&quot;??_);_(@_)"/>
    <numFmt numFmtId="213" formatCode="_(* #,##0.0000000_);_(* \(#,##0.0000000\);_(* &quot;-&quot;??_);_(@_)"/>
    <numFmt numFmtId="214" formatCode="&quot;\&quot;#,##0.00;[Red]&quot;\&quot;&quot;\&quot;&quot;\&quot;&quot;\&quot;\-#,##0.00"/>
    <numFmt numFmtId="215" formatCode="&quot;\&quot;#,##0;[Red]&quot;\&quot;&quot;\&quot;&quot;\&quot;&quot;\&quot;\-#,##0"/>
    <numFmt numFmtId="216" formatCode="_-* #,##0_-;\-* #,##0_-;_-* &quot;-&quot;??_-;_-@_-"/>
    <numFmt numFmtId="217" formatCode="_(#,##0.00_);\(#,##0.00\);_(&quot;-&quot;_)"/>
    <numFmt numFmtId="218" formatCode="_-* #,##0.0000_-;\-* #,##0.0000_-;_-* &quot;-&quot;??_-;_-@_-"/>
    <numFmt numFmtId="219" formatCode="_(#,##0.000_);\(#,##0.000\);_(&quot;-&quot;_)"/>
    <numFmt numFmtId="220" formatCode="_-* #,##0.000_-;\-* #,##0.000_-;_-* &quot;-&quot;??_-;_-@_-"/>
    <numFmt numFmtId="221" formatCode="#,##0.00_);\(#,##0.00\);\-"/>
    <numFmt numFmtId="222" formatCode="#,##0_);\(#,##0\);\-"/>
    <numFmt numFmtId="223" formatCode="#,##0.00%_);\(#,##0.00%\);\-"/>
    <numFmt numFmtId="224" formatCode="#,##0.0%_);\(#,##0.0%\);\-"/>
    <numFmt numFmtId="225" formatCode="#,##0.0\x_);\(#,##0.0\x\);\-"/>
    <numFmt numFmtId="226" formatCode="mmm\-d\-yyyy"/>
    <numFmt numFmtId="227" formatCode="mmm\-yyyy"/>
    <numFmt numFmtId="228" formatCode="dd\-mmm\-yy;\-;\-"/>
    <numFmt numFmtId="229" formatCode="dd/mmm"/>
    <numFmt numFmtId="230" formatCode="#,##0.0_);\(#,##0.0\);\-"/>
    <numFmt numFmtId="231" formatCode="#,##0.0000_);\(#,##0.0000\);\-"/>
    <numFmt numFmtId="232" formatCode="0.0\x"/>
    <numFmt numFmtId="233" formatCode="0.00%_);\(0.00\)%;\-"/>
    <numFmt numFmtId="234" formatCode="#,##0;[Red]\(#,##0.0\)"/>
    <numFmt numFmtId="235" formatCode="_(#,##0.0_);\(#,##0.0\);_(&quot;-&quot;_)"/>
    <numFmt numFmtId="236" formatCode="#,##0.0_);[Red]\(#,##0.0\)"/>
    <numFmt numFmtId="237" formatCode="yyyy&quot;A&quot;"/>
    <numFmt numFmtId="238" formatCode="yyyy&quot;E&quot;"/>
    <numFmt numFmtId="239" formatCode="0&quot;E&quot;"/>
    <numFmt numFmtId="240" formatCode="_(#,##0.00%_);\(#,##0.00%\);_(&quot;-&quot;_)"/>
    <numFmt numFmtId="241" formatCode="0.000"/>
    <numFmt numFmtId="242" formatCode="0.00_);\(0.00\)"/>
  </numFmts>
  <fonts count="15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0" tint="-0.249977111117893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Helv"/>
      <charset val="204"/>
    </font>
    <font>
      <sz val="11"/>
      <name val="ＭＳ Ｐゴシック"/>
      <family val="3"/>
      <charset val="136"/>
    </font>
    <font>
      <sz val="12"/>
      <name val="??"/>
      <family val="1"/>
    </font>
    <font>
      <sz val="12"/>
      <name val="????"/>
      <family val="1"/>
    </font>
    <font>
      <sz val="10"/>
      <name val="Helv"/>
      <family val="2"/>
    </font>
    <font>
      <sz val="14"/>
      <name val="System"/>
      <family val="2"/>
    </font>
    <font>
      <sz val="11"/>
      <color indexed="9"/>
      <name val="Calibri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sz val="10"/>
      <color indexed="8"/>
      <name val="Arial"/>
      <family val="2"/>
    </font>
    <font>
      <b/>
      <sz val="11"/>
      <color indexed="52"/>
      <name val="Calibri"/>
      <family val="2"/>
    </font>
    <font>
      <b/>
      <sz val="8"/>
      <color indexed="15"/>
      <name val="Times New Roman"/>
      <family val="1"/>
    </font>
    <font>
      <b/>
      <sz val="11"/>
      <color indexed="9"/>
      <name val="Calibri"/>
      <family val="2"/>
    </font>
    <font>
      <sz val="11"/>
      <name val="Tms Rmn"/>
    </font>
    <font>
      <sz val="10"/>
      <name val="Palatino"/>
    </font>
    <font>
      <sz val="10"/>
      <name val="MS Sans Serif"/>
      <family val="2"/>
    </font>
    <font>
      <sz val="10"/>
      <color indexed="24"/>
      <name val="Arial"/>
      <family val="2"/>
    </font>
    <font>
      <sz val="10"/>
      <name val="MS Serif"/>
      <family val="1"/>
    </font>
    <font>
      <sz val="11"/>
      <name val="Book Antiqua"/>
      <family val="1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9"/>
      <name val="GillSans"/>
    </font>
    <font>
      <sz val="9"/>
      <name val="GillSans Light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56"/>
      <name val="Calibri"/>
      <family val="2"/>
    </font>
    <font>
      <b/>
      <sz val="10"/>
      <name val="Arial"/>
      <family val="2"/>
    </font>
    <font>
      <b/>
      <sz val="13"/>
      <color indexed="56"/>
      <name val="Calibri"/>
      <family val="2"/>
    </font>
    <font>
      <b/>
      <sz val="9"/>
      <name val="Arial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u/>
      <sz val="10"/>
      <color indexed="12"/>
      <name val="Arial"/>
      <family val="2"/>
    </font>
    <font>
      <u/>
      <sz val="8"/>
      <color indexed="1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1"/>
      <color indexed="62"/>
      <name val="Calibri"/>
      <family val="2"/>
    </font>
    <font>
      <sz val="10"/>
      <color indexed="12"/>
      <name val="Calibri"/>
      <family val="2"/>
    </font>
    <font>
      <sz val="8"/>
      <name val="MS Sans Serif"/>
      <family val="2"/>
    </font>
    <font>
      <b/>
      <sz val="10"/>
      <color indexed="37"/>
      <name val="Arial MT"/>
      <family val="2"/>
    </font>
    <font>
      <b/>
      <sz val="9"/>
      <color indexed="9"/>
      <name val="Arial"/>
      <family val="2"/>
    </font>
    <font>
      <sz val="11"/>
      <color indexed="52"/>
      <name val="Calibri"/>
      <family val="2"/>
    </font>
    <font>
      <sz val="9"/>
      <name val="Arial"/>
      <family val="2"/>
    </font>
    <font>
      <sz val="10"/>
      <name val="Geneva"/>
      <family val="2"/>
    </font>
    <font>
      <sz val="12"/>
      <color indexed="14"/>
      <name val="Arial"/>
      <family val="2"/>
    </font>
    <font>
      <sz val="11"/>
      <color indexed="60"/>
      <name val="Calibri"/>
      <family val="2"/>
    </font>
    <font>
      <sz val="9"/>
      <color indexed="12"/>
      <name val="Times New Roman"/>
      <family val="1"/>
    </font>
    <font>
      <sz val="10"/>
      <color theme="1"/>
      <name val="Arial"/>
      <family val="2"/>
    </font>
    <font>
      <b/>
      <i/>
      <sz val="16"/>
      <name val="Helv"/>
    </font>
    <font>
      <sz val="10"/>
      <name val="Arial CE"/>
      <family val="2"/>
      <charset val="238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10"/>
      <name val="Tahoma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6"/>
      <color indexed="9"/>
      <name val="Arial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8"/>
      <color indexed="62"/>
      <name val="Cambria"/>
      <family val="2"/>
    </font>
    <font>
      <sz val="8"/>
      <name val="Book Antiqua"/>
      <family val="1"/>
    </font>
    <font>
      <b/>
      <sz val="14"/>
      <name val="Arial"/>
      <family val="2"/>
    </font>
    <font>
      <b/>
      <sz val="8"/>
      <color indexed="8"/>
      <name val="Helv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2"/>
      <color theme="0"/>
      <name val="Calibri"/>
      <family val="2"/>
      <scheme val="minor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sz val="12"/>
      <color indexed="9"/>
      <name val="Arial MT"/>
      <family val="2"/>
    </font>
    <font>
      <b/>
      <sz val="18"/>
      <color indexed="56"/>
      <name val="Cambria"/>
      <family val="2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indexed="8"/>
      <name val="Times New Roman"/>
      <family val="1"/>
    </font>
    <font>
      <sz val="10"/>
      <color indexed="8"/>
      <name val="Courier"/>
      <family val="3"/>
    </font>
    <font>
      <i/>
      <sz val="12"/>
      <color indexed="8"/>
      <name val="Arial MT"/>
      <family val="2"/>
    </font>
    <font>
      <sz val="11"/>
      <color indexed="10"/>
      <name val="Calibri"/>
      <family val="2"/>
    </font>
    <font>
      <sz val="10"/>
      <color indexed="14"/>
      <name val="Arial"/>
      <family val="2"/>
    </font>
    <font>
      <sz val="10"/>
      <name val="CG Times (W1)"/>
      <family val="1"/>
    </font>
    <font>
      <sz val="12"/>
      <name val="Times New Roman"/>
      <family val="1"/>
    </font>
    <font>
      <u/>
      <sz val="12"/>
      <color indexed="36"/>
      <name val="宋体"/>
      <charset val="134"/>
    </font>
    <font>
      <sz val="10"/>
      <name val="ＭＳ 明朝"/>
      <family val="1"/>
      <charset val="136"/>
    </font>
    <font>
      <sz val="12"/>
      <name val="新細明體"/>
      <family val="1"/>
      <charset val="136"/>
    </font>
    <font>
      <u/>
      <sz val="12"/>
      <color indexed="12"/>
      <name val="宋体"/>
      <charset val="134"/>
    </font>
    <font>
      <u/>
      <sz val="10"/>
      <color indexed="36"/>
      <name val="Arial"/>
      <family val="2"/>
    </font>
    <font>
      <sz val="8"/>
      <color theme="1"/>
      <name val="Arial"/>
      <family val="2"/>
    </font>
    <font>
      <i/>
      <sz val="8"/>
      <color indexed="8"/>
      <name val="Arial"/>
      <family val="2"/>
    </font>
    <font>
      <sz val="9"/>
      <color indexed="9"/>
      <name val="Arial"/>
      <family val="2"/>
    </font>
    <font>
      <i/>
      <sz val="9"/>
      <color indexed="9"/>
      <name val="Arial"/>
      <family val="2"/>
    </font>
    <font>
      <sz val="8"/>
      <color rgb="FFFF0000"/>
      <name val="Arial"/>
      <family val="2"/>
    </font>
    <font>
      <b/>
      <i/>
      <sz val="8"/>
      <color indexed="8"/>
      <name val="Arial"/>
      <family val="2"/>
    </font>
    <font>
      <u/>
      <sz val="8"/>
      <color theme="10"/>
      <name val="Arial"/>
      <family val="2"/>
    </font>
    <font>
      <i/>
      <u/>
      <sz val="8"/>
      <color theme="10"/>
      <name val="Arial"/>
      <family val="2"/>
    </font>
    <font>
      <sz val="8"/>
      <color indexed="9"/>
      <name val="Arial"/>
      <family val="2"/>
    </font>
    <font>
      <b/>
      <sz val="8"/>
      <color indexed="9"/>
      <name val="Arial"/>
      <family val="2"/>
    </font>
    <font>
      <b/>
      <i/>
      <sz val="8"/>
      <color indexed="9"/>
      <name val="Arial"/>
      <family val="2"/>
    </font>
    <font>
      <i/>
      <sz val="10"/>
      <color indexed="9"/>
      <name val="Arial"/>
      <family val="2"/>
    </font>
    <font>
      <b/>
      <sz val="12"/>
      <color indexed="9"/>
      <name val="Arial"/>
      <family val="2"/>
    </font>
    <font>
      <u/>
      <sz val="8"/>
      <color indexed="9"/>
      <name val="Arial"/>
      <family val="2"/>
    </font>
    <font>
      <sz val="9"/>
      <color indexed="12"/>
      <name val="Frutiger 45 Light"/>
      <family val="2"/>
    </font>
    <font>
      <sz val="10"/>
      <name val="Verdana"/>
      <family val="2"/>
    </font>
    <font>
      <sz val="9"/>
      <name val="Frutiger 45 Light"/>
      <family val="2"/>
    </font>
    <font>
      <b/>
      <sz val="9"/>
      <color indexed="9"/>
      <name val="Frutiger 45 Light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9"/>
      <color indexed="9"/>
      <name val="Frutiger 45 Light"/>
      <family val="2"/>
    </font>
    <font>
      <sz val="10"/>
      <color indexed="12"/>
      <name val="Frutiger 45 Light"/>
      <family val="2"/>
    </font>
    <font>
      <sz val="10"/>
      <color indexed="8"/>
      <name val="Calibri"/>
      <family val="2"/>
    </font>
    <font>
      <sz val="10"/>
      <name val="Frutiger 45 Light"/>
    </font>
    <font>
      <b/>
      <sz val="8"/>
      <color indexed="8"/>
      <name val="Tahoma"/>
      <family val="2"/>
    </font>
    <font>
      <sz val="8"/>
      <color indexed="8"/>
      <name val="Tahoma"/>
      <family val="2"/>
    </font>
    <font>
      <sz val="8"/>
      <color indexed="10"/>
      <name val="Arial"/>
      <family val="2"/>
    </font>
    <font>
      <i/>
      <sz val="8"/>
      <color theme="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9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58"/>
        <bgColor indexed="5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8"/>
        <bgColor indexed="48"/>
      </patternFill>
    </fill>
    <fill>
      <patternFill patternType="solid">
        <fgColor indexed="62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10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lightGray">
        <fgColor indexed="13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gray0625">
        <fgColor indexed="26"/>
        <bgColor indexed="43"/>
      </patternFill>
    </fill>
    <fill>
      <patternFill patternType="solid">
        <fgColor indexed="62"/>
        <bgColor indexed="64"/>
      </patternFill>
    </fill>
    <fill>
      <patternFill patternType="solid">
        <f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0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0"/>
        <bgColor indexed="6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8"/>
        <bgColor indexed="64"/>
      </patternFill>
    </fill>
    <fill>
      <patternFill patternType="lightUp"/>
    </fill>
    <fill>
      <patternFill patternType="lightUp">
        <bgColor theme="0" tint="-0.14996795556505021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double">
        <color indexed="52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dashed">
        <color indexed="64"/>
      </right>
      <top/>
      <bottom/>
      <diagonal/>
    </border>
    <border>
      <left style="dashed">
        <color auto="1"/>
      </left>
      <right/>
      <top/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9"/>
      </top>
      <bottom/>
      <diagonal/>
    </border>
    <border>
      <left/>
      <right/>
      <top style="medium">
        <color indexed="9"/>
      </top>
      <bottom style="medium">
        <color indexed="9"/>
      </bottom>
      <diagonal/>
    </border>
    <border>
      <left/>
      <right/>
      <top/>
      <bottom style="medium">
        <color indexed="9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/>
      <right/>
      <top style="thin">
        <color auto="1"/>
      </top>
      <bottom/>
      <diagonal/>
    </border>
    <border>
      <left/>
      <right style="dashed">
        <color indexed="64"/>
      </right>
      <top style="thin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indexed="64"/>
      </right>
      <top/>
      <bottom style="dashed">
        <color auto="1"/>
      </bottom>
      <diagonal/>
    </border>
  </borders>
  <cellStyleXfs count="893">
    <xf numFmtId="0" fontId="0" fillId="0" borderId="0"/>
    <xf numFmtId="0" fontId="9" fillId="0" borderId="0"/>
    <xf numFmtId="164" fontId="9" fillId="0" borderId="0"/>
    <xf numFmtId="0" fontId="9" fillId="0" borderId="0"/>
    <xf numFmtId="164" fontId="9" fillId="0" borderId="0"/>
    <xf numFmtId="0" fontId="10" fillId="0" borderId="0"/>
    <xf numFmtId="0" fontId="10" fillId="0" borderId="0"/>
    <xf numFmtId="40" fontId="11" fillId="0" borderId="0"/>
    <xf numFmtId="0" fontId="9" fillId="0" borderId="0"/>
    <xf numFmtId="165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12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4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0" fontId="17" fillId="0" borderId="0"/>
    <xf numFmtId="170" fontId="17" fillId="0" borderId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8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6" fillId="4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6" fillId="21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6" fillId="26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18" fillId="23" borderId="0" applyNumberFormat="0" applyBorder="0" applyAlignment="0" applyProtection="0"/>
    <xf numFmtId="0" fontId="18" fillId="33" borderId="0" applyNumberFormat="0" applyBorder="0" applyAlignment="0" applyProtection="0"/>
    <xf numFmtId="0" fontId="16" fillId="2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16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6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17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6" fillId="39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1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6" fillId="40" borderId="0" applyNumberFormat="0" applyBorder="0" applyAlignment="0" applyProtection="0"/>
    <xf numFmtId="0" fontId="19" fillId="0" borderId="0"/>
    <xf numFmtId="171" fontId="17" fillId="0" borderId="2">
      <alignment horizontal="center" vertical="center"/>
      <protection locked="0"/>
    </xf>
    <xf numFmtId="172" fontId="17" fillId="0" borderId="2">
      <alignment horizontal="center" vertical="center"/>
      <protection locked="0"/>
    </xf>
    <xf numFmtId="173" fontId="17" fillId="0" borderId="2">
      <alignment horizontal="center" vertical="center"/>
      <protection locked="0"/>
    </xf>
    <xf numFmtId="174" fontId="17" fillId="0" borderId="2">
      <alignment horizontal="center" vertical="center"/>
      <protection locked="0"/>
    </xf>
    <xf numFmtId="175" fontId="17" fillId="0" borderId="2">
      <alignment horizontal="center" vertical="center"/>
      <protection locked="0"/>
    </xf>
    <xf numFmtId="176" fontId="17" fillId="0" borderId="2">
      <alignment horizontal="center" vertical="center"/>
      <protection locked="0"/>
    </xf>
    <xf numFmtId="0" fontId="17" fillId="0" borderId="3">
      <alignment vertical="center"/>
      <protection locked="0"/>
    </xf>
    <xf numFmtId="171" fontId="17" fillId="0" borderId="2">
      <alignment vertical="center"/>
      <protection locked="0"/>
    </xf>
    <xf numFmtId="177" fontId="17" fillId="0" borderId="2">
      <alignment horizontal="right" vertical="center"/>
      <protection locked="0"/>
    </xf>
    <xf numFmtId="173" fontId="17" fillId="0" borderId="2">
      <alignment vertical="center"/>
      <protection locked="0"/>
    </xf>
    <xf numFmtId="178" fontId="17" fillId="0" borderId="3">
      <alignment horizontal="right" vertical="center"/>
      <protection locked="0"/>
    </xf>
    <xf numFmtId="175" fontId="17" fillId="0" borderId="2">
      <alignment vertical="center"/>
      <protection locked="0"/>
    </xf>
    <xf numFmtId="176" fontId="17" fillId="0" borderId="2">
      <alignment horizontal="right" vertical="center"/>
      <protection locked="0"/>
    </xf>
    <xf numFmtId="0" fontId="9" fillId="0" borderId="0"/>
    <xf numFmtId="168" fontId="20" fillId="0" borderId="0" applyFont="0" applyFill="0" applyBorder="0" applyAlignment="0" applyProtection="0"/>
    <xf numFmtId="0" fontId="21" fillId="6" borderId="0" applyNumberFormat="0" applyBorder="0" applyAlignment="0" applyProtection="0"/>
    <xf numFmtId="0" fontId="22" fillId="0" borderId="0" applyNumberFormat="0" applyFill="0" applyBorder="0" applyAlignment="0"/>
    <xf numFmtId="41" fontId="9" fillId="42" borderId="0" applyNumberFormat="0" applyFont="0" applyBorder="0" applyAlignment="0">
      <alignment horizontal="right"/>
    </xf>
    <xf numFmtId="41" fontId="9" fillId="42" borderId="0" applyNumberFormat="0" applyFont="0" applyBorder="0" applyAlignment="0">
      <alignment horizontal="right"/>
    </xf>
    <xf numFmtId="0" fontId="23" fillId="0" borderId="0" applyNumberFormat="0" applyFill="0" applyBorder="0" applyAlignment="0">
      <protection locked="0"/>
    </xf>
    <xf numFmtId="179" fontId="24" fillId="0" borderId="0" applyFill="0" applyBorder="0" applyAlignment="0"/>
    <xf numFmtId="0" fontId="25" fillId="43" borderId="4" applyNumberFormat="0" applyAlignment="0" applyProtection="0"/>
    <xf numFmtId="0" fontId="26" fillId="44" borderId="0" applyNumberFormat="0" applyFill="0" applyBorder="0" applyProtection="0">
      <alignment horizontal="center"/>
    </xf>
    <xf numFmtId="0" fontId="26" fillId="44" borderId="0" applyNumberFormat="0" applyFill="0" applyBorder="0" applyProtection="0"/>
    <xf numFmtId="0" fontId="17" fillId="0" borderId="0" applyNumberFormat="0" applyFont="0" applyFill="0" applyBorder="0">
      <alignment horizontal="center" vertical="center"/>
      <protection locked="0"/>
    </xf>
    <xf numFmtId="171" fontId="17" fillId="0" borderId="0" applyFill="0" applyBorder="0">
      <alignment horizontal="center" vertical="center"/>
    </xf>
    <xf numFmtId="172" fontId="17" fillId="0" borderId="0" applyFill="0" applyBorder="0">
      <alignment horizontal="center" vertical="center"/>
    </xf>
    <xf numFmtId="173" fontId="17" fillId="0" borderId="0" applyFill="0" applyBorder="0">
      <alignment horizontal="center" vertical="center"/>
    </xf>
    <xf numFmtId="174" fontId="17" fillId="0" borderId="0" applyFill="0" applyBorder="0">
      <alignment horizontal="center" vertical="center"/>
    </xf>
    <xf numFmtId="175" fontId="17" fillId="0" borderId="0" applyFill="0" applyBorder="0">
      <alignment horizontal="center" vertical="center"/>
    </xf>
    <xf numFmtId="176" fontId="17" fillId="0" borderId="0" applyFill="0" applyBorder="0">
      <alignment horizontal="center" vertical="center"/>
    </xf>
    <xf numFmtId="0" fontId="27" fillId="45" borderId="5" applyNumberFormat="0" applyAlignment="0" applyProtection="0"/>
    <xf numFmtId="0" fontId="27" fillId="45" borderId="5" applyNumberFormat="0" applyAlignment="0" applyProtection="0"/>
    <xf numFmtId="180" fontId="28" fillId="0" borderId="0"/>
    <xf numFmtId="180" fontId="28" fillId="0" borderId="0"/>
    <xf numFmtId="180" fontId="28" fillId="0" borderId="0"/>
    <xf numFmtId="180" fontId="28" fillId="0" borderId="0"/>
    <xf numFmtId="180" fontId="28" fillId="0" borderId="0"/>
    <xf numFmtId="180" fontId="28" fillId="0" borderId="0"/>
    <xf numFmtId="180" fontId="28" fillId="0" borderId="0"/>
    <xf numFmtId="180" fontId="28" fillId="0" borderId="0"/>
    <xf numFmtId="181" fontId="9" fillId="0" borderId="0" applyFont="0" applyFill="0" applyBorder="0" applyAlignment="0" applyProtection="0"/>
    <xf numFmtId="182" fontId="29" fillId="0" borderId="0" applyFill="0" applyBorder="0" applyAlignment="0" applyProtection="0">
      <alignment horizontal="right"/>
    </xf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1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3" fontId="31" fillId="0" borderId="0" applyFont="0" applyFill="0" applyBorder="0" applyAlignment="0" applyProtection="0"/>
    <xf numFmtId="0" fontId="32" fillId="0" borderId="0" applyNumberFormat="0" applyAlignment="0">
      <alignment horizontal="left"/>
    </xf>
    <xf numFmtId="184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34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0" fontId="31" fillId="0" borderId="0" applyFont="0" applyFill="0" applyBorder="0" applyAlignment="0" applyProtection="0"/>
    <xf numFmtId="168" fontId="9" fillId="0" borderId="0" applyFont="0" applyFill="0" applyBorder="0" applyAlignment="0" applyProtection="0"/>
    <xf numFmtId="187" fontId="9" fillId="0" borderId="0" applyFont="0" applyFill="0" applyBorder="0" applyAlignment="0" applyProtection="0"/>
    <xf numFmtId="0" fontId="35" fillId="46" borderId="0" applyNumberFormat="0" applyBorder="0" applyAlignment="0" applyProtection="0"/>
    <xf numFmtId="0" fontId="35" fillId="47" borderId="0" applyNumberFormat="0" applyBorder="0" applyAlignment="0" applyProtection="0"/>
    <xf numFmtId="0" fontId="35" fillId="48" borderId="0" applyNumberFormat="0" applyBorder="0" applyAlignment="0" applyProtection="0"/>
    <xf numFmtId="0" fontId="36" fillId="0" borderId="0" applyNumberFormat="0" applyAlignment="0">
      <alignment horizontal="left"/>
    </xf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7" fillId="0" borderId="0" applyNumberFormat="0" applyFill="0" applyBorder="0" applyAlignment="0" applyProtection="0"/>
    <xf numFmtId="188" fontId="9" fillId="0" borderId="0" applyFont="0" applyFill="0" applyBorder="0" applyAlignment="0" applyProtection="0"/>
    <xf numFmtId="189" fontId="33" fillId="0" borderId="0" applyFont="0" applyFill="0" applyBorder="0" applyAlignment="0" applyProtection="0"/>
    <xf numFmtId="189" fontId="33" fillId="0" borderId="0" applyFont="0" applyFill="0" applyBorder="0" applyAlignment="0" applyProtection="0"/>
    <xf numFmtId="190" fontId="9" fillId="0" borderId="0" applyFont="0" applyFill="0" applyBorder="0" applyAlignment="0" applyProtection="0">
      <alignment horizontal="center"/>
    </xf>
    <xf numFmtId="190" fontId="9" fillId="0" borderId="0" applyFont="0" applyFill="0" applyBorder="0" applyAlignment="0" applyProtection="0">
      <alignment horizontal="center"/>
    </xf>
    <xf numFmtId="0" fontId="38" fillId="0" borderId="0"/>
    <xf numFmtId="0" fontId="39" fillId="0" borderId="0"/>
    <xf numFmtId="0" fontId="40" fillId="7" borderId="0" applyNumberFormat="0" applyBorder="0" applyAlignment="0" applyProtection="0"/>
    <xf numFmtId="38" fontId="17" fillId="42" borderId="0" applyNumberFormat="0" applyBorder="0" applyAlignment="0" applyProtection="0"/>
    <xf numFmtId="0" fontId="41" fillId="0" borderId="6" applyNumberFormat="0" applyAlignment="0" applyProtection="0">
      <alignment horizontal="left" vertical="center"/>
    </xf>
    <xf numFmtId="0" fontId="41" fillId="0" borderId="1">
      <alignment horizontal="left" vertical="center"/>
    </xf>
    <xf numFmtId="0" fontId="42" fillId="0" borderId="7" applyNumberFormat="0" applyFill="0" applyAlignment="0" applyProtection="0"/>
    <xf numFmtId="0" fontId="43" fillId="0" borderId="0" applyFill="0" applyBorder="0">
      <alignment vertical="center"/>
    </xf>
    <xf numFmtId="0" fontId="44" fillId="0" borderId="8" applyNumberFormat="0" applyFill="0" applyAlignment="0" applyProtection="0"/>
    <xf numFmtId="0" fontId="45" fillId="0" borderId="0" applyFill="0" applyBorder="0">
      <alignment vertical="center"/>
    </xf>
    <xf numFmtId="0" fontId="46" fillId="0" borderId="9" applyNumberFormat="0" applyFill="0" applyAlignment="0" applyProtection="0"/>
    <xf numFmtId="0" fontId="47" fillId="0" borderId="0" applyFill="0" applyBorder="0">
      <alignment vertical="center"/>
    </xf>
    <xf numFmtId="0" fontId="46" fillId="0" borderId="0" applyNumberFormat="0" applyFill="0" applyBorder="0" applyAlignment="0" applyProtection="0"/>
    <xf numFmtId="0" fontId="17" fillId="0" borderId="0" applyFill="0" applyBorder="0">
      <alignment vertical="center"/>
    </xf>
    <xf numFmtId="0" fontId="48" fillId="0" borderId="0" applyNumberFormat="0" applyFill="0" applyBorder="0" applyAlignment="0" applyProtection="0"/>
    <xf numFmtId="191" fontId="49" fillId="0" borderId="0"/>
    <xf numFmtId="0" fontId="50" fillId="49" borderId="10"/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53" fillId="0" borderId="0" applyFill="0" applyBorder="0" applyAlignment="0">
      <protection locked="0"/>
    </xf>
    <xf numFmtId="0" fontId="54" fillId="0" borderId="0" applyFill="0" applyBorder="0">
      <alignment horizontal="left" vertical="center"/>
      <protection locked="0"/>
    </xf>
    <xf numFmtId="0" fontId="54" fillId="0" borderId="0" applyFill="0" applyBorder="0" applyAlignment="0">
      <protection locked="0"/>
    </xf>
    <xf numFmtId="192" fontId="9" fillId="50" borderId="0" applyFont="0" applyBorder="0">
      <alignment horizontal="right"/>
    </xf>
    <xf numFmtId="191" fontId="9" fillId="50" borderId="0" applyFont="0" applyBorder="0" applyAlignment="0"/>
    <xf numFmtId="192" fontId="9" fillId="50" borderId="0" applyFont="0" applyBorder="0">
      <alignment horizontal="right"/>
    </xf>
    <xf numFmtId="182" fontId="55" fillId="0" borderId="11" applyProtection="0"/>
    <xf numFmtId="193" fontId="56" fillId="0" borderId="11">
      <alignment horizontal="right"/>
      <protection locked="0"/>
    </xf>
    <xf numFmtId="10" fontId="17" fillId="50" borderId="12" applyNumberFormat="0" applyBorder="0" applyAlignment="0" applyProtection="0"/>
    <xf numFmtId="0" fontId="57" fillId="10" borderId="4" applyNumberFormat="0" applyAlignment="0" applyProtection="0"/>
    <xf numFmtId="0" fontId="55" fillId="0" borderId="11">
      <protection locked="0"/>
    </xf>
    <xf numFmtId="41" fontId="9" fillId="51" borderId="0" applyFont="0" applyBorder="0" applyAlignment="0">
      <alignment horizontal="right"/>
      <protection locked="0"/>
    </xf>
    <xf numFmtId="10" fontId="9" fillId="52" borderId="0" applyFont="0" applyBorder="0">
      <alignment horizontal="right"/>
      <protection locked="0"/>
    </xf>
    <xf numFmtId="41" fontId="9" fillId="52" borderId="0" applyFont="0" applyBorder="0" applyAlignment="0">
      <alignment horizontal="right"/>
      <protection locked="0"/>
    </xf>
    <xf numFmtId="3" fontId="9" fillId="53" borderId="0" applyFont="0" applyBorder="0">
      <protection locked="0"/>
    </xf>
    <xf numFmtId="191" fontId="45" fillId="53" borderId="0" applyBorder="0" applyAlignment="0">
      <protection locked="0"/>
    </xf>
    <xf numFmtId="0" fontId="58" fillId="54" borderId="0">
      <alignment horizontal="center"/>
    </xf>
    <xf numFmtId="0" fontId="58" fillId="54" borderId="0">
      <alignment horizontal="center"/>
    </xf>
    <xf numFmtId="194" fontId="9" fillId="55" borderId="0" applyFont="0" applyBorder="0">
      <alignment horizontal="right"/>
      <protection locked="0"/>
    </xf>
    <xf numFmtId="181" fontId="9" fillId="50" borderId="0" applyFont="0" applyBorder="0">
      <alignment horizontal="right"/>
      <protection locked="0"/>
    </xf>
    <xf numFmtId="0" fontId="59" fillId="49" borderId="0" applyNumberFormat="0" applyFont="0" applyAlignment="0"/>
    <xf numFmtId="0" fontId="59" fillId="49" borderId="13" applyNumberFormat="0" applyFont="0" applyAlignment="0">
      <protection locked="0"/>
    </xf>
    <xf numFmtId="195" fontId="9" fillId="3" borderId="14" applyFill="0">
      <alignment horizontal="right" vertical="center" wrapText="1"/>
      <protection locked="0"/>
    </xf>
    <xf numFmtId="0" fontId="60" fillId="56" borderId="0" applyNumberFormat="0"/>
    <xf numFmtId="191" fontId="61" fillId="57" borderId="0" applyBorder="0" applyAlignment="0"/>
    <xf numFmtId="183" fontId="9" fillId="0" borderId="0" applyFont="0" applyFill="0" applyBorder="0" applyAlignment="0" applyProtection="0"/>
    <xf numFmtId="0" fontId="20" fillId="0" borderId="0" applyNumberFormat="0" applyFont="0" applyFill="0" applyBorder="0" applyProtection="0">
      <alignment horizontal="left" vertical="center"/>
    </xf>
    <xf numFmtId="0" fontId="17" fillId="42" borderId="0"/>
    <xf numFmtId="0" fontId="62" fillId="0" borderId="15" applyNumberFormat="0" applyFill="0" applyAlignment="0" applyProtection="0"/>
    <xf numFmtId="192" fontId="63" fillId="42" borderId="16" applyFont="0" applyBorder="0" applyAlignment="0"/>
    <xf numFmtId="191" fontId="45" fillId="42" borderId="0" applyFont="0" applyBorder="0" applyAlignment="0"/>
    <xf numFmtId="0" fontId="47" fillId="0" borderId="17" applyFill="0">
      <alignment horizontal="center" vertical="center"/>
    </xf>
    <xf numFmtId="0" fontId="17" fillId="0" borderId="17" applyFill="0">
      <alignment horizontal="center" vertical="center"/>
    </xf>
    <xf numFmtId="196" fontId="17" fillId="0" borderId="17" applyFill="0">
      <alignment horizontal="center" vertical="center"/>
    </xf>
    <xf numFmtId="197" fontId="64" fillId="0" borderId="0" applyFont="0" applyFill="0" applyBorder="0" applyAlignment="0" applyProtection="0"/>
    <xf numFmtId="198" fontId="64" fillId="0" borderId="0" applyFont="0" applyFill="0" applyBorder="0" applyAlignment="0" applyProtection="0"/>
    <xf numFmtId="182" fontId="65" fillId="0" borderId="0"/>
    <xf numFmtId="0" fontId="41" fillId="0" borderId="0" applyFill="0" applyBorder="0" applyAlignment="0"/>
    <xf numFmtId="199" fontId="64" fillId="0" borderId="0" applyFont="0" applyFill="0" applyBorder="0" applyAlignment="0" applyProtection="0"/>
    <xf numFmtId="200" fontId="64" fillId="0" borderId="0" applyFont="0" applyFill="0" applyBorder="0" applyAlignment="0" applyProtection="0"/>
    <xf numFmtId="0" fontId="66" fillId="58" borderId="0" applyNumberFormat="0" applyBorder="0" applyAlignment="0" applyProtection="0"/>
    <xf numFmtId="201" fontId="67" fillId="0" borderId="11">
      <alignment horizontal="right"/>
      <protection locked="0"/>
    </xf>
    <xf numFmtId="195" fontId="68" fillId="59" borderId="18">
      <alignment horizontal="right" vertical="center" wrapText="1"/>
    </xf>
    <xf numFmtId="202" fontId="69" fillId="0" borderId="0"/>
    <xf numFmtId="0" fontId="18" fillId="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164" fontId="9" fillId="61" borderId="0"/>
    <xf numFmtId="0" fontId="1" fillId="0" borderId="0"/>
    <xf numFmtId="0" fontId="17" fillId="6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8" fillId="0" borderId="0"/>
    <xf numFmtId="0" fontId="18" fillId="0" borderId="0"/>
    <xf numFmtId="0" fontId="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9" fillId="0" borderId="0"/>
    <xf numFmtId="0" fontId="9" fillId="0" borderId="0"/>
    <xf numFmtId="0" fontId="1" fillId="0" borderId="0">
      <protection locked="0"/>
    </xf>
    <xf numFmtId="0" fontId="18" fillId="0" borderId="0"/>
    <xf numFmtId="0" fontId="9" fillId="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9" fillId="0" borderId="0"/>
    <xf numFmtId="164" fontId="9" fillId="61" borderId="0"/>
    <xf numFmtId="0" fontId="9" fillId="0" borderId="0"/>
    <xf numFmtId="0" fontId="1" fillId="0" borderId="0"/>
    <xf numFmtId="0" fontId="1" fillId="0" borderId="0"/>
    <xf numFmtId="0" fontId="9" fillId="0" borderId="0"/>
    <xf numFmtId="0" fontId="17" fillId="6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9" fillId="0" borderId="0" applyFont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6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" fillId="0" borderId="0"/>
    <xf numFmtId="0" fontId="3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8" fillId="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17" fillId="60" borderId="0"/>
    <xf numFmtId="0" fontId="70" fillId="0" borderId="0"/>
    <xf numFmtId="0" fontId="9" fillId="62" borderId="19" applyNumberFormat="0" applyFont="0" applyAlignment="0" applyProtection="0"/>
    <xf numFmtId="0" fontId="17" fillId="37" borderId="20" applyNumberFormat="0" applyFont="0" applyAlignment="0" applyProtection="0"/>
    <xf numFmtId="0" fontId="17" fillId="37" borderId="20" applyNumberFormat="0" applyFont="0" applyAlignment="0" applyProtection="0"/>
    <xf numFmtId="0" fontId="17" fillId="37" borderId="20" applyNumberFormat="0" applyFont="0" applyAlignment="0" applyProtection="0"/>
    <xf numFmtId="0" fontId="71" fillId="43" borderId="21" applyNumberFormat="0" applyAlignment="0" applyProtection="0"/>
    <xf numFmtId="40" fontId="72" fillId="61" borderId="0">
      <alignment horizontal="right"/>
    </xf>
    <xf numFmtId="0" fontId="73" fillId="61" borderId="0">
      <alignment horizontal="right"/>
    </xf>
    <xf numFmtId="0" fontId="74" fillId="61" borderId="16"/>
    <xf numFmtId="0" fontId="74" fillId="0" borderId="0" applyBorder="0">
      <alignment horizontal="centerContinuous"/>
    </xf>
    <xf numFmtId="0" fontId="75" fillId="0" borderId="0" applyBorder="0">
      <alignment horizontal="centerContinuous"/>
    </xf>
    <xf numFmtId="10" fontId="9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191" fontId="77" fillId="0" borderId="0"/>
    <xf numFmtId="0" fontId="47" fillId="0" borderId="0" applyFill="0" applyBorder="0">
      <alignment horizontal="right" vertical="center"/>
    </xf>
    <xf numFmtId="203" fontId="45" fillId="0" borderId="0"/>
    <xf numFmtId="0" fontId="30" fillId="0" borderId="0" applyNumberFormat="0" applyFont="0" applyFill="0" applyBorder="0" applyAlignment="0" applyProtection="0">
      <alignment horizontal="left"/>
    </xf>
    <xf numFmtId="0" fontId="30" fillId="0" borderId="0" applyNumberFormat="0" applyFont="0" applyFill="0" applyBorder="0" applyAlignment="0" applyProtection="0">
      <alignment horizontal="left"/>
    </xf>
    <xf numFmtId="15" fontId="30" fillId="0" borderId="0" applyFont="0" applyFill="0" applyBorder="0" applyAlignment="0" applyProtection="0"/>
    <xf numFmtId="15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4" fontId="30" fillId="0" borderId="0" applyFont="0" applyFill="0" applyBorder="0" applyAlignment="0" applyProtection="0"/>
    <xf numFmtId="204" fontId="78" fillId="0" borderId="22"/>
    <xf numFmtId="0" fontId="79" fillId="0" borderId="23">
      <alignment horizontal="center"/>
    </xf>
    <xf numFmtId="0" fontId="79" fillId="0" borderId="23">
      <alignment horizontal="center"/>
    </xf>
    <xf numFmtId="3" fontId="30" fillId="0" borderId="0" applyFont="0" applyFill="0" applyBorder="0" applyAlignment="0" applyProtection="0"/>
    <xf numFmtId="0" fontId="30" fillId="63" borderId="0" applyNumberFormat="0" applyFont="0" applyBorder="0" applyAlignment="0" applyProtection="0"/>
    <xf numFmtId="0" fontId="30" fillId="63" borderId="0" applyNumberFormat="0" applyFont="0" applyBorder="0" applyAlignment="0" applyProtection="0"/>
    <xf numFmtId="205" fontId="9" fillId="0" borderId="0"/>
    <xf numFmtId="206" fontId="9" fillId="0" borderId="0" applyNumberFormat="0" applyFill="0" applyBorder="0" applyAlignment="0" applyProtection="0">
      <alignment horizontal="left"/>
    </xf>
    <xf numFmtId="171" fontId="17" fillId="0" borderId="0" applyFill="0" applyBorder="0">
      <alignment horizontal="right" vertical="center"/>
    </xf>
    <xf numFmtId="177" fontId="17" fillId="0" borderId="0" applyFill="0" applyBorder="0">
      <alignment horizontal="right" vertical="center"/>
    </xf>
    <xf numFmtId="173" fontId="17" fillId="0" borderId="0" applyFill="0" applyBorder="0">
      <alignment horizontal="right" vertical="center"/>
    </xf>
    <xf numFmtId="174" fontId="17" fillId="0" borderId="0" applyFill="0" applyBorder="0">
      <alignment horizontal="right" vertical="center"/>
    </xf>
    <xf numFmtId="175" fontId="17" fillId="0" borderId="0" applyFill="0" applyBorder="0">
      <alignment horizontal="right" vertical="center"/>
    </xf>
    <xf numFmtId="176" fontId="17" fillId="0" borderId="0" applyFill="0" applyBorder="0">
      <alignment horizontal="right" vertical="center"/>
    </xf>
    <xf numFmtId="0" fontId="80" fillId="64" borderId="0">
      <alignment horizontal="left" vertical="center"/>
      <protection locked="0"/>
    </xf>
    <xf numFmtId="4" fontId="17" fillId="58" borderId="20" applyNumberFormat="0" applyProtection="0">
      <alignment vertical="center"/>
    </xf>
    <xf numFmtId="4" fontId="17" fillId="58" borderId="20" applyNumberFormat="0" applyProtection="0">
      <alignment vertical="center"/>
    </xf>
    <xf numFmtId="4" fontId="17" fillId="58" borderId="20" applyNumberFormat="0" applyProtection="0">
      <alignment vertical="center"/>
    </xf>
    <xf numFmtId="4" fontId="81" fillId="65" borderId="20" applyNumberFormat="0" applyProtection="0">
      <alignment vertical="center"/>
    </xf>
    <xf numFmtId="4" fontId="81" fillId="65" borderId="20" applyNumberFormat="0" applyProtection="0">
      <alignment vertical="center"/>
    </xf>
    <xf numFmtId="4" fontId="81" fillId="65" borderId="20" applyNumberFormat="0" applyProtection="0">
      <alignment vertical="center"/>
    </xf>
    <xf numFmtId="4" fontId="17" fillId="65" borderId="20" applyNumberFormat="0" applyProtection="0">
      <alignment horizontal="left" vertical="center" indent="1"/>
    </xf>
    <xf numFmtId="4" fontId="17" fillId="65" borderId="20" applyNumberFormat="0" applyProtection="0">
      <alignment horizontal="left" vertical="center" indent="1"/>
    </xf>
    <xf numFmtId="4" fontId="17" fillId="65" borderId="20" applyNumberFormat="0" applyProtection="0">
      <alignment horizontal="left" vertical="center" indent="1"/>
    </xf>
    <xf numFmtId="0" fontId="82" fillId="58" borderId="24" applyNumberFormat="0" applyProtection="0">
      <alignment horizontal="left" vertical="top" indent="1"/>
    </xf>
    <xf numFmtId="0" fontId="82" fillId="58" borderId="24" applyNumberFormat="0" applyProtection="0">
      <alignment horizontal="left" vertical="top" indent="1"/>
    </xf>
    <xf numFmtId="0" fontId="82" fillId="58" borderId="24" applyNumberFormat="0" applyProtection="0">
      <alignment horizontal="left" vertical="top" indent="1"/>
    </xf>
    <xf numFmtId="4" fontId="17" fillId="17" borderId="20" applyNumberFormat="0" applyProtection="0">
      <alignment horizontal="left" vertical="center" indent="1"/>
    </xf>
    <xf numFmtId="4" fontId="17" fillId="17" borderId="20" applyNumberFormat="0" applyProtection="0">
      <alignment horizontal="left" vertical="center" indent="1"/>
    </xf>
    <xf numFmtId="4" fontId="17" fillId="17" borderId="20" applyNumberFormat="0" applyProtection="0">
      <alignment horizontal="left" vertical="center" indent="1"/>
    </xf>
    <xf numFmtId="4" fontId="17" fillId="6" borderId="20" applyNumberFormat="0" applyProtection="0">
      <alignment horizontal="right" vertical="center"/>
    </xf>
    <xf numFmtId="4" fontId="17" fillId="6" borderId="20" applyNumberFormat="0" applyProtection="0">
      <alignment horizontal="right" vertical="center"/>
    </xf>
    <xf numFmtId="4" fontId="17" fillId="6" borderId="20" applyNumberFormat="0" applyProtection="0">
      <alignment horizontal="right" vertical="center"/>
    </xf>
    <xf numFmtId="4" fontId="17" fillId="66" borderId="20" applyNumberFormat="0" applyProtection="0">
      <alignment horizontal="right" vertical="center"/>
    </xf>
    <xf numFmtId="4" fontId="17" fillId="66" borderId="20" applyNumberFormat="0" applyProtection="0">
      <alignment horizontal="right" vertical="center"/>
    </xf>
    <xf numFmtId="4" fontId="17" fillId="66" borderId="20" applyNumberFormat="0" applyProtection="0">
      <alignment horizontal="right" vertical="center"/>
    </xf>
    <xf numFmtId="4" fontId="17" fillId="27" borderId="17" applyNumberFormat="0" applyProtection="0">
      <alignment horizontal="right" vertical="center"/>
    </xf>
    <xf numFmtId="4" fontId="17" fillId="27" borderId="17" applyNumberFormat="0" applyProtection="0">
      <alignment horizontal="right" vertical="center"/>
    </xf>
    <xf numFmtId="4" fontId="17" fillId="27" borderId="17" applyNumberFormat="0" applyProtection="0">
      <alignment horizontal="right" vertical="center"/>
    </xf>
    <xf numFmtId="4" fontId="17" fillId="14" borderId="20" applyNumberFormat="0" applyProtection="0">
      <alignment horizontal="right" vertical="center"/>
    </xf>
    <xf numFmtId="4" fontId="17" fillId="14" borderId="20" applyNumberFormat="0" applyProtection="0">
      <alignment horizontal="right" vertical="center"/>
    </xf>
    <xf numFmtId="4" fontId="17" fillId="14" borderId="20" applyNumberFormat="0" applyProtection="0">
      <alignment horizontal="right" vertical="center"/>
    </xf>
    <xf numFmtId="4" fontId="17" fillId="18" borderId="20" applyNumberFormat="0" applyProtection="0">
      <alignment horizontal="right" vertical="center"/>
    </xf>
    <xf numFmtId="4" fontId="17" fillId="18" borderId="20" applyNumberFormat="0" applyProtection="0">
      <alignment horizontal="right" vertical="center"/>
    </xf>
    <xf numFmtId="4" fontId="17" fillId="18" borderId="20" applyNumberFormat="0" applyProtection="0">
      <alignment horizontal="right" vertical="center"/>
    </xf>
    <xf numFmtId="4" fontId="17" fillId="41" borderId="20" applyNumberFormat="0" applyProtection="0">
      <alignment horizontal="right" vertical="center"/>
    </xf>
    <xf numFmtId="4" fontId="17" fillId="41" borderId="20" applyNumberFormat="0" applyProtection="0">
      <alignment horizontal="right" vertical="center"/>
    </xf>
    <xf numFmtId="4" fontId="17" fillId="41" borderId="20" applyNumberFormat="0" applyProtection="0">
      <alignment horizontal="right" vertical="center"/>
    </xf>
    <xf numFmtId="4" fontId="17" fillId="32" borderId="20" applyNumberFormat="0" applyProtection="0">
      <alignment horizontal="right" vertical="center"/>
    </xf>
    <xf numFmtId="4" fontId="17" fillId="32" borderId="20" applyNumberFormat="0" applyProtection="0">
      <alignment horizontal="right" vertical="center"/>
    </xf>
    <xf numFmtId="4" fontId="17" fillId="32" borderId="20" applyNumberFormat="0" applyProtection="0">
      <alignment horizontal="right" vertical="center"/>
    </xf>
    <xf numFmtId="4" fontId="17" fillId="67" borderId="20" applyNumberFormat="0" applyProtection="0">
      <alignment horizontal="right" vertical="center"/>
    </xf>
    <xf numFmtId="4" fontId="17" fillId="67" borderId="20" applyNumberFormat="0" applyProtection="0">
      <alignment horizontal="right" vertical="center"/>
    </xf>
    <xf numFmtId="4" fontId="17" fillId="67" borderId="20" applyNumberFormat="0" applyProtection="0">
      <alignment horizontal="right" vertical="center"/>
    </xf>
    <xf numFmtId="4" fontId="17" fillId="13" borderId="20" applyNumberFormat="0" applyProtection="0">
      <alignment horizontal="right" vertical="center"/>
    </xf>
    <xf numFmtId="4" fontId="17" fillId="13" borderId="20" applyNumberFormat="0" applyProtection="0">
      <alignment horizontal="right" vertical="center"/>
    </xf>
    <xf numFmtId="4" fontId="17" fillId="13" borderId="20" applyNumberFormat="0" applyProtection="0">
      <alignment horizontal="right" vertical="center"/>
    </xf>
    <xf numFmtId="4" fontId="17" fillId="68" borderId="17" applyNumberFormat="0" applyProtection="0">
      <alignment horizontal="left" vertical="center" indent="1"/>
    </xf>
    <xf numFmtId="4" fontId="17" fillId="68" borderId="17" applyNumberFormat="0" applyProtection="0">
      <alignment horizontal="left" vertical="center" indent="1"/>
    </xf>
    <xf numFmtId="4" fontId="17" fillId="68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9" fillId="69" borderId="17" applyNumberFormat="0" applyProtection="0">
      <alignment horizontal="left" vertical="center" indent="1"/>
    </xf>
    <xf numFmtId="4" fontId="17" fillId="70" borderId="20" applyNumberFormat="0" applyProtection="0">
      <alignment horizontal="right" vertical="center"/>
    </xf>
    <xf numFmtId="4" fontId="17" fillId="70" borderId="20" applyNumberFormat="0" applyProtection="0">
      <alignment horizontal="right" vertical="center"/>
    </xf>
    <xf numFmtId="4" fontId="17" fillId="70" borderId="20" applyNumberFormat="0" applyProtection="0">
      <alignment horizontal="right" vertical="center"/>
    </xf>
    <xf numFmtId="4" fontId="17" fillId="71" borderId="17" applyNumberFormat="0" applyProtection="0">
      <alignment horizontal="left" vertical="center" indent="1"/>
    </xf>
    <xf numFmtId="4" fontId="17" fillId="71" borderId="17" applyNumberFormat="0" applyProtection="0">
      <alignment horizontal="left" vertical="center" indent="1"/>
    </xf>
    <xf numFmtId="4" fontId="24" fillId="71" borderId="0" applyNumberFormat="0" applyProtection="0">
      <alignment horizontal="left" vertical="center" indent="1"/>
    </xf>
    <xf numFmtId="4" fontId="17" fillId="71" borderId="17" applyNumberFormat="0" applyProtection="0">
      <alignment horizontal="left" vertical="center" indent="1"/>
    </xf>
    <xf numFmtId="4" fontId="17" fillId="71" borderId="17" applyNumberFormat="0" applyProtection="0">
      <alignment horizontal="left" vertical="center" indent="1"/>
    </xf>
    <xf numFmtId="4" fontId="17" fillId="70" borderId="17" applyNumberFormat="0" applyProtection="0">
      <alignment horizontal="left" vertical="center" indent="1"/>
    </xf>
    <xf numFmtId="4" fontId="17" fillId="70" borderId="17" applyNumberFormat="0" applyProtection="0">
      <alignment horizontal="left" vertical="center" indent="1"/>
    </xf>
    <xf numFmtId="4" fontId="24" fillId="72" borderId="0" applyNumberFormat="0" applyProtection="0">
      <alignment horizontal="left" vertical="center" indent="1"/>
    </xf>
    <xf numFmtId="4" fontId="17" fillId="70" borderId="17" applyNumberFormat="0" applyProtection="0">
      <alignment horizontal="left" vertical="center" indent="1"/>
    </xf>
    <xf numFmtId="4" fontId="17" fillId="70" borderId="17" applyNumberFormat="0" applyProtection="0">
      <alignment horizontal="left" vertical="center" indent="1"/>
    </xf>
    <xf numFmtId="0" fontId="17" fillId="43" borderId="20" applyNumberFormat="0" applyProtection="0">
      <alignment horizontal="left" vertical="center" indent="1"/>
    </xf>
    <xf numFmtId="0" fontId="17" fillId="43" borderId="20" applyNumberFormat="0" applyProtection="0">
      <alignment horizontal="left" vertical="center" indent="1"/>
    </xf>
    <xf numFmtId="0" fontId="17" fillId="43" borderId="20" applyNumberFormat="0" applyProtection="0">
      <alignment horizontal="left" vertical="center" indent="1"/>
    </xf>
    <xf numFmtId="0" fontId="17" fillId="43" borderId="20" applyNumberFormat="0" applyProtection="0">
      <alignment horizontal="left" vertical="center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69" borderId="24" applyNumberFormat="0" applyProtection="0">
      <alignment horizontal="left" vertical="top" indent="1"/>
    </xf>
    <xf numFmtId="0" fontId="17" fillId="73" borderId="20" applyNumberFormat="0" applyProtection="0">
      <alignment horizontal="left" vertical="center" indent="1"/>
    </xf>
    <xf numFmtId="0" fontId="17" fillId="73" borderId="20" applyNumberFormat="0" applyProtection="0">
      <alignment horizontal="left" vertical="center" indent="1"/>
    </xf>
    <xf numFmtId="0" fontId="17" fillId="73" borderId="20" applyNumberFormat="0" applyProtection="0">
      <alignment horizontal="left" vertical="center" indent="1"/>
    </xf>
    <xf numFmtId="0" fontId="17" fillId="73" borderId="20" applyNumberFormat="0" applyProtection="0">
      <alignment horizontal="left" vertical="center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70" borderId="24" applyNumberFormat="0" applyProtection="0">
      <alignment horizontal="left" vertical="top" indent="1"/>
    </xf>
    <xf numFmtId="0" fontId="17" fillId="11" borderId="20" applyNumberFormat="0" applyProtection="0">
      <alignment horizontal="left" vertical="center" indent="1"/>
    </xf>
    <xf numFmtId="0" fontId="17" fillId="11" borderId="20" applyNumberFormat="0" applyProtection="0">
      <alignment horizontal="left" vertical="center" indent="1"/>
    </xf>
    <xf numFmtId="0" fontId="17" fillId="11" borderId="20" applyNumberFormat="0" applyProtection="0">
      <alignment horizontal="left" vertical="center" indent="1"/>
    </xf>
    <xf numFmtId="0" fontId="17" fillId="11" borderId="20" applyNumberFormat="0" applyProtection="0">
      <alignment horizontal="left" vertical="center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11" borderId="24" applyNumberFormat="0" applyProtection="0">
      <alignment horizontal="left" vertical="top" indent="1"/>
    </xf>
    <xf numFmtId="0" fontId="17" fillId="71" borderId="20" applyNumberFormat="0" applyProtection="0">
      <alignment horizontal="left" vertical="center" indent="1"/>
    </xf>
    <xf numFmtId="0" fontId="17" fillId="71" borderId="20" applyNumberFormat="0" applyProtection="0">
      <alignment horizontal="left" vertical="center" indent="1"/>
    </xf>
    <xf numFmtId="0" fontId="17" fillId="71" borderId="20" applyNumberFormat="0" applyProtection="0">
      <alignment horizontal="left" vertical="center" indent="1"/>
    </xf>
    <xf numFmtId="0" fontId="17" fillId="71" borderId="20" applyNumberFormat="0" applyProtection="0">
      <alignment horizontal="left" vertical="center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71" borderId="24" applyNumberFormat="0" applyProtection="0">
      <alignment horizontal="left" vertical="top" indent="1"/>
    </xf>
    <xf numFmtId="0" fontId="17" fillId="49" borderId="25" applyNumberFormat="0">
      <protection locked="0"/>
    </xf>
    <xf numFmtId="0" fontId="17" fillId="49" borderId="25" applyNumberFormat="0">
      <protection locked="0"/>
    </xf>
    <xf numFmtId="0" fontId="17" fillId="49" borderId="25" applyNumberFormat="0">
      <protection locked="0"/>
    </xf>
    <xf numFmtId="0" fontId="47" fillId="69" borderId="26" applyBorder="0"/>
    <xf numFmtId="4" fontId="83" fillId="62" borderId="24" applyNumberFormat="0" applyProtection="0">
      <alignment vertical="center"/>
    </xf>
    <xf numFmtId="4" fontId="83" fillId="62" borderId="24" applyNumberFormat="0" applyProtection="0">
      <alignment vertical="center"/>
    </xf>
    <xf numFmtId="4" fontId="83" fillId="62" borderId="24" applyNumberFormat="0" applyProtection="0">
      <alignment vertical="center"/>
    </xf>
    <xf numFmtId="4" fontId="81" fillId="50" borderId="12" applyNumberFormat="0" applyProtection="0">
      <alignment vertical="center"/>
    </xf>
    <xf numFmtId="4" fontId="81" fillId="50" borderId="12" applyNumberFormat="0" applyProtection="0">
      <alignment vertical="center"/>
    </xf>
    <xf numFmtId="4" fontId="81" fillId="50" borderId="12" applyNumberFormat="0" applyProtection="0">
      <alignment vertical="center"/>
    </xf>
    <xf numFmtId="4" fontId="83" fillId="43" borderId="24" applyNumberFormat="0" applyProtection="0">
      <alignment horizontal="left" vertical="center" indent="1"/>
    </xf>
    <xf numFmtId="4" fontId="83" fillId="43" borderId="24" applyNumberFormat="0" applyProtection="0">
      <alignment horizontal="left" vertical="center" indent="1"/>
    </xf>
    <xf numFmtId="4" fontId="83" fillId="43" borderId="24" applyNumberFormat="0" applyProtection="0">
      <alignment horizontal="left" vertical="center" indent="1"/>
    </xf>
    <xf numFmtId="0" fontId="83" fillId="62" borderId="24" applyNumberFormat="0" applyProtection="0">
      <alignment horizontal="left" vertical="top" indent="1"/>
    </xf>
    <xf numFmtId="0" fontId="83" fillId="62" borderId="24" applyNumberFormat="0" applyProtection="0">
      <alignment horizontal="left" vertical="top" indent="1"/>
    </xf>
    <xf numFmtId="0" fontId="83" fillId="62" borderId="24" applyNumberFormat="0" applyProtection="0">
      <alignment horizontal="left" vertical="top" indent="1"/>
    </xf>
    <xf numFmtId="4" fontId="17" fillId="0" borderId="20" applyNumberFormat="0" applyProtection="0">
      <alignment horizontal="right" vertical="center"/>
    </xf>
    <xf numFmtId="4" fontId="17" fillId="0" borderId="20" applyNumberFormat="0" applyProtection="0">
      <alignment horizontal="right" vertical="center"/>
    </xf>
    <xf numFmtId="4" fontId="17" fillId="0" borderId="20" applyNumberFormat="0" applyProtection="0">
      <alignment horizontal="right" vertical="center"/>
    </xf>
    <xf numFmtId="4" fontId="81" fillId="61" borderId="20" applyNumberFormat="0" applyProtection="0">
      <alignment horizontal="right" vertical="center"/>
    </xf>
    <xf numFmtId="4" fontId="81" fillId="61" borderId="20" applyNumberFormat="0" applyProtection="0">
      <alignment horizontal="right" vertical="center"/>
    </xf>
    <xf numFmtId="4" fontId="81" fillId="61" borderId="20" applyNumberFormat="0" applyProtection="0">
      <alignment horizontal="right" vertical="center"/>
    </xf>
    <xf numFmtId="4" fontId="17" fillId="17" borderId="20" applyNumberFormat="0" applyProtection="0">
      <alignment horizontal="left" vertical="center" indent="1"/>
    </xf>
    <xf numFmtId="4" fontId="17" fillId="17" borderId="20" applyNumberFormat="0" applyProtection="0">
      <alignment horizontal="left" vertical="center" indent="1"/>
    </xf>
    <xf numFmtId="4" fontId="17" fillId="17" borderId="20" applyNumberFormat="0" applyProtection="0">
      <alignment horizontal="left" vertical="center" indent="1"/>
    </xf>
    <xf numFmtId="0" fontId="83" fillId="70" borderId="24" applyNumberFormat="0" applyProtection="0">
      <alignment horizontal="left" vertical="top" indent="1"/>
    </xf>
    <xf numFmtId="0" fontId="83" fillId="70" borderId="24" applyNumberFormat="0" applyProtection="0">
      <alignment horizontal="left" vertical="top" indent="1"/>
    </xf>
    <xf numFmtId="0" fontId="83" fillId="70" borderId="24" applyNumberFormat="0" applyProtection="0">
      <alignment horizontal="left" vertical="top" indent="1"/>
    </xf>
    <xf numFmtId="4" fontId="84" fillId="74" borderId="17" applyNumberFormat="0" applyProtection="0">
      <alignment horizontal="left" vertical="center" indent="1"/>
    </xf>
    <xf numFmtId="4" fontId="84" fillId="74" borderId="17" applyNumberFormat="0" applyProtection="0">
      <alignment horizontal="left" vertical="center" indent="1"/>
    </xf>
    <xf numFmtId="4" fontId="84" fillId="74" borderId="17" applyNumberFormat="0" applyProtection="0">
      <alignment horizontal="left" vertical="center" indent="1"/>
    </xf>
    <xf numFmtId="4" fontId="84" fillId="74" borderId="17" applyNumberFormat="0" applyProtection="0">
      <alignment horizontal="left" vertical="center" indent="1"/>
    </xf>
    <xf numFmtId="0" fontId="17" fillId="75" borderId="12"/>
    <xf numFmtId="0" fontId="17" fillId="75" borderId="12"/>
    <xf numFmtId="0" fontId="17" fillId="75" borderId="12"/>
    <xf numFmtId="4" fontId="85" fillId="49" borderId="20" applyNumberFormat="0" applyProtection="0">
      <alignment horizontal="right" vertical="center"/>
    </xf>
    <xf numFmtId="4" fontId="85" fillId="49" borderId="20" applyNumberFormat="0" applyProtection="0">
      <alignment horizontal="right" vertical="center"/>
    </xf>
    <xf numFmtId="4" fontId="85" fillId="49" borderId="20" applyNumberFormat="0" applyProtection="0">
      <alignment horizontal="right" vertical="center"/>
    </xf>
    <xf numFmtId="0" fontId="9" fillId="62" borderId="0" applyNumberFormat="0" applyFont="0" applyBorder="0" applyAlignment="0" applyProtection="0"/>
    <xf numFmtId="0" fontId="9" fillId="49" borderId="0" applyNumberFormat="0" applyFont="0" applyBorder="0" applyAlignment="0" applyProtection="0"/>
    <xf numFmtId="0" fontId="9" fillId="43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43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86" fillId="0" borderId="0" applyFill="0" applyBorder="0" applyAlignment="0"/>
    <xf numFmtId="0" fontId="87" fillId="76" borderId="0"/>
    <xf numFmtId="49" fontId="88" fillId="76" borderId="27">
      <alignment horizontal="center" wrapText="1"/>
    </xf>
    <xf numFmtId="49" fontId="88" fillId="76" borderId="0">
      <alignment horizontal="center" wrapText="1"/>
    </xf>
    <xf numFmtId="0" fontId="87" fillId="76" borderId="0"/>
    <xf numFmtId="0" fontId="89" fillId="0" borderId="0" applyNumberFormat="0" applyFill="0" applyBorder="0" applyAlignment="0" applyProtection="0"/>
    <xf numFmtId="207" fontId="24" fillId="0" borderId="28">
      <alignment horizontal="justify" vertical="top" wrapText="1"/>
    </xf>
    <xf numFmtId="207" fontId="24" fillId="0" borderId="28">
      <alignment horizontal="justify" vertical="top" wrapText="1"/>
    </xf>
    <xf numFmtId="0" fontId="9" fillId="0" borderId="0"/>
    <xf numFmtId="38" fontId="90" fillId="0" borderId="10" applyBorder="0" applyAlignment="0"/>
    <xf numFmtId="208" fontId="24" fillId="0" borderId="0" applyFill="0" applyBorder="0" applyAlignment="0"/>
    <xf numFmtId="0" fontId="9" fillId="0" borderId="0"/>
    <xf numFmtId="0" fontId="9" fillId="0" borderId="0"/>
    <xf numFmtId="0" fontId="9" fillId="0" borderId="0"/>
    <xf numFmtId="0" fontId="41" fillId="0" borderId="0"/>
    <xf numFmtId="0" fontId="91" fillId="0" borderId="0"/>
    <xf numFmtId="15" fontId="9" fillId="0" borderId="0"/>
    <xf numFmtId="10" fontId="9" fillId="0" borderId="0"/>
    <xf numFmtId="40" fontId="92" fillId="0" borderId="0" applyBorder="0">
      <alignment horizontal="right"/>
    </xf>
    <xf numFmtId="0" fontId="93" fillId="77" borderId="29" applyBorder="0" applyProtection="0">
      <alignment horizontal="centerContinuous" vertical="center"/>
    </xf>
    <xf numFmtId="0" fontId="94" fillId="0" borderId="0" applyBorder="0" applyProtection="0">
      <alignment vertical="center"/>
    </xf>
    <xf numFmtId="0" fontId="95" fillId="0" borderId="0">
      <alignment horizontal="left"/>
    </xf>
    <xf numFmtId="0" fontId="95" fillId="0" borderId="10" applyFill="0" applyBorder="0" applyProtection="0">
      <alignment horizontal="left" vertical="top"/>
    </xf>
    <xf numFmtId="0" fontId="80" fillId="64" borderId="0">
      <alignment horizontal="left" vertical="center"/>
      <protection locked="0"/>
    </xf>
    <xf numFmtId="0" fontId="96" fillId="78" borderId="0">
      <alignment vertical="center"/>
      <protection locked="0"/>
    </xf>
    <xf numFmtId="49" fontId="9" fillId="0" borderId="0" applyFont="0" applyFill="0" applyBorder="0" applyAlignment="0" applyProtection="0"/>
    <xf numFmtId="0" fontId="97" fillId="0" borderId="0"/>
    <xf numFmtId="0" fontId="98" fillId="0" borderId="0"/>
    <xf numFmtId="0" fontId="98" fillId="0" borderId="0"/>
    <xf numFmtId="0" fontId="97" fillId="0" borderId="0"/>
    <xf numFmtId="182" fontId="99" fillId="0" borderId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ill="0" applyBorder="0">
      <alignment horizontal="left" vertical="center"/>
      <protection locked="0"/>
    </xf>
    <xf numFmtId="0" fontId="97" fillId="0" borderId="0"/>
    <xf numFmtId="0" fontId="103" fillId="0" borderId="0" applyFill="0" applyBorder="0">
      <alignment horizontal="left" vertical="center"/>
      <protection locked="0"/>
    </xf>
    <xf numFmtId="0" fontId="35" fillId="0" borderId="30" applyNumberFormat="0" applyFill="0" applyAlignment="0" applyProtection="0"/>
    <xf numFmtId="189" fontId="104" fillId="0" borderId="16">
      <protection locked="0"/>
    </xf>
    <xf numFmtId="205" fontId="105" fillId="0" borderId="0"/>
    <xf numFmtId="0" fontId="106" fillId="0" borderId="0" applyNumberFormat="0" applyFont="0" applyFill="0"/>
    <xf numFmtId="0" fontId="107" fillId="0" borderId="0" applyNumberFormat="0" applyFill="0" applyBorder="0" applyAlignment="0" applyProtection="0"/>
    <xf numFmtId="209" fontId="105" fillId="0" borderId="0"/>
    <xf numFmtId="0" fontId="108" fillId="0" borderId="0" applyNumberFormat="0" applyFill="0" applyBorder="0" applyAlignment="0"/>
    <xf numFmtId="0" fontId="64" fillId="0" borderId="0" applyNumberFormat="0" applyFont="0" applyFill="0" applyBorder="0" applyProtection="0">
      <alignment horizontal="center" vertical="center" wrapText="1"/>
    </xf>
    <xf numFmtId="210" fontId="9" fillId="0" borderId="29" applyBorder="0" applyProtection="0">
      <alignment horizontal="right"/>
    </xf>
    <xf numFmtId="0" fontId="9" fillId="0" borderId="0"/>
    <xf numFmtId="211" fontId="109" fillId="0" borderId="0"/>
    <xf numFmtId="207" fontId="20" fillId="0" borderId="0"/>
    <xf numFmtId="0" fontId="110" fillId="0" borderId="0" applyFont="0" applyFill="0" applyBorder="0" applyAlignment="0" applyProtection="0"/>
    <xf numFmtId="0" fontId="110" fillId="0" borderId="0" applyFont="0" applyFill="0" applyBorder="0" applyAlignment="0" applyProtection="0"/>
    <xf numFmtId="183" fontId="9" fillId="0" borderId="0" applyFont="0" applyFill="0" applyBorder="0" applyAlignment="0" applyProtection="0"/>
    <xf numFmtId="0" fontId="111" fillId="0" borderId="0" applyNumberFormat="0" applyFill="0" applyBorder="0" applyAlignment="0" applyProtection="0">
      <alignment vertical="top"/>
      <protection locked="0"/>
    </xf>
    <xf numFmtId="0" fontId="110" fillId="0" borderId="0"/>
    <xf numFmtId="191" fontId="11" fillId="0" borderId="0"/>
    <xf numFmtId="40" fontId="11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38" fontId="11" fillId="0" borderId="0"/>
    <xf numFmtId="0" fontId="112" fillId="0" borderId="0"/>
    <xf numFmtId="168" fontId="113" fillId="0" borderId="0" applyFont="0" applyFill="0" applyBorder="0" applyAlignment="0" applyProtection="0"/>
    <xf numFmtId="212" fontId="9" fillId="0" borderId="0" applyFont="0" applyFill="0" applyBorder="0" applyAlignment="0" applyProtection="0"/>
    <xf numFmtId="213" fontId="9" fillId="0" borderId="0" applyFont="0" applyFill="0" applyBorder="0" applyAlignment="0" applyProtection="0"/>
    <xf numFmtId="0" fontId="114" fillId="0" borderId="0" applyNumberFormat="0" applyFill="0" applyBorder="0" applyAlignment="0" applyProtection="0">
      <alignment vertical="top"/>
      <protection locked="0"/>
    </xf>
    <xf numFmtId="214" fontId="112" fillId="0" borderId="0" applyFont="0" applyFill="0" applyBorder="0" applyAlignment="0" applyProtection="0"/>
    <xf numFmtId="215" fontId="112" fillId="0" borderId="0" applyFont="0" applyFill="0" applyBorder="0" applyAlignment="0" applyProtection="0"/>
    <xf numFmtId="0" fontId="115" fillId="0" borderId="0" applyNumberFormat="0" applyFill="0" applyBorder="0" applyAlignment="0" applyProtection="0">
      <alignment vertical="top"/>
      <protection locked="0"/>
    </xf>
    <xf numFmtId="0" fontId="116" fillId="0" borderId="0"/>
    <xf numFmtId="0" fontId="122" fillId="0" borderId="0" applyNumberFormat="0" applyFill="0" applyBorder="0" applyAlignment="0" applyProtection="0"/>
    <xf numFmtId="183" fontId="11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221" fontId="130" fillId="55" borderId="0" applyBorder="0"/>
    <xf numFmtId="222" fontId="130" fillId="55" borderId="0" applyBorder="0"/>
    <xf numFmtId="223" fontId="130" fillId="55" borderId="0" applyBorder="0"/>
    <xf numFmtId="224" fontId="130" fillId="55" borderId="0" applyBorder="0"/>
    <xf numFmtId="225" fontId="130" fillId="55" borderId="0" applyBorder="0"/>
    <xf numFmtId="0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18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1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186" fontId="9" fillId="0" borderId="0" applyFont="0" applyFill="0" applyBorder="0" applyAlignment="0" applyProtection="0"/>
    <xf numFmtId="226" fontId="17" fillId="50" borderId="0" applyFont="0" applyFill="0" applyBorder="0" applyAlignment="0" applyProtection="0"/>
    <xf numFmtId="227" fontId="47" fillId="0" borderId="29"/>
    <xf numFmtId="187" fontId="9" fillId="0" borderId="0" applyFont="0" applyFill="0" applyBorder="0" applyAlignment="0" applyProtection="0"/>
    <xf numFmtId="228" fontId="132" fillId="0" borderId="0" applyFont="0" applyFill="0" applyBorder="0" applyAlignment="0"/>
    <xf numFmtId="17" fontId="132" fillId="0" borderId="0" applyFont="0" applyFill="0" applyBorder="0" applyAlignment="0" applyProtection="0"/>
    <xf numFmtId="188" fontId="9" fillId="0" borderId="0" applyFont="0" applyFill="0" applyBorder="0" applyAlignment="0" applyProtection="0"/>
    <xf numFmtId="0" fontId="133" fillId="87" borderId="0"/>
    <xf numFmtId="0" fontId="134" fillId="0" borderId="44" applyNumberFormat="0" applyFill="0" applyAlignment="0" applyProtection="0"/>
    <xf numFmtId="0" fontId="135" fillId="0" borderId="45" applyNumberFormat="0" applyFill="0" applyAlignment="0" applyProtection="0"/>
    <xf numFmtId="0" fontId="48" fillId="0" borderId="46" applyNumberFormat="0" applyFill="0" applyAlignment="0" applyProtection="0"/>
    <xf numFmtId="0" fontId="48" fillId="0" borderId="0" applyNumberFormat="0" applyFill="0" applyBorder="0" applyAlignment="0" applyProtection="0"/>
    <xf numFmtId="0" fontId="136" fillId="87" borderId="0">
      <alignment horizontal="left" indent="2"/>
    </xf>
    <xf numFmtId="221" fontId="130" fillId="0" borderId="0"/>
    <xf numFmtId="222" fontId="130" fillId="0" borderId="0"/>
    <xf numFmtId="223" fontId="137" fillId="0" borderId="0"/>
    <xf numFmtId="224" fontId="137" fillId="0" borderId="0"/>
    <xf numFmtId="229" fontId="83" fillId="86" borderId="0" applyProtection="0"/>
    <xf numFmtId="41" fontId="9" fillId="51" borderId="0" applyFont="0" applyBorder="0" applyAlignment="0">
      <alignment horizontal="right"/>
      <protection locked="0"/>
    </xf>
    <xf numFmtId="41" fontId="9" fillId="50" borderId="0" applyFont="0" applyBorder="0">
      <alignment horizontal="right"/>
      <protection locked="0"/>
    </xf>
    <xf numFmtId="230" fontId="137" fillId="55" borderId="0"/>
    <xf numFmtId="221" fontId="130" fillId="88" borderId="0" applyBorder="0"/>
    <xf numFmtId="231" fontId="130" fillId="88" borderId="0"/>
    <xf numFmtId="222" fontId="130" fillId="88" borderId="0" applyBorder="0"/>
    <xf numFmtId="223" fontId="130" fillId="88" borderId="0" applyBorder="0"/>
    <xf numFmtId="224" fontId="130" fillId="88" borderId="0" applyBorder="0"/>
    <xf numFmtId="225" fontId="130" fillId="88" borderId="0" applyBorder="0"/>
    <xf numFmtId="0" fontId="138" fillId="0" borderId="0" applyNumberFormat="0" applyFont="0" applyFill="0" applyBorder="0" applyAlignment="0">
      <alignment horizontal="left" vertical="center" indent="1"/>
    </xf>
    <xf numFmtId="232" fontId="13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61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61" borderId="0"/>
    <xf numFmtId="0" fontId="1" fillId="0" borderId="0"/>
    <xf numFmtId="222" fontId="132" fillId="0" borderId="0" applyBorder="0"/>
    <xf numFmtId="231" fontId="132" fillId="0" borderId="0"/>
    <xf numFmtId="230" fontId="132" fillId="0" borderId="0"/>
    <xf numFmtId="221" fontId="132" fillId="0" borderId="0"/>
    <xf numFmtId="233" fontId="139" fillId="0" borderId="0" applyFont="0" applyFill="0" applyBorder="0" applyAlignment="0" applyProtection="0"/>
    <xf numFmtId="234" fontId="9" fillId="0" borderId="0" applyFill="0" applyBorder="0"/>
    <xf numFmtId="234" fontId="9" fillId="0" borderId="0" applyFill="0" applyBorder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40" fillId="0" borderId="0" applyFill="0" applyBorder="0">
      <alignment vertical="center"/>
    </xf>
    <xf numFmtId="0" fontId="141" fillId="0" borderId="0" applyFill="0" applyBorder="0">
      <alignment vertical="center"/>
    </xf>
    <xf numFmtId="235" fontId="141" fillId="0" borderId="0" applyFill="0" applyBorder="0">
      <alignment horizontal="right" vertical="center"/>
    </xf>
    <xf numFmtId="205" fontId="9" fillId="0" borderId="0"/>
    <xf numFmtId="205" fontId="9" fillId="0" borderId="0"/>
    <xf numFmtId="236" fontId="142" fillId="0" borderId="0" applyNumberFormat="0" applyFill="0" applyBorder="0" applyAlignment="0" applyProtection="0"/>
    <xf numFmtId="0" fontId="9" fillId="62" borderId="0" applyNumberFormat="0" applyFont="0" applyBorder="0" applyAlignment="0" applyProtection="0"/>
    <xf numFmtId="0" fontId="9" fillId="49" borderId="0" applyNumberFormat="0" applyFont="0" applyBorder="0" applyAlignment="0" applyProtection="0"/>
    <xf numFmtId="0" fontId="9" fillId="43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43" borderId="0" applyNumberFormat="0" applyFont="0" applyBorder="0" applyAlignment="0" applyProtection="0"/>
    <xf numFmtId="0" fontId="9" fillId="0" borderId="0" applyNumberFormat="0" applyFont="0" applyFill="0" applyBorder="0" applyAlignment="0" applyProtection="0"/>
    <xf numFmtId="0" fontId="9" fillId="0" borderId="0" applyNumberFormat="0" applyFont="0" applyBorder="0" applyAlignment="0" applyProtection="0"/>
    <xf numFmtId="0" fontId="9" fillId="0" borderId="0"/>
    <xf numFmtId="15" fontId="9" fillId="0" borderId="0"/>
    <xf numFmtId="15" fontId="9" fillId="0" borderId="0"/>
    <xf numFmtId="10" fontId="9" fillId="0" borderId="0"/>
    <xf numFmtId="10" fontId="9" fillId="0" borderId="0"/>
    <xf numFmtId="49" fontId="9" fillId="0" borderId="0" applyFont="0" applyFill="0" applyBorder="0" applyAlignment="0" applyProtection="0"/>
    <xf numFmtId="210" fontId="9" fillId="0" borderId="29" applyBorder="0" applyProtection="0">
      <alignment horizontal="right"/>
    </xf>
    <xf numFmtId="237" fontId="133" fillId="0" borderId="0" applyFill="0" applyBorder="0" applyAlignment="0"/>
    <xf numFmtId="238" fontId="133" fillId="89" borderId="0" applyFill="0" applyBorder="0" applyAlignment="0"/>
    <xf numFmtId="210" fontId="9" fillId="0" borderId="29" applyBorder="0" applyProtection="0">
      <alignment horizontal="right"/>
    </xf>
    <xf numFmtId="237" fontId="139" fillId="0" borderId="0" applyFont="0" applyFill="0" applyBorder="0" applyAlignment="0" applyProtection="0"/>
    <xf numFmtId="239" fontId="139" fillId="0" borderId="0" applyFont="0" applyFill="0" applyBorder="0" applyAlignment="0" applyProtection="0"/>
    <xf numFmtId="9" fontId="116" fillId="0" borderId="0" applyFont="0" applyFill="0" applyBorder="0" applyAlignment="0" applyProtection="0"/>
  </cellStyleXfs>
  <cellXfs count="191">
    <xf numFmtId="0" fontId="0" fillId="0" borderId="0" xfId="0"/>
    <xf numFmtId="0" fontId="3" fillId="0" borderId="0" xfId="0" applyFont="1"/>
    <xf numFmtId="0" fontId="0" fillId="2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/>
    <xf numFmtId="3" fontId="0" fillId="3" borderId="0" xfId="0" applyNumberFormat="1" applyFill="1"/>
    <xf numFmtId="37" fontId="0" fillId="3" borderId="0" xfId="0" applyNumberFormat="1" applyFill="1"/>
    <xf numFmtId="9" fontId="0" fillId="3" borderId="0" xfId="0" applyNumberFormat="1" applyFill="1"/>
    <xf numFmtId="0" fontId="7" fillId="0" borderId="0" xfId="0" applyFont="1"/>
    <xf numFmtId="3" fontId="8" fillId="0" borderId="0" xfId="0" applyNumberFormat="1" applyFont="1"/>
    <xf numFmtId="0" fontId="0" fillId="0" borderId="0" xfId="0" applyFont="1"/>
    <xf numFmtId="3" fontId="2" fillId="3" borderId="0" xfId="0" applyNumberFormat="1" applyFont="1" applyFill="1"/>
    <xf numFmtId="0" fontId="2" fillId="0" borderId="1" xfId="0" applyFont="1" applyBorder="1"/>
    <xf numFmtId="216" fontId="83" fillId="0" borderId="0" xfId="790" applyNumberFormat="1" applyFont="1"/>
    <xf numFmtId="216" fontId="117" fillId="0" borderId="0" xfId="790" applyNumberFormat="1" applyFont="1" applyAlignment="1">
      <alignment horizontal="center"/>
    </xf>
    <xf numFmtId="216" fontId="118" fillId="79" borderId="0" xfId="790" applyNumberFormat="1" applyFont="1" applyFill="1"/>
    <xf numFmtId="216" fontId="118" fillId="79" borderId="0" xfId="790" applyNumberFormat="1" applyFont="1" applyFill="1" applyAlignment="1"/>
    <xf numFmtId="216" fontId="119" fillId="79" borderId="0" xfId="790" applyNumberFormat="1" applyFont="1" applyFill="1" applyAlignment="1">
      <alignment horizontal="center"/>
    </xf>
    <xf numFmtId="216" fontId="61" fillId="79" borderId="0" xfId="790" applyNumberFormat="1" applyFont="1" applyFill="1" applyAlignment="1">
      <alignment horizontal="left"/>
    </xf>
    <xf numFmtId="216" fontId="82" fillId="0" borderId="0" xfId="790" applyNumberFormat="1" applyFont="1"/>
    <xf numFmtId="217" fontId="120" fillId="0" borderId="0" xfId="269" applyNumberFormat="1" applyFont="1" applyFill="1" applyBorder="1" applyAlignment="1" applyProtection="1">
      <alignment horizontal="center" vertical="center"/>
    </xf>
    <xf numFmtId="217" fontId="47" fillId="0" borderId="31" xfId="269" applyNumberFormat="1" applyFont="1" applyFill="1" applyBorder="1" applyAlignment="1" applyProtection="1">
      <alignment horizontal="center" vertical="center"/>
    </xf>
    <xf numFmtId="217" fontId="47" fillId="0" borderId="32" xfId="269" applyNumberFormat="1" applyFont="1" applyFill="1" applyBorder="1" applyAlignment="1" applyProtection="1">
      <alignment horizontal="center" vertical="center"/>
    </xf>
    <xf numFmtId="216" fontId="121" fillId="0" borderId="31" xfId="790" applyNumberFormat="1" applyFont="1" applyBorder="1" applyAlignment="1">
      <alignment horizontal="center" vertical="center"/>
    </xf>
    <xf numFmtId="216" fontId="121" fillId="0" borderId="31" xfId="790" applyNumberFormat="1" applyFont="1" applyBorder="1" applyAlignment="1">
      <alignment horizontal="center"/>
    </xf>
    <xf numFmtId="216" fontId="82" fillId="0" borderId="31" xfId="790" applyNumberFormat="1" applyFont="1" applyFill="1" applyBorder="1" applyAlignment="1">
      <alignment horizontal="left" indent="1"/>
    </xf>
    <xf numFmtId="183" fontId="47" fillId="0" borderId="33" xfId="790" applyNumberFormat="1" applyFont="1" applyBorder="1" applyAlignment="1">
      <alignment horizontal="center"/>
    </xf>
    <xf numFmtId="216" fontId="83" fillId="0" borderId="34" xfId="790" applyNumberFormat="1" applyFont="1" applyBorder="1"/>
    <xf numFmtId="217" fontId="83" fillId="0" borderId="0" xfId="790" applyNumberFormat="1" applyFont="1" applyAlignment="1">
      <alignment horizontal="center" vertical="center"/>
    </xf>
    <xf numFmtId="217" fontId="83" fillId="0" borderId="35" xfId="790" applyNumberFormat="1" applyFont="1" applyBorder="1" applyAlignment="1">
      <alignment horizontal="center" vertical="center"/>
    </xf>
    <xf numFmtId="216" fontId="117" fillId="0" borderId="0" xfId="790" applyNumberFormat="1" applyFont="1" applyAlignment="1">
      <alignment horizontal="center" vertical="center"/>
    </xf>
    <xf numFmtId="216" fontId="83" fillId="80" borderId="0" xfId="790" applyNumberFormat="1" applyFont="1" applyFill="1" applyAlignment="1">
      <alignment horizontal="left" indent="1"/>
    </xf>
    <xf numFmtId="216" fontId="83" fillId="0" borderId="35" xfId="790" applyNumberFormat="1" applyFont="1" applyBorder="1"/>
    <xf numFmtId="216" fontId="83" fillId="0" borderId="0" xfId="790" applyNumberFormat="1" applyFont="1" applyAlignment="1">
      <alignment horizontal="left" indent="1"/>
    </xf>
    <xf numFmtId="216" fontId="82" fillId="0" borderId="29" xfId="790" applyNumberFormat="1" applyFont="1" applyBorder="1" applyAlignment="1">
      <alignment horizontal="center"/>
    </xf>
    <xf numFmtId="216" fontId="82" fillId="0" borderId="36" xfId="790" applyNumberFormat="1" applyFont="1" applyBorder="1" applyAlignment="1">
      <alignment horizontal="center"/>
    </xf>
    <xf numFmtId="216" fontId="121" fillId="0" borderId="0" xfId="790" applyNumberFormat="1" applyFont="1" applyAlignment="1">
      <alignment horizontal="center"/>
    </xf>
    <xf numFmtId="217" fontId="17" fillId="80" borderId="0" xfId="269" applyNumberFormat="1" applyFont="1" applyFill="1" applyBorder="1" applyAlignment="1" applyProtection="1">
      <alignment horizontal="center" vertical="center"/>
    </xf>
    <xf numFmtId="217" fontId="17" fillId="80" borderId="35" xfId="269" applyNumberFormat="1" applyFont="1" applyFill="1" applyBorder="1" applyAlignment="1" applyProtection="1">
      <alignment horizontal="center" vertical="center"/>
    </xf>
    <xf numFmtId="216" fontId="123" fillId="0" borderId="0" xfId="791" applyNumberFormat="1" applyFont="1" applyAlignment="1">
      <alignment horizontal="center"/>
    </xf>
    <xf numFmtId="216" fontId="83" fillId="0" borderId="37" xfId="790" applyNumberFormat="1" applyFont="1" applyBorder="1"/>
    <xf numFmtId="183" fontId="83" fillId="0" borderId="0" xfId="790" applyNumberFormat="1" applyFont="1"/>
    <xf numFmtId="216" fontId="83" fillId="0" borderId="0" xfId="790" applyNumberFormat="1" applyFont="1" applyAlignment="1">
      <alignment horizontal="center"/>
    </xf>
    <xf numFmtId="216" fontId="83" fillId="0" borderId="34" xfId="790" applyNumberFormat="1" applyFont="1" applyBorder="1" applyAlignment="1">
      <alignment horizontal="center"/>
    </xf>
    <xf numFmtId="216" fontId="82" fillId="81" borderId="0" xfId="790" applyNumberFormat="1" applyFont="1" applyFill="1"/>
    <xf numFmtId="218" fontId="83" fillId="0" borderId="0" xfId="790" applyNumberFormat="1" applyFont="1"/>
    <xf numFmtId="219" fontId="17" fillId="80" borderId="0" xfId="269" applyNumberFormat="1" applyFont="1" applyFill="1" applyBorder="1" applyAlignment="1" applyProtection="1">
      <alignment horizontal="center" vertical="center"/>
    </xf>
    <xf numFmtId="219" fontId="17" fillId="80" borderId="34" xfId="269" applyNumberFormat="1" applyFont="1" applyFill="1" applyBorder="1" applyAlignment="1" applyProtection="1">
      <alignment horizontal="center" vertical="center"/>
    </xf>
    <xf numFmtId="216" fontId="123" fillId="0" borderId="0" xfId="791" applyNumberFormat="1" applyFont="1" applyAlignment="1">
      <alignment horizontal="center" vertical="center"/>
    </xf>
    <xf numFmtId="216" fontId="121" fillId="0" borderId="0" xfId="790" applyNumberFormat="1" applyFont="1" applyAlignment="1">
      <alignment horizontal="left"/>
    </xf>
    <xf numFmtId="216" fontId="121" fillId="0" borderId="0" xfId="790" applyNumberFormat="1" applyFont="1" applyAlignment="1">
      <alignment horizontal="center" vertical="center"/>
    </xf>
    <xf numFmtId="216" fontId="82" fillId="0" borderId="0" xfId="790" applyNumberFormat="1" applyFont="1" applyAlignment="1">
      <alignment vertical="center"/>
    </xf>
    <xf numFmtId="216" fontId="83" fillId="81" borderId="0" xfId="790" applyNumberFormat="1" applyFont="1" applyFill="1"/>
    <xf numFmtId="183" fontId="83" fillId="81" borderId="0" xfId="790" applyNumberFormat="1" applyFont="1" applyFill="1"/>
    <xf numFmtId="216" fontId="117" fillId="81" borderId="0" xfId="790" applyNumberFormat="1" applyFont="1" applyFill="1" applyAlignment="1">
      <alignment horizontal="center"/>
    </xf>
    <xf numFmtId="216" fontId="82" fillId="81" borderId="0" xfId="790" applyNumberFormat="1" applyFont="1" applyFill="1" applyAlignment="1">
      <alignment horizontal="left"/>
    </xf>
    <xf numFmtId="216" fontId="47" fillId="82" borderId="38" xfId="790" applyNumberFormat="1" applyFont="1" applyFill="1" applyBorder="1" applyAlignment="1">
      <alignment horizontal="center"/>
    </xf>
    <xf numFmtId="216" fontId="124" fillId="79" borderId="0" xfId="790" applyNumberFormat="1" applyFont="1" applyFill="1" applyAlignment="1">
      <alignment horizontal="right"/>
    </xf>
    <xf numFmtId="217" fontId="47" fillId="0" borderId="0" xfId="269" applyNumberFormat="1" applyFont="1" applyFill="1" applyBorder="1" applyAlignment="1" applyProtection="1">
      <alignment horizontal="center" vertical="center"/>
    </xf>
    <xf numFmtId="216" fontId="82" fillId="0" borderId="0" xfId="790" applyNumberFormat="1" applyFont="1" applyAlignment="1">
      <alignment horizontal="left"/>
    </xf>
    <xf numFmtId="0" fontId="83" fillId="0" borderId="0" xfId="790" applyNumberFormat="1" applyFont="1" applyAlignment="1">
      <alignment horizontal="left"/>
    </xf>
    <xf numFmtId="216" fontId="82" fillId="0" borderId="0" xfId="790" applyNumberFormat="1" applyFont="1" applyAlignment="1">
      <alignment horizontal="left" indent="1"/>
    </xf>
    <xf numFmtId="217" fontId="47" fillId="0" borderId="39" xfId="269" applyNumberFormat="1" applyFont="1" applyFill="1" applyBorder="1" applyAlignment="1" applyProtection="1">
      <alignment horizontal="center" vertical="center"/>
    </xf>
    <xf numFmtId="217" fontId="47" fillId="0" borderId="40" xfId="269" applyNumberFormat="1" applyFont="1" applyFill="1" applyBorder="1" applyAlignment="1" applyProtection="1">
      <alignment horizontal="center" vertical="center"/>
    </xf>
    <xf numFmtId="216" fontId="121" fillId="0" borderId="39" xfId="792" applyNumberFormat="1" applyFont="1" applyBorder="1" applyAlignment="1">
      <alignment horizontal="center"/>
    </xf>
    <xf numFmtId="216" fontId="82" fillId="0" borderId="39" xfId="792" quotePrefix="1" applyNumberFormat="1" applyFont="1" applyBorder="1"/>
    <xf numFmtId="216" fontId="82" fillId="0" borderId="31" xfId="790" applyNumberFormat="1" applyFont="1" applyBorder="1" applyAlignment="1">
      <alignment horizontal="left" indent="1"/>
    </xf>
    <xf numFmtId="217" fontId="17" fillId="80" borderId="34" xfId="269" applyNumberFormat="1" applyFont="1" applyFill="1" applyBorder="1" applyAlignment="1" applyProtection="1">
      <alignment horizontal="center" vertical="center"/>
    </xf>
    <xf numFmtId="217" fontId="17" fillId="83" borderId="0" xfId="269" applyNumberFormat="1" applyFont="1" applyFill="1" applyBorder="1" applyAlignment="1" applyProtection="1">
      <alignment horizontal="center" vertical="center"/>
    </xf>
    <xf numFmtId="216" fontId="82" fillId="0" borderId="0" xfId="790" applyNumberFormat="1" applyFont="1" applyBorder="1" applyAlignment="1">
      <alignment horizontal="center"/>
    </xf>
    <xf numFmtId="216" fontId="82" fillId="0" borderId="34" xfId="790" applyNumberFormat="1" applyFont="1" applyBorder="1" applyAlignment="1">
      <alignment horizontal="center"/>
    </xf>
    <xf numFmtId="217" fontId="17" fillId="0" borderId="34" xfId="269" applyNumberFormat="1" applyFont="1" applyFill="1" applyBorder="1" applyAlignment="1" applyProtection="1">
      <alignment horizontal="center" vertical="center"/>
    </xf>
    <xf numFmtId="217" fontId="47" fillId="0" borderId="34" xfId="269" applyNumberFormat="1" applyFont="1" applyFill="1" applyBorder="1" applyAlignment="1" applyProtection="1">
      <alignment horizontal="center" vertical="center"/>
    </xf>
    <xf numFmtId="216" fontId="121" fillId="0" borderId="0" xfId="790" applyNumberFormat="1" applyFont="1" applyBorder="1" applyAlignment="1">
      <alignment horizontal="center" vertical="center"/>
    </xf>
    <xf numFmtId="216" fontId="121" fillId="0" borderId="0" xfId="790" applyNumberFormat="1" applyFont="1" applyBorder="1" applyAlignment="1">
      <alignment horizontal="center"/>
    </xf>
    <xf numFmtId="216" fontId="82" fillId="0" borderId="0" xfId="790" applyNumberFormat="1" applyFont="1" applyBorder="1" applyAlignment="1">
      <alignment horizontal="left" indent="1"/>
    </xf>
    <xf numFmtId="216" fontId="83" fillId="0" borderId="0" xfId="790" applyNumberFormat="1" applyFont="1" applyBorder="1"/>
    <xf numFmtId="220" fontId="83" fillId="0" borderId="0" xfId="790" applyNumberFormat="1" applyFont="1"/>
    <xf numFmtId="216" fontId="83" fillId="61" borderId="0" xfId="790" applyNumberFormat="1" applyFont="1" applyFill="1"/>
    <xf numFmtId="216" fontId="117" fillId="61" borderId="0" xfId="790" applyNumberFormat="1" applyFont="1" applyFill="1" applyAlignment="1">
      <alignment horizontal="center"/>
    </xf>
    <xf numFmtId="0" fontId="125" fillId="79" borderId="41" xfId="790" applyNumberFormat="1" applyFont="1" applyFill="1" applyBorder="1"/>
    <xf numFmtId="0" fontId="126" fillId="79" borderId="41" xfId="790" applyNumberFormat="1" applyFont="1" applyFill="1" applyBorder="1"/>
    <xf numFmtId="0" fontId="126" fillId="79" borderId="41" xfId="790" applyNumberFormat="1" applyFont="1" applyFill="1" applyBorder="1" applyAlignment="1">
      <alignment horizontal="center"/>
    </xf>
    <xf numFmtId="0" fontId="125" fillId="79" borderId="41" xfId="790" applyFont="1" applyFill="1" applyBorder="1"/>
    <xf numFmtId="0" fontId="47" fillId="83" borderId="41" xfId="790" applyNumberFormat="1" applyFont="1" applyFill="1" applyBorder="1" applyAlignment="1">
      <alignment horizontal="center"/>
    </xf>
    <xf numFmtId="0" fontId="124" fillId="79" borderId="43" xfId="790" applyFont="1" applyFill="1" applyBorder="1"/>
    <xf numFmtId="0" fontId="124" fillId="79" borderId="43" xfId="790" applyFont="1" applyFill="1" applyBorder="1" applyAlignment="1">
      <alignment vertical="center"/>
    </xf>
    <xf numFmtId="0" fontId="127" fillId="79" borderId="43" xfId="790" applyFont="1" applyFill="1" applyBorder="1" applyAlignment="1">
      <alignment horizontal="left" vertical="center"/>
    </xf>
    <xf numFmtId="0" fontId="127" fillId="79" borderId="43" xfId="790" applyFont="1" applyFill="1" applyBorder="1" applyAlignment="1">
      <alignment horizontal="left" indent="9"/>
    </xf>
    <xf numFmtId="183" fontId="47" fillId="0" borderId="0" xfId="790" applyNumberFormat="1" applyFont="1" applyBorder="1" applyAlignment="1">
      <alignment horizontal="center" vertical="center"/>
    </xf>
    <xf numFmtId="0" fontId="124" fillId="79" borderId="0" xfId="790" applyFont="1" applyFill="1" applyBorder="1" applyAlignment="1">
      <alignment horizontal="right" vertical="center"/>
    </xf>
    <xf numFmtId="0" fontId="127" fillId="79" borderId="43" xfId="790" applyFont="1" applyFill="1" applyBorder="1" applyAlignment="1">
      <alignment horizontal="left" indent="6"/>
    </xf>
    <xf numFmtId="0" fontId="124" fillId="79" borderId="0" xfId="790" applyFont="1" applyFill="1" applyBorder="1"/>
    <xf numFmtId="0" fontId="124" fillId="79" borderId="0" xfId="790" applyFont="1" applyFill="1" applyBorder="1" applyAlignment="1">
      <alignment vertical="center"/>
    </xf>
    <xf numFmtId="0" fontId="17" fillId="82" borderId="0" xfId="790" applyFont="1" applyFill="1" applyBorder="1" applyAlignment="1">
      <alignment horizontal="center" vertical="center"/>
    </xf>
    <xf numFmtId="0" fontId="83" fillId="55" borderId="0" xfId="790" applyFont="1" applyFill="1" applyBorder="1" applyAlignment="1">
      <alignment horizontal="center" vertical="center"/>
    </xf>
    <xf numFmtId="0" fontId="83" fillId="65" borderId="0" xfId="790" applyFont="1" applyFill="1" applyBorder="1" applyAlignment="1">
      <alignment horizontal="center" vertical="center"/>
    </xf>
    <xf numFmtId="0" fontId="83" fillId="86" borderId="0" xfId="790" applyFont="1" applyFill="1" applyBorder="1" applyAlignment="1">
      <alignment horizontal="center" vertical="center"/>
    </xf>
    <xf numFmtId="0" fontId="128" fillId="79" borderId="0" xfId="790" applyFont="1" applyFill="1" applyBorder="1" applyAlignment="1">
      <alignment horizontal="left" vertical="center"/>
    </xf>
    <xf numFmtId="0" fontId="129" fillId="79" borderId="0" xfId="790" applyFont="1" applyFill="1" applyBorder="1" applyAlignment="1" applyProtection="1">
      <alignment vertical="center"/>
    </xf>
    <xf numFmtId="0" fontId="128" fillId="79" borderId="0" xfId="790" applyFont="1" applyFill="1" applyBorder="1" applyAlignment="1">
      <alignment horizontal="left" indent="9"/>
    </xf>
    <xf numFmtId="0" fontId="128" fillId="79" borderId="0" xfId="790" applyFont="1" applyFill="1" applyBorder="1" applyAlignment="1">
      <alignment horizontal="left" vertical="center" indent="6"/>
    </xf>
    <xf numFmtId="216" fontId="82" fillId="0" borderId="0" xfId="790" applyNumberFormat="1" applyFont="1" applyFill="1" applyAlignment="1">
      <alignment vertical="center"/>
    </xf>
    <xf numFmtId="216" fontId="83" fillId="80" borderId="0" xfId="790" applyNumberFormat="1" applyFont="1" applyFill="1" applyAlignment="1">
      <alignment horizontal="left" vertical="center" indent="1"/>
    </xf>
    <xf numFmtId="217" fontId="17" fillId="83" borderId="34" xfId="269" applyNumberFormat="1" applyFont="1" applyFill="1" applyBorder="1" applyAlignment="1" applyProtection="1">
      <alignment horizontal="center" vertical="center"/>
    </xf>
    <xf numFmtId="216" fontId="82" fillId="0" borderId="0" xfId="790" applyNumberFormat="1" applyFont="1" applyFill="1" applyAlignment="1">
      <alignment horizontal="left" indent="1"/>
    </xf>
    <xf numFmtId="216" fontId="117" fillId="0" borderId="0" xfId="790" applyNumberFormat="1" applyFont="1" applyBorder="1" applyAlignment="1">
      <alignment horizontal="center"/>
    </xf>
    <xf numFmtId="216" fontId="82" fillId="0" borderId="47" xfId="790" applyNumberFormat="1" applyFont="1" applyFill="1" applyBorder="1" applyAlignment="1">
      <alignment horizontal="left" vertical="center" indent="1"/>
    </xf>
    <xf numFmtId="216" fontId="121" fillId="0" borderId="47" xfId="790" applyNumberFormat="1" applyFont="1" applyBorder="1" applyAlignment="1">
      <alignment horizontal="center"/>
    </xf>
    <xf numFmtId="216" fontId="121" fillId="0" borderId="47" xfId="790" applyNumberFormat="1" applyFont="1" applyBorder="1" applyAlignment="1">
      <alignment horizontal="center" vertical="center"/>
    </xf>
    <xf numFmtId="217" fontId="47" fillId="0" borderId="47" xfId="269" applyNumberFormat="1" applyFont="1" applyFill="1" applyBorder="1" applyAlignment="1" applyProtection="1">
      <alignment horizontal="center" vertical="center"/>
    </xf>
    <xf numFmtId="217" fontId="47" fillId="0" borderId="48" xfId="269" applyNumberFormat="1" applyFont="1" applyFill="1" applyBorder="1" applyAlignment="1" applyProtection="1">
      <alignment horizontal="center" vertical="center"/>
    </xf>
    <xf numFmtId="217" fontId="47" fillId="2" borderId="47" xfId="269" applyNumberFormat="1" applyFont="1" applyFill="1" applyBorder="1" applyAlignment="1" applyProtection="1">
      <alignment horizontal="center" vertical="center"/>
    </xf>
    <xf numFmtId="216" fontId="82" fillId="0" borderId="0" xfId="790" applyNumberFormat="1" applyFont="1" applyFill="1" applyBorder="1" applyAlignment="1">
      <alignment horizontal="left" indent="1"/>
    </xf>
    <xf numFmtId="183" fontId="47" fillId="0" borderId="33" xfId="790" applyNumberFormat="1" applyFont="1" applyBorder="1" applyAlignment="1">
      <alignment horizontal="center" vertical="center"/>
    </xf>
    <xf numFmtId="216" fontId="83" fillId="0" borderId="0" xfId="790" applyNumberFormat="1" applyFont="1" applyBorder="1" applyAlignment="1">
      <alignment horizontal="left" indent="1"/>
    </xf>
    <xf numFmtId="183" fontId="47" fillId="0" borderId="0" xfId="790" applyNumberFormat="1" applyFont="1" applyBorder="1" applyAlignment="1">
      <alignment horizontal="center"/>
    </xf>
    <xf numFmtId="216" fontId="117" fillId="90" borderId="0" xfId="790" applyNumberFormat="1" applyFont="1" applyFill="1" applyAlignment="1">
      <alignment horizontal="center"/>
    </xf>
    <xf numFmtId="216" fontId="117" fillId="90" borderId="34" xfId="790" applyNumberFormat="1" applyFont="1" applyFill="1" applyBorder="1" applyAlignment="1">
      <alignment horizontal="center"/>
    </xf>
    <xf numFmtId="217" fontId="17" fillId="0" borderId="0" xfId="269" applyNumberFormat="1" applyFont="1" applyFill="1" applyBorder="1" applyAlignment="1" applyProtection="1">
      <alignment horizontal="center" vertical="center"/>
    </xf>
    <xf numFmtId="216" fontId="83" fillId="0" borderId="0" xfId="790" applyNumberFormat="1" applyFont="1" applyBorder="1" applyAlignment="1">
      <alignment horizontal="left" vertical="center" indent="1"/>
    </xf>
    <xf numFmtId="216" fontId="82" fillId="80" borderId="0" xfId="790" applyNumberFormat="1" applyFont="1" applyFill="1" applyAlignment="1">
      <alignment vertical="center"/>
    </xf>
    <xf numFmtId="216" fontId="83" fillId="0" borderId="0" xfId="790" applyNumberFormat="1" applyFont="1" applyFill="1"/>
    <xf numFmtId="216" fontId="83" fillId="0" borderId="0" xfId="790" applyNumberFormat="1" applyFont="1" applyAlignment="1">
      <alignment horizontal="center" vertical="center"/>
    </xf>
    <xf numFmtId="216" fontId="83" fillId="0" borderId="34" xfId="790" applyNumberFormat="1" applyFont="1" applyBorder="1" applyAlignment="1">
      <alignment horizontal="center" vertical="center"/>
    </xf>
    <xf numFmtId="216" fontId="82" fillId="0" borderId="29" xfId="790" applyNumberFormat="1" applyFont="1" applyBorder="1" applyAlignment="1">
      <alignment horizontal="center" vertical="center"/>
    </xf>
    <xf numFmtId="216" fontId="82" fillId="0" borderId="36" xfId="790" applyNumberFormat="1" applyFont="1" applyBorder="1" applyAlignment="1">
      <alignment horizontal="center" vertical="center"/>
    </xf>
    <xf numFmtId="216" fontId="117" fillId="0" borderId="48" xfId="790" applyNumberFormat="1" applyFont="1" applyBorder="1" applyAlignment="1">
      <alignment horizontal="center"/>
    </xf>
    <xf numFmtId="216" fontId="117" fillId="0" borderId="34" xfId="790" applyNumberFormat="1" applyFont="1" applyBorder="1" applyAlignment="1">
      <alignment horizontal="center"/>
    </xf>
    <xf numFmtId="216" fontId="82" fillId="0" borderId="47" xfId="790" applyNumberFormat="1" applyFont="1" applyFill="1" applyBorder="1" applyAlignment="1">
      <alignment horizontal="left" indent="1"/>
    </xf>
    <xf numFmtId="217" fontId="47" fillId="80" borderId="47" xfId="269" applyNumberFormat="1" applyFont="1" applyFill="1" applyBorder="1" applyAlignment="1" applyProtection="1">
      <alignment horizontal="center" vertical="center"/>
    </xf>
    <xf numFmtId="217" fontId="47" fillId="80" borderId="48" xfId="269" applyNumberFormat="1" applyFont="1" applyFill="1" applyBorder="1" applyAlignment="1" applyProtection="1">
      <alignment horizontal="center" vertical="center"/>
    </xf>
    <xf numFmtId="216" fontId="82" fillId="0" borderId="29" xfId="790" applyNumberFormat="1" applyFont="1" applyBorder="1" applyAlignment="1">
      <alignment horizontal="center" wrapText="1"/>
    </xf>
    <xf numFmtId="217" fontId="17" fillId="0" borderId="49" xfId="269" applyNumberFormat="1" applyFont="1" applyFill="1" applyBorder="1" applyAlignment="1" applyProtection="1">
      <alignment horizontal="center" vertical="center"/>
    </xf>
    <xf numFmtId="217" fontId="17" fillId="0" borderId="50" xfId="269" applyNumberFormat="1" applyFont="1" applyFill="1" applyBorder="1" applyAlignment="1" applyProtection="1">
      <alignment horizontal="center" vertical="center"/>
    </xf>
    <xf numFmtId="217" fontId="17" fillId="0" borderId="51" xfId="269" applyNumberFormat="1" applyFont="1" applyFill="1" applyBorder="1" applyAlignment="1" applyProtection="1">
      <alignment horizontal="center" vertical="center"/>
    </xf>
    <xf numFmtId="240" fontId="17" fillId="83" borderId="0" xfId="892" applyNumberFormat="1" applyFont="1" applyFill="1" applyBorder="1" applyAlignment="1">
      <alignment horizontal="center" vertical="center"/>
    </xf>
    <xf numFmtId="240" fontId="17" fillId="0" borderId="0" xfId="892" applyNumberFormat="1" applyFont="1" applyFill="1" applyBorder="1" applyAlignment="1">
      <alignment horizontal="center" vertical="center"/>
    </xf>
    <xf numFmtId="217" fontId="17" fillId="0" borderId="35" xfId="269" applyNumberFormat="1" applyFont="1" applyFill="1" applyBorder="1" applyAlignment="1" applyProtection="1">
      <alignment horizontal="center" vertical="center"/>
    </xf>
    <xf numFmtId="217" fontId="17" fillId="0" borderId="52" xfId="269" applyNumberFormat="1" applyFont="1" applyFill="1" applyBorder="1" applyAlignment="1" applyProtection="1">
      <alignment horizontal="center" vertical="center"/>
    </xf>
    <xf numFmtId="217" fontId="17" fillId="0" borderId="53" xfId="269" applyNumberFormat="1" applyFont="1" applyFill="1" applyBorder="1" applyAlignment="1" applyProtection="1">
      <alignment horizontal="center" vertical="center"/>
    </xf>
    <xf numFmtId="217" fontId="17" fillId="0" borderId="54" xfId="269" applyNumberFormat="1" applyFont="1" applyFill="1" applyBorder="1" applyAlignment="1" applyProtection="1">
      <alignment horizontal="center" vertical="center"/>
    </xf>
    <xf numFmtId="217" fontId="47" fillId="2" borderId="48" xfId="269" applyNumberFormat="1" applyFont="1" applyFill="1" applyBorder="1" applyAlignment="1" applyProtection="1">
      <alignment horizontal="center" vertical="center"/>
    </xf>
    <xf numFmtId="183" fontId="47" fillId="81" borderId="0" xfId="790" applyNumberFormat="1" applyFont="1" applyFill="1" applyBorder="1" applyAlignment="1">
      <alignment horizontal="center"/>
    </xf>
    <xf numFmtId="216" fontId="83" fillId="81" borderId="0" xfId="790" applyNumberFormat="1" applyFont="1" applyFill="1" applyBorder="1" applyAlignment="1">
      <alignment horizontal="left" indent="1"/>
    </xf>
    <xf numFmtId="216" fontId="121" fillId="81" borderId="0" xfId="790" applyNumberFormat="1" applyFont="1" applyFill="1" applyAlignment="1">
      <alignment horizontal="center"/>
    </xf>
    <xf numFmtId="216" fontId="117" fillId="0" borderId="37" xfId="790" applyNumberFormat="1" applyFont="1" applyBorder="1" applyAlignment="1">
      <alignment horizontal="center"/>
    </xf>
    <xf numFmtId="183" fontId="47" fillId="0" borderId="36" xfId="790" applyNumberFormat="1" applyFont="1" applyBorder="1" applyAlignment="1">
      <alignment horizontal="center"/>
    </xf>
    <xf numFmtId="217" fontId="17" fillId="91" borderId="0" xfId="269" applyNumberFormat="1" applyFont="1" applyFill="1" applyBorder="1" applyAlignment="1" applyProtection="1">
      <alignment horizontal="center" vertical="center"/>
    </xf>
    <xf numFmtId="217" fontId="17" fillId="91" borderId="34" xfId="269" applyNumberFormat="1" applyFont="1" applyFill="1" applyBorder="1" applyAlignment="1" applyProtection="1">
      <alignment horizontal="center" vertical="center"/>
    </xf>
    <xf numFmtId="216" fontId="83" fillId="0" borderId="0" xfId="790" applyNumberFormat="1" applyFont="1" applyBorder="1" applyAlignment="1">
      <alignment horizontal="left" vertical="center"/>
    </xf>
    <xf numFmtId="0" fontId="0" fillId="78" borderId="0" xfId="0" applyFill="1"/>
    <xf numFmtId="0" fontId="146" fillId="78" borderId="0" xfId="0" applyFont="1" applyFill="1"/>
    <xf numFmtId="0" fontId="147" fillId="78" borderId="0" xfId="0" applyFont="1" applyFill="1"/>
    <xf numFmtId="0" fontId="148" fillId="78" borderId="0" xfId="0" applyFont="1" applyFill="1"/>
    <xf numFmtId="0" fontId="0" fillId="92" borderId="0" xfId="0" applyFill="1"/>
    <xf numFmtId="0" fontId="146" fillId="92" borderId="0" xfId="0" applyFont="1" applyFill="1"/>
    <xf numFmtId="10" fontId="0" fillId="0" borderId="0" xfId="0" applyNumberFormat="1"/>
    <xf numFmtId="0" fontId="0" fillId="0" borderId="0" xfId="0" applyAlignment="1">
      <alignment horizontal="left"/>
    </xf>
    <xf numFmtId="241" fontId="0" fillId="0" borderId="0" xfId="0" applyNumberFormat="1"/>
    <xf numFmtId="2" fontId="0" fillId="0" borderId="0" xfId="0" applyNumberFormat="1"/>
    <xf numFmtId="0" fontId="2" fillId="0" borderId="0" xfId="0" applyFont="1" applyAlignment="1">
      <alignment horizontal="left"/>
    </xf>
    <xf numFmtId="49" fontId="2" fillId="0" borderId="0" xfId="0" applyNumberFormat="1" applyFont="1"/>
    <xf numFmtId="2" fontId="2" fillId="0" borderId="0" xfId="0" applyNumberFormat="1" applyFont="1"/>
    <xf numFmtId="2" fontId="0" fillId="0" borderId="1" xfId="0" applyNumberFormat="1" applyBorder="1"/>
    <xf numFmtId="1" fontId="0" fillId="0" borderId="0" xfId="0" applyNumberFormat="1"/>
    <xf numFmtId="9" fontId="0" fillId="0" borderId="0" xfId="0" applyNumberFormat="1"/>
    <xf numFmtId="10" fontId="0" fillId="0" borderId="0" xfId="0" applyNumberFormat="1" applyFill="1"/>
    <xf numFmtId="10" fontId="0" fillId="93" borderId="0" xfId="0" applyNumberFormat="1" applyFill="1"/>
    <xf numFmtId="4" fontId="0" fillId="0" borderId="0" xfId="0" applyNumberFormat="1" applyFont="1"/>
    <xf numFmtId="0" fontId="2" fillId="0" borderId="0" xfId="0" applyFont="1" applyAlignment="1">
      <alignment horizontal="right"/>
    </xf>
    <xf numFmtId="4" fontId="0" fillId="0" borderId="0" xfId="0" applyNumberFormat="1"/>
    <xf numFmtId="9" fontId="0" fillId="0" borderId="0" xfId="0" applyNumberFormat="1" applyFont="1"/>
    <xf numFmtId="0" fontId="2" fillId="92" borderId="0" xfId="0" applyFont="1" applyFill="1"/>
    <xf numFmtId="2" fontId="0" fillId="0" borderId="0" xfId="0" applyNumberFormat="1" applyFont="1"/>
    <xf numFmtId="242" fontId="0" fillId="0" borderId="0" xfId="0" applyNumberFormat="1" applyFont="1"/>
    <xf numFmtId="49" fontId="0" fillId="0" borderId="0" xfId="0" applyNumberFormat="1"/>
    <xf numFmtId="0" fontId="0" fillId="0" borderId="0" xfId="0" applyFont="1" applyAlignment="1">
      <alignment horizontal="left" indent="2"/>
    </xf>
    <xf numFmtId="0" fontId="149" fillId="0" borderId="0" xfId="0" applyFont="1"/>
    <xf numFmtId="0" fontId="149" fillId="0" borderId="0" xfId="0" applyFon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Alignment="1">
      <alignment horizontal="left" indent="2"/>
    </xf>
    <xf numFmtId="242" fontId="0" fillId="0" borderId="0" xfId="0" applyNumberFormat="1"/>
    <xf numFmtId="0" fontId="0" fillId="94" borderId="0" xfId="0" applyFill="1"/>
    <xf numFmtId="0" fontId="2" fillId="94" borderId="0" xfId="0" applyFont="1" applyFill="1"/>
    <xf numFmtId="0" fontId="0" fillId="0" borderId="0" xfId="0" applyNumberFormat="1" applyAlignment="1">
      <alignment horizontal="right"/>
    </xf>
    <xf numFmtId="0" fontId="47" fillId="84" borderId="41" xfId="790" applyNumberFormat="1" applyFont="1" applyFill="1" applyBorder="1" applyAlignment="1">
      <alignment horizontal="center"/>
    </xf>
    <xf numFmtId="0" fontId="47" fillId="85" borderId="42" xfId="790" applyNumberFormat="1" applyFont="1" applyFill="1" applyBorder="1" applyAlignment="1">
      <alignment horizontal="center"/>
    </xf>
    <xf numFmtId="0" fontId="143" fillId="64" borderId="0" xfId="790" applyNumberFormat="1" applyFont="1" applyFill="1" applyBorder="1" applyAlignment="1">
      <alignment horizontal="center"/>
    </xf>
  </cellXfs>
  <cellStyles count="893">
    <cellStyle name=" 1" xfId="1"/>
    <cellStyle name=" 1 2" xfId="2"/>
    <cellStyle name=" 1 2 2" xfId="3"/>
    <cellStyle name=" 1 3" xfId="4"/>
    <cellStyle name=" 1 3 2" xfId="5"/>
    <cellStyle name=" 1 4" xfId="6"/>
    <cellStyle name=" 1_29(d) - Gas extensions -tariffs" xfId="793"/>
    <cellStyle name="#､000" xfId="7"/>
    <cellStyle name="??" xfId="8"/>
    <cellStyle name="?? [0]_0698_19 " xfId="9"/>
    <cellStyle name="???[0]_0698_1S C" xfId="10"/>
    <cellStyle name="???_0698_1mar" xfId="11"/>
    <cellStyle name="??[0]_GJVmm" xfId="12"/>
    <cellStyle name="??_0698_197" xfId="13"/>
    <cellStyle name="_2012 Budget V3 Presentation File Appendices" xfId="14"/>
    <cellStyle name="_3GIS model v2.77_Distribution Business_Retail Fin Perform " xfId="15"/>
    <cellStyle name="_3GIS model v2.77_Fleet Overhead Costs 2_Retail Fin Perform " xfId="16"/>
    <cellStyle name="_3GIS model v2.77_Fleet Overhead Costs_Retail Fin Perform " xfId="17"/>
    <cellStyle name="_3GIS model v2.77_Forecast 2_Retail Fin Perform " xfId="18"/>
    <cellStyle name="_3GIS model v2.77_Forecast_Retail Fin Perform " xfId="19"/>
    <cellStyle name="_3GIS model v2.77_Funding &amp; Cashflow_1_Retail Fin Perform " xfId="20"/>
    <cellStyle name="_3GIS model v2.77_Funding &amp; Cashflow_Retail Fin Perform " xfId="21"/>
    <cellStyle name="_3GIS model v2.77_Group P&amp;L_1_Retail Fin Perform " xfId="22"/>
    <cellStyle name="_3GIS model v2.77_Group P&amp;L_Retail Fin Perform " xfId="23"/>
    <cellStyle name="_3GIS model v2.77_Opening  Detailed BS_Retail Fin Perform " xfId="24"/>
    <cellStyle name="_3GIS model v2.77_OUTPUT DB_Retail Fin Perform " xfId="25"/>
    <cellStyle name="_3GIS model v2.77_OUTPUT EB_Retail Fin Perform " xfId="26"/>
    <cellStyle name="_3GIS model v2.77_Report_Retail Fin Perform " xfId="27"/>
    <cellStyle name="_3GIS model v2.77_Retail Fin Perform " xfId="28"/>
    <cellStyle name="_3GIS model v2.77_Sheet2 2_Retail Fin Perform " xfId="29"/>
    <cellStyle name="_3GIS model v2.77_Sheet2_Retail Fin Perform " xfId="30"/>
    <cellStyle name="_ACS Template CP 12" xfId="31"/>
    <cellStyle name="_ACS Template PAL 12" xfId="32"/>
    <cellStyle name="_C8. Summary 205" xfId="33"/>
    <cellStyle name="_C8. Summary 205_PAL network expenditure template iter1v1" xfId="34"/>
    <cellStyle name="_Capex" xfId="35"/>
    <cellStyle name="_Capex 2" xfId="794"/>
    <cellStyle name="_Capex_29(d) - Gas extensions -tariffs" xfId="795"/>
    <cellStyle name="_CitiPower AMI Budget Templates 2012-15 Draft" xfId="36"/>
    <cellStyle name="_CitiPower AMI Budget Templates 2012-15 Draft_PAL network expenditure template iter1v1" xfId="37"/>
    <cellStyle name="_Connection volumes and load report_Master data" xfId="796"/>
    <cellStyle name="_Consolidated Capex" xfId="38"/>
    <cellStyle name="_ICC Analysis Aug Q3 Forecast 2012" xfId="39"/>
    <cellStyle name="_ICC Analysis Budget 2011" xfId="40"/>
    <cellStyle name="_Item 1.30-Related Party-CHED Serv Charges to PAL&amp;CP 09" xfId="41"/>
    <cellStyle name="_Item 1.30-Related Party-CHED Serv Charges to PAL&amp;CP 09_PAL network expenditure template iter1v1" xfId="42"/>
    <cellStyle name="_Item 1.34-Related Party-CHED Serv Charges to PAL&amp;CP 2010" xfId="43"/>
    <cellStyle name="_Item 1.34-Related Party-CHED Serv Charges to PAL&amp;CP 2010_PAL network expenditure template iter1v1" xfId="44"/>
    <cellStyle name="_New P&amp;L" xfId="45"/>
    <cellStyle name="_PAL AMI SALARIES" xfId="46"/>
    <cellStyle name="_Powercor AMI Budget Templates 2012-15 Draft" xfId="47"/>
    <cellStyle name="_Powercor AMI Budget Templates 2012-15 Draft_PAL network expenditure template iter1v1" xfId="48"/>
    <cellStyle name="_Reallocation of Opex and Capex for 2014 &amp; 10 year plan-Aug revised" xfId="49"/>
    <cellStyle name="_Reg Sub Prescribed Metering Capex Costs" xfId="50"/>
    <cellStyle name="_Salaries Control Model_AMIv1" xfId="51"/>
    <cellStyle name="_UED AMP 2009-14 Final 250309 Less PU" xfId="52"/>
    <cellStyle name="_UED AMP 2009-14 Final 250309 Less PU_1011 monthly" xfId="53"/>
    <cellStyle name="20% - Accent1 2" xfId="54"/>
    <cellStyle name="20% - Accent2 2" xfId="55"/>
    <cellStyle name="20% - Accent3 2" xfId="56"/>
    <cellStyle name="20% - Accent4 2" xfId="57"/>
    <cellStyle name="20% - Accent5 2" xfId="58"/>
    <cellStyle name="20% - Accent6 2" xfId="59"/>
    <cellStyle name="40% - Accent1 2" xfId="60"/>
    <cellStyle name="40% - Accent2 2" xfId="61"/>
    <cellStyle name="40% - Accent3 2" xfId="62"/>
    <cellStyle name="40% - Accent4 2" xfId="63"/>
    <cellStyle name="40% - Accent5 2" xfId="64"/>
    <cellStyle name="40% - Accent6 2" xfId="65"/>
    <cellStyle name="60% - Accent1 2" xfId="66"/>
    <cellStyle name="60% - Accent2 2" xfId="67"/>
    <cellStyle name="60% - Accent3 2" xfId="68"/>
    <cellStyle name="60% - Accent4 2" xfId="69"/>
    <cellStyle name="60% - Accent5 2" xfId="70"/>
    <cellStyle name="60% - Accent6 2" xfId="71"/>
    <cellStyle name="Accent1 - 20%" xfId="72"/>
    <cellStyle name="Accent1 - 40%" xfId="73"/>
    <cellStyle name="Accent1 - 60%" xfId="74"/>
    <cellStyle name="Accent1 10" xfId="75"/>
    <cellStyle name="Accent1 11" xfId="76"/>
    <cellStyle name="Accent1 12" xfId="77"/>
    <cellStyle name="Accent1 13" xfId="78"/>
    <cellStyle name="Accent1 14" xfId="79"/>
    <cellStyle name="Accent1 15" xfId="80"/>
    <cellStyle name="Accent1 16" xfId="81"/>
    <cellStyle name="Accent1 17" xfId="82"/>
    <cellStyle name="Accent1 18" xfId="83"/>
    <cellStyle name="Accent1 19" xfId="84"/>
    <cellStyle name="Accent1 2" xfId="85"/>
    <cellStyle name="Accent1 20" xfId="86"/>
    <cellStyle name="Accent1 21" xfId="87"/>
    <cellStyle name="Accent1 22" xfId="88"/>
    <cellStyle name="Accent1 23" xfId="89"/>
    <cellStyle name="Accent1 24" xfId="90"/>
    <cellStyle name="Accent1 25" xfId="91"/>
    <cellStyle name="Accent1 26" xfId="92"/>
    <cellStyle name="Accent1 27" xfId="93"/>
    <cellStyle name="Accent1 28" xfId="94"/>
    <cellStyle name="Accent1 29" xfId="95"/>
    <cellStyle name="Accent1 3" xfId="96"/>
    <cellStyle name="Accent1 4" xfId="97"/>
    <cellStyle name="Accent1 5" xfId="98"/>
    <cellStyle name="Accent1 6" xfId="99"/>
    <cellStyle name="Accent1 7" xfId="100"/>
    <cellStyle name="Accent1 8" xfId="101"/>
    <cellStyle name="Accent1 9" xfId="102"/>
    <cellStyle name="Accent2 - 20%" xfId="103"/>
    <cellStyle name="Accent2 - 40%" xfId="104"/>
    <cellStyle name="Accent2 - 60%" xfId="105"/>
    <cellStyle name="Accent2 10" xfId="106"/>
    <cellStyle name="Accent2 11" xfId="107"/>
    <cellStyle name="Accent2 12" xfId="108"/>
    <cellStyle name="Accent2 13" xfId="109"/>
    <cellStyle name="Accent2 14" xfId="110"/>
    <cellStyle name="Accent2 15" xfId="111"/>
    <cellStyle name="Accent2 16" xfId="112"/>
    <cellStyle name="Accent2 17" xfId="113"/>
    <cellStyle name="Accent2 18" xfId="114"/>
    <cellStyle name="Accent2 19" xfId="115"/>
    <cellStyle name="Accent2 2" xfId="116"/>
    <cellStyle name="Accent2 20" xfId="117"/>
    <cellStyle name="Accent2 21" xfId="118"/>
    <cellStyle name="Accent2 22" xfId="119"/>
    <cellStyle name="Accent2 23" xfId="120"/>
    <cellStyle name="Accent2 24" xfId="121"/>
    <cellStyle name="Accent2 25" xfId="122"/>
    <cellStyle name="Accent2 26" xfId="123"/>
    <cellStyle name="Accent2 27" xfId="124"/>
    <cellStyle name="Accent2 28" xfId="125"/>
    <cellStyle name="Accent2 29" xfId="126"/>
    <cellStyle name="Accent2 3" xfId="127"/>
    <cellStyle name="Accent2 4" xfId="128"/>
    <cellStyle name="Accent2 5" xfId="129"/>
    <cellStyle name="Accent2 6" xfId="130"/>
    <cellStyle name="Accent2 7" xfId="131"/>
    <cellStyle name="Accent2 8" xfId="132"/>
    <cellStyle name="Accent2 9" xfId="133"/>
    <cellStyle name="Accent3 - 20%" xfId="134"/>
    <cellStyle name="Accent3 - 40%" xfId="135"/>
    <cellStyle name="Accent3 - 60%" xfId="136"/>
    <cellStyle name="Accent3 10" xfId="137"/>
    <cellStyle name="Accent3 11" xfId="138"/>
    <cellStyle name="Accent3 12" xfId="139"/>
    <cellStyle name="Accent3 13" xfId="140"/>
    <cellStyle name="Accent3 14" xfId="141"/>
    <cellStyle name="Accent3 15" xfId="142"/>
    <cellStyle name="Accent3 16" xfId="143"/>
    <cellStyle name="Accent3 17" xfId="144"/>
    <cellStyle name="Accent3 18" xfId="145"/>
    <cellStyle name="Accent3 19" xfId="146"/>
    <cellStyle name="Accent3 2" xfId="147"/>
    <cellStyle name="Accent3 20" xfId="148"/>
    <cellStyle name="Accent3 21" xfId="149"/>
    <cellStyle name="Accent3 22" xfId="150"/>
    <cellStyle name="Accent3 23" xfId="151"/>
    <cellStyle name="Accent3 24" xfId="152"/>
    <cellStyle name="Accent3 25" xfId="153"/>
    <cellStyle name="Accent3 26" xfId="154"/>
    <cellStyle name="Accent3 27" xfId="155"/>
    <cellStyle name="Accent3 28" xfId="156"/>
    <cellStyle name="Accent3 29" xfId="157"/>
    <cellStyle name="Accent3 3" xfId="158"/>
    <cellStyle name="Accent3 4" xfId="159"/>
    <cellStyle name="Accent3 5" xfId="160"/>
    <cellStyle name="Accent3 6" xfId="161"/>
    <cellStyle name="Accent3 7" xfId="162"/>
    <cellStyle name="Accent3 8" xfId="163"/>
    <cellStyle name="Accent3 9" xfId="164"/>
    <cellStyle name="Accent4 - 20%" xfId="165"/>
    <cellStyle name="Accent4 - 40%" xfId="166"/>
    <cellStyle name="Accent4 - 60%" xfId="167"/>
    <cellStyle name="Accent4 10" xfId="168"/>
    <cellStyle name="Accent4 11" xfId="169"/>
    <cellStyle name="Accent4 12" xfId="170"/>
    <cellStyle name="Accent4 13" xfId="171"/>
    <cellStyle name="Accent4 14" xfId="172"/>
    <cellStyle name="Accent4 15" xfId="173"/>
    <cellStyle name="Accent4 16" xfId="174"/>
    <cellStyle name="Accent4 17" xfId="175"/>
    <cellStyle name="Accent4 18" xfId="176"/>
    <cellStyle name="Accent4 19" xfId="177"/>
    <cellStyle name="Accent4 2" xfId="178"/>
    <cellStyle name="Accent4 20" xfId="179"/>
    <cellStyle name="Accent4 21" xfId="180"/>
    <cellStyle name="Accent4 22" xfId="181"/>
    <cellStyle name="Accent4 23" xfId="182"/>
    <cellStyle name="Accent4 24" xfId="183"/>
    <cellStyle name="Accent4 25" xfId="184"/>
    <cellStyle name="Accent4 26" xfId="185"/>
    <cellStyle name="Accent4 27" xfId="186"/>
    <cellStyle name="Accent4 28" xfId="187"/>
    <cellStyle name="Accent4 29" xfId="188"/>
    <cellStyle name="Accent4 3" xfId="189"/>
    <cellStyle name="Accent4 4" xfId="190"/>
    <cellStyle name="Accent4 5" xfId="191"/>
    <cellStyle name="Accent4 6" xfId="192"/>
    <cellStyle name="Accent4 7" xfId="193"/>
    <cellStyle name="Accent4 8" xfId="194"/>
    <cellStyle name="Accent4 9" xfId="195"/>
    <cellStyle name="Accent5 - 20%" xfId="196"/>
    <cellStyle name="Accent5 - 40%" xfId="197"/>
    <cellStyle name="Accent5 - 60%" xfId="198"/>
    <cellStyle name="Accent5 10" xfId="199"/>
    <cellStyle name="Accent5 11" xfId="200"/>
    <cellStyle name="Accent5 12" xfId="201"/>
    <cellStyle name="Accent5 13" xfId="202"/>
    <cellStyle name="Accent5 14" xfId="203"/>
    <cellStyle name="Accent5 15" xfId="204"/>
    <cellStyle name="Accent5 16" xfId="205"/>
    <cellStyle name="Accent5 17" xfId="206"/>
    <cellStyle name="Accent5 18" xfId="207"/>
    <cellStyle name="Accent5 19" xfId="208"/>
    <cellStyle name="Accent5 2" xfId="209"/>
    <cellStyle name="Accent5 20" xfId="210"/>
    <cellStyle name="Accent5 21" xfId="211"/>
    <cellStyle name="Accent5 22" xfId="212"/>
    <cellStyle name="Accent5 23" xfId="213"/>
    <cellStyle name="Accent5 24" xfId="214"/>
    <cellStyle name="Accent5 25" xfId="215"/>
    <cellStyle name="Accent5 26" xfId="216"/>
    <cellStyle name="Accent5 27" xfId="217"/>
    <cellStyle name="Accent5 28" xfId="218"/>
    <cellStyle name="Accent5 29" xfId="219"/>
    <cellStyle name="Accent5 3" xfId="220"/>
    <cellStyle name="Accent5 4" xfId="221"/>
    <cellStyle name="Accent5 5" xfId="222"/>
    <cellStyle name="Accent5 6" xfId="223"/>
    <cellStyle name="Accent5 7" xfId="224"/>
    <cellStyle name="Accent5 8" xfId="225"/>
    <cellStyle name="Accent5 9" xfId="226"/>
    <cellStyle name="Accent6 - 20%" xfId="227"/>
    <cellStyle name="Accent6 - 40%" xfId="228"/>
    <cellStyle name="Accent6 - 60%" xfId="229"/>
    <cellStyle name="Accent6 10" xfId="230"/>
    <cellStyle name="Accent6 11" xfId="231"/>
    <cellStyle name="Accent6 12" xfId="232"/>
    <cellStyle name="Accent6 13" xfId="233"/>
    <cellStyle name="Accent6 14" xfId="234"/>
    <cellStyle name="Accent6 15" xfId="235"/>
    <cellStyle name="Accent6 16" xfId="236"/>
    <cellStyle name="Accent6 17" xfId="237"/>
    <cellStyle name="Accent6 18" xfId="238"/>
    <cellStyle name="Accent6 19" xfId="239"/>
    <cellStyle name="Accent6 2" xfId="240"/>
    <cellStyle name="Accent6 20" xfId="241"/>
    <cellStyle name="Accent6 21" xfId="242"/>
    <cellStyle name="Accent6 22" xfId="243"/>
    <cellStyle name="Accent6 23" xfId="244"/>
    <cellStyle name="Accent6 24" xfId="245"/>
    <cellStyle name="Accent6 25" xfId="246"/>
    <cellStyle name="Accent6 26" xfId="247"/>
    <cellStyle name="Accent6 27" xfId="248"/>
    <cellStyle name="Accent6 28" xfId="249"/>
    <cellStyle name="Accent6 29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Agara" xfId="258"/>
    <cellStyle name="Assumption [# - 00]" xfId="797"/>
    <cellStyle name="Assumption [#]" xfId="798"/>
    <cellStyle name="Assumption [% - 00]" xfId="799"/>
    <cellStyle name="Assumption [%]" xfId="800"/>
    <cellStyle name="Assumption [x]" xfId="801"/>
    <cellStyle name="Assumptions Center Currency" xfId="259"/>
    <cellStyle name="Assumptions Center Date" xfId="260"/>
    <cellStyle name="Assumptions Center Multiple" xfId="261"/>
    <cellStyle name="Assumptions Center Number" xfId="262"/>
    <cellStyle name="Assumptions Center Percentage" xfId="263"/>
    <cellStyle name="Assumptions Center Year" xfId="264"/>
    <cellStyle name="Assumptions Heading" xfId="265"/>
    <cellStyle name="Assumptions Right Currency" xfId="266"/>
    <cellStyle name="Assumptions Right Date" xfId="267"/>
    <cellStyle name="Assumptions Right Multiple" xfId="268"/>
    <cellStyle name="Assumptions Right Number" xfId="269"/>
    <cellStyle name="Assumptions Right Percentage" xfId="270"/>
    <cellStyle name="Assumptions Right Year" xfId="271"/>
    <cellStyle name="AutoFormat Options" xfId="272"/>
    <cellStyle name="B79812_.wvu.PrintTitlest" xfId="273"/>
    <cellStyle name="Bad 2" xfId="274"/>
    <cellStyle name="Black" xfId="275"/>
    <cellStyle name="Blockout" xfId="276"/>
    <cellStyle name="Blockout 2" xfId="277"/>
    <cellStyle name="Blue" xfId="278"/>
    <cellStyle name="Calc Currency (0)" xfId="279"/>
    <cellStyle name="Calculation 2" xfId="280"/>
    <cellStyle name="CaptionC" xfId="281"/>
    <cellStyle name="CaptionL" xfId="282"/>
    <cellStyle name="Cell Link" xfId="283"/>
    <cellStyle name="Center Currency" xfId="284"/>
    <cellStyle name="Center Date" xfId="285"/>
    <cellStyle name="Center Multiple" xfId="286"/>
    <cellStyle name="Center Number" xfId="287"/>
    <cellStyle name="Center Percentage" xfId="288"/>
    <cellStyle name="Center Year" xfId="289"/>
    <cellStyle name="Check Cell 2" xfId="290"/>
    <cellStyle name="Check Cell 2 2 2 2" xfId="291"/>
    <cellStyle name="Comma  - Style1" xfId="292"/>
    <cellStyle name="Comma  - Style2" xfId="293"/>
    <cellStyle name="Comma  - Style3" xfId="294"/>
    <cellStyle name="Comma  - Style4" xfId="295"/>
    <cellStyle name="Comma  - Style5" xfId="296"/>
    <cellStyle name="Comma  - Style6" xfId="297"/>
    <cellStyle name="Comma  - Style7" xfId="298"/>
    <cellStyle name="Comma  - Style8" xfId="299"/>
    <cellStyle name="Comma [0]7Z_87C" xfId="300"/>
    <cellStyle name="Comma [1]" xfId="301"/>
    <cellStyle name="Comma 0" xfId="302"/>
    <cellStyle name="Comma 1" xfId="303"/>
    <cellStyle name="Comma 1 2" xfId="802"/>
    <cellStyle name="Comma 10" xfId="304"/>
    <cellStyle name="Comma 11" xfId="305"/>
    <cellStyle name="Comma 12" xfId="306"/>
    <cellStyle name="Comma 13" xfId="307"/>
    <cellStyle name="Comma 14" xfId="308"/>
    <cellStyle name="Comma 15" xfId="309"/>
    <cellStyle name="Comma 16" xfId="792"/>
    <cellStyle name="Comma 2" xfId="310"/>
    <cellStyle name="Comma 2 2" xfId="311"/>
    <cellStyle name="Comma 2 3" xfId="803"/>
    <cellStyle name="Comma 2 3 2" xfId="804"/>
    <cellStyle name="Comma 2 4" xfId="805"/>
    <cellStyle name="Comma 2 5" xfId="806"/>
    <cellStyle name="Comma 3" xfId="312"/>
    <cellStyle name="Comma 3 2" xfId="807"/>
    <cellStyle name="Comma 3 3" xfId="808"/>
    <cellStyle name="Comma 4" xfId="313"/>
    <cellStyle name="Comma 4 2" xfId="314"/>
    <cellStyle name="Comma 5" xfId="315"/>
    <cellStyle name="Comma 6" xfId="316"/>
    <cellStyle name="Comma 7" xfId="317"/>
    <cellStyle name="Comma 8" xfId="318"/>
    <cellStyle name="Comma 9" xfId="319"/>
    <cellStyle name="Comma0" xfId="320"/>
    <cellStyle name="Copied" xfId="321"/>
    <cellStyle name="Currency [$0]" xfId="322"/>
    <cellStyle name="Currency [$0] 2" xfId="323"/>
    <cellStyle name="Currency [£0]" xfId="324"/>
    <cellStyle name="Currency [£0] 2" xfId="325"/>
    <cellStyle name="Currency 11" xfId="326"/>
    <cellStyle name="Currency 11 2" xfId="809"/>
    <cellStyle name="Currency 2" xfId="327"/>
    <cellStyle name="Currency 2 2" xfId="810"/>
    <cellStyle name="Currency 3" xfId="328"/>
    <cellStyle name="Currency 3 2" xfId="811"/>
    <cellStyle name="Currency 4" xfId="329"/>
    <cellStyle name="Currency 4 2" xfId="812"/>
    <cellStyle name="Currency 5" xfId="330"/>
    <cellStyle name="Currency0" xfId="331"/>
    <cellStyle name="D4_B8B1_005004B79812_.wvu.PrintTitlest" xfId="332"/>
    <cellStyle name="Date" xfId="333"/>
    <cellStyle name="Date [mmm-d-yyyy]" xfId="813"/>
    <cellStyle name="Date [mmm-yyyy]" xfId="814"/>
    <cellStyle name="Date 2" xfId="815"/>
    <cellStyle name="Date_Connection volumes and load report_Master data" xfId="816"/>
    <cellStyle name="DateMonth" xfId="817"/>
    <cellStyle name="Emphasis 1" xfId="334"/>
    <cellStyle name="Emphasis 2" xfId="335"/>
    <cellStyle name="Emphasis 3" xfId="336"/>
    <cellStyle name="Entered" xfId="337"/>
    <cellStyle name="Euro" xfId="338"/>
    <cellStyle name="Euro 2" xfId="339"/>
    <cellStyle name="Explanatory Text 2" xfId="340"/>
    <cellStyle name="Fixed" xfId="341"/>
    <cellStyle name="Fixed 2" xfId="818"/>
    <cellStyle name="fred" xfId="342"/>
    <cellStyle name="fred 2" xfId="343"/>
    <cellStyle name="Fred%" xfId="344"/>
    <cellStyle name="Fred% 2" xfId="345"/>
    <cellStyle name="Gilsans" xfId="346"/>
    <cellStyle name="Gilsansl" xfId="347"/>
    <cellStyle name="Good 2" xfId="348"/>
    <cellStyle name="Grey" xfId="349"/>
    <cellStyle name="Header1" xfId="350"/>
    <cellStyle name="Header2" xfId="351"/>
    <cellStyle name="Heading" xfId="819"/>
    <cellStyle name="Heading 1 2" xfId="352"/>
    <cellStyle name="Heading 1 2 2" xfId="820"/>
    <cellStyle name="Heading 1 3" xfId="353"/>
    <cellStyle name="Heading 2 2" xfId="354"/>
    <cellStyle name="Heading 2 2 2" xfId="821"/>
    <cellStyle name="Heading 2 3" xfId="355"/>
    <cellStyle name="Heading 3 2" xfId="356"/>
    <cellStyle name="Heading 3 2 2" xfId="822"/>
    <cellStyle name="Heading 3 3" xfId="357"/>
    <cellStyle name="Heading 4 2" xfId="358"/>
    <cellStyle name="Heading 4 2 2" xfId="823"/>
    <cellStyle name="Heading 4 3" xfId="359"/>
    <cellStyle name="Heading 4 4" xfId="360"/>
    <cellStyle name="Heading(4)" xfId="361"/>
    <cellStyle name="Heading2" xfId="362"/>
    <cellStyle name="Heading3" xfId="824"/>
    <cellStyle name="Hyperlink" xfId="791" builtinId="8"/>
    <cellStyle name="Hyperlink 2" xfId="363"/>
    <cellStyle name="Hyperlink 2 2" xfId="364"/>
    <cellStyle name="Hyperlink 3" xfId="365"/>
    <cellStyle name="Hyperlink Arrow" xfId="366"/>
    <cellStyle name="Hyperlink Text" xfId="367"/>
    <cellStyle name="Hyperlink Text 2" xfId="368"/>
    <cellStyle name="import" xfId="369"/>
    <cellStyle name="import%" xfId="370"/>
    <cellStyle name="import_ICRC Electricity model 1-1  (1 Feb 2003) " xfId="371"/>
    <cellStyle name="Input $" xfId="372"/>
    <cellStyle name="Input %" xfId="373"/>
    <cellStyle name="Input [# - 00]" xfId="825"/>
    <cellStyle name="Input [#]" xfId="826"/>
    <cellStyle name="Input [% - 00]" xfId="827"/>
    <cellStyle name="Input [%]" xfId="828"/>
    <cellStyle name="Input [yellow]" xfId="374"/>
    <cellStyle name="Input 2" xfId="375"/>
    <cellStyle name="Input text" xfId="376"/>
    <cellStyle name="Input|Date" xfId="829"/>
    <cellStyle name="Input1" xfId="377"/>
    <cellStyle name="Input1 2" xfId="830"/>
    <cellStyle name="Input1%" xfId="378"/>
    <cellStyle name="Input1_ICRC Electricity model 1-1  (1 Feb 2003) " xfId="379"/>
    <cellStyle name="Input1default" xfId="380"/>
    <cellStyle name="Input1default%" xfId="381"/>
    <cellStyle name="Input2" xfId="382"/>
    <cellStyle name="Input2 2" xfId="383"/>
    <cellStyle name="Input2_PAL network expenditure template iter1v1" xfId="384"/>
    <cellStyle name="Input3" xfId="385"/>
    <cellStyle name="Input3 2" xfId="831"/>
    <cellStyle name="InputArea" xfId="386"/>
    <cellStyle name="InputAreaDotted" xfId="387"/>
    <cellStyle name="InputCell" xfId="388"/>
    <cellStyle name="InputNumber" xfId="832"/>
    <cellStyle name="Inputs2" xfId="389"/>
    <cellStyle name="key result" xfId="390"/>
    <cellStyle name="Komma_HWL BudgetSummary 2004 HWL retrieve Cons 031014" xfId="391"/>
    <cellStyle name="left" xfId="392"/>
    <cellStyle name="Lines" xfId="393"/>
    <cellStyle name="Link [# - 00]" xfId="833"/>
    <cellStyle name="Link [# - 0000]" xfId="834"/>
    <cellStyle name="Link [#]" xfId="835"/>
    <cellStyle name="Link [% - 00]" xfId="836"/>
    <cellStyle name="Link [%]" xfId="837"/>
    <cellStyle name="Link [x]" xfId="838"/>
    <cellStyle name="Linked Cell 2" xfId="394"/>
    <cellStyle name="Local import" xfId="395"/>
    <cellStyle name="Local import %" xfId="396"/>
    <cellStyle name="Locked" xfId="839"/>
    <cellStyle name="Lookup Table Heading" xfId="397"/>
    <cellStyle name="Lookup Table Label" xfId="398"/>
    <cellStyle name="Lookup Table Number" xfId="399"/>
    <cellStyle name="Milliers [0]_laroux" xfId="400"/>
    <cellStyle name="Milliers_laroux" xfId="401"/>
    <cellStyle name="Mine" xfId="402"/>
    <cellStyle name="Model Name" xfId="403"/>
    <cellStyle name="Monétaire [0]_laroux" xfId="404"/>
    <cellStyle name="Monétaire_laroux" xfId="405"/>
    <cellStyle name="Multiple" xfId="840"/>
    <cellStyle name="Neutral 2" xfId="406"/>
    <cellStyle name="Non crit Input 0.0" xfId="407"/>
    <cellStyle name="NonInputCell" xfId="408"/>
    <cellStyle name="Normal" xfId="0" builtinId="0"/>
    <cellStyle name="Normal - Style1" xfId="409"/>
    <cellStyle name="Normal 10" xfId="410"/>
    <cellStyle name="Normal 100" xfId="411"/>
    <cellStyle name="Normal 101" xfId="412"/>
    <cellStyle name="Normal 102" xfId="413"/>
    <cellStyle name="Normal 103" xfId="414"/>
    <cellStyle name="Normal 104" xfId="415"/>
    <cellStyle name="Normal 105" xfId="416"/>
    <cellStyle name="Normal 106" xfId="417"/>
    <cellStyle name="Normal 107" xfId="418"/>
    <cellStyle name="Normal 108" xfId="419"/>
    <cellStyle name="Normal 109" xfId="420"/>
    <cellStyle name="Normal 11" xfId="421"/>
    <cellStyle name="Normal 11 2" xfId="422"/>
    <cellStyle name="Normal 110" xfId="423"/>
    <cellStyle name="Normal 111" xfId="424"/>
    <cellStyle name="Normal 112" xfId="425"/>
    <cellStyle name="Normal 113" xfId="426"/>
    <cellStyle name="Normal 114" xfId="427"/>
    <cellStyle name="Normal 115" xfId="790"/>
    <cellStyle name="Normal 12" xfId="428"/>
    <cellStyle name="Normal 13" xfId="429"/>
    <cellStyle name="Normal 13 2" xfId="430"/>
    <cellStyle name="Normal 13_29(d) - Gas extensions -tariffs" xfId="841"/>
    <cellStyle name="Normal 14" xfId="431"/>
    <cellStyle name="Normal 15" xfId="432"/>
    <cellStyle name="Normal 16" xfId="433"/>
    <cellStyle name="Normal 17" xfId="434"/>
    <cellStyle name="Normal 18" xfId="435"/>
    <cellStyle name="Normal 19" xfId="436"/>
    <cellStyle name="Normal 2" xfId="437"/>
    <cellStyle name="Normal 2 2" xfId="438"/>
    <cellStyle name="Normal 2 2 2" xfId="439"/>
    <cellStyle name="Normal 2 3" xfId="440"/>
    <cellStyle name="Normal 2 3 2" xfId="842"/>
    <cellStyle name="Normal 2 3_29(d) - Gas extensions -tariffs" xfId="843"/>
    <cellStyle name="Normal 2 4" xfId="844"/>
    <cellStyle name="Normal 2 5" xfId="845"/>
    <cellStyle name="Normal 2_29(d) - Gas extensions -tariffs" xfId="846"/>
    <cellStyle name="Normal 20" xfId="441"/>
    <cellStyle name="Normal 21" xfId="442"/>
    <cellStyle name="Normal 22" xfId="443"/>
    <cellStyle name="Normal 23" xfId="444"/>
    <cellStyle name="Normal 24" xfId="445"/>
    <cellStyle name="Normal 25" xfId="446"/>
    <cellStyle name="Normal 26" xfId="447"/>
    <cellStyle name="Normal 27" xfId="448"/>
    <cellStyle name="Normal 28" xfId="449"/>
    <cellStyle name="Normal 29" xfId="450"/>
    <cellStyle name="Normal 3" xfId="451"/>
    <cellStyle name="Normal 3 2" xfId="452"/>
    <cellStyle name="Normal 3 3" xfId="453"/>
    <cellStyle name="Normal 3 5" xfId="454"/>
    <cellStyle name="Normal 3_29(d) - Gas extensions -tariffs" xfId="847"/>
    <cellStyle name="Normal 30" xfId="455"/>
    <cellStyle name="Normal 31" xfId="456"/>
    <cellStyle name="Normal 32" xfId="457"/>
    <cellStyle name="Normal 33" xfId="458"/>
    <cellStyle name="Normal 34" xfId="459"/>
    <cellStyle name="Normal 35" xfId="460"/>
    <cellStyle name="Normal 36" xfId="461"/>
    <cellStyle name="Normal 37" xfId="462"/>
    <cellStyle name="Normal 38" xfId="463"/>
    <cellStyle name="Normal 38 2" xfId="848"/>
    <cellStyle name="Normal 38_29(d) - Gas extensions -tariffs" xfId="849"/>
    <cellStyle name="Normal 39" xfId="464"/>
    <cellStyle name="Normal 4" xfId="465"/>
    <cellStyle name="Normal 4 2" xfId="466"/>
    <cellStyle name="Normal 4 3" xfId="850"/>
    <cellStyle name="Normal 4_29(d) - Gas extensions -tariffs" xfId="851"/>
    <cellStyle name="Normal 40" xfId="467"/>
    <cellStyle name="Normal 40 2" xfId="852"/>
    <cellStyle name="Normal 40_29(d) - Gas extensions -tariffs" xfId="853"/>
    <cellStyle name="Normal 41" xfId="468"/>
    <cellStyle name="Normal 42" xfId="469"/>
    <cellStyle name="Normal 43" xfId="470"/>
    <cellStyle name="Normal 44" xfId="471"/>
    <cellStyle name="Normal 45" xfId="472"/>
    <cellStyle name="Normal 46" xfId="473"/>
    <cellStyle name="Normal 47" xfId="474"/>
    <cellStyle name="Normal 48" xfId="475"/>
    <cellStyle name="Normal 49" xfId="476"/>
    <cellStyle name="Normal 5" xfId="477"/>
    <cellStyle name="Normal 5 2" xfId="478"/>
    <cellStyle name="Normal 50" xfId="479"/>
    <cellStyle name="Normal 51" xfId="480"/>
    <cellStyle name="Normal 52" xfId="481"/>
    <cellStyle name="Normal 53" xfId="482"/>
    <cellStyle name="Normal 54" xfId="483"/>
    <cellStyle name="Normal 55" xfId="484"/>
    <cellStyle name="Normal 56" xfId="485"/>
    <cellStyle name="Normal 57" xfId="486"/>
    <cellStyle name="Normal 58" xfId="487"/>
    <cellStyle name="Normal 59" xfId="488"/>
    <cellStyle name="Normal 6" xfId="489"/>
    <cellStyle name="Normal 6 2" xfId="854"/>
    <cellStyle name="Normal 60" xfId="490"/>
    <cellStyle name="Normal 61" xfId="491"/>
    <cellStyle name="Normal 62" xfId="492"/>
    <cellStyle name="Normal 63" xfId="493"/>
    <cellStyle name="Normal 64" xfId="494"/>
    <cellStyle name="Normal 65" xfId="495"/>
    <cellStyle name="Normal 66" xfId="496"/>
    <cellStyle name="Normal 67" xfId="497"/>
    <cellStyle name="Normal 68" xfId="498"/>
    <cellStyle name="Normal 69" xfId="499"/>
    <cellStyle name="Normal 7" xfId="500"/>
    <cellStyle name="Normal 7 2" xfId="855"/>
    <cellStyle name="Normal 70" xfId="501"/>
    <cellStyle name="Normal 71" xfId="502"/>
    <cellStyle name="Normal 72" xfId="503"/>
    <cellStyle name="Normal 73" xfId="504"/>
    <cellStyle name="Normal 74" xfId="505"/>
    <cellStyle name="Normal 75" xfId="506"/>
    <cellStyle name="Normal 76" xfId="507"/>
    <cellStyle name="Normal 77" xfId="508"/>
    <cellStyle name="Normal 78" xfId="509"/>
    <cellStyle name="Normal 79" xfId="510"/>
    <cellStyle name="Normal 8" xfId="511"/>
    <cellStyle name="Normal 8 2" xfId="512"/>
    <cellStyle name="Normal 80" xfId="513"/>
    <cellStyle name="Normal 81" xfId="514"/>
    <cellStyle name="Normal 82" xfId="515"/>
    <cellStyle name="Normal 83" xfId="516"/>
    <cellStyle name="Normal 84" xfId="517"/>
    <cellStyle name="Normal 85" xfId="518"/>
    <cellStyle name="Normal 86" xfId="519"/>
    <cellStyle name="Normal 87" xfId="520"/>
    <cellStyle name="Normal 88" xfId="521"/>
    <cellStyle name="Normal 89" xfId="522"/>
    <cellStyle name="Normal 9" xfId="523"/>
    <cellStyle name="Normal 90" xfId="524"/>
    <cellStyle name="Normal 91" xfId="525"/>
    <cellStyle name="Normal 92" xfId="526"/>
    <cellStyle name="Normal 93" xfId="527"/>
    <cellStyle name="Normal 94" xfId="528"/>
    <cellStyle name="Normal 95" xfId="529"/>
    <cellStyle name="Normal 96" xfId="530"/>
    <cellStyle name="Normal 97" xfId="531"/>
    <cellStyle name="Normal 98" xfId="532"/>
    <cellStyle name="Normal 99" xfId="533"/>
    <cellStyle name="Normalny_3,4" xfId="534"/>
    <cellStyle name="Note 2" xfId="535"/>
    <cellStyle name="Note 3" xfId="536"/>
    <cellStyle name="Note 4" xfId="537"/>
    <cellStyle name="Note 5" xfId="538"/>
    <cellStyle name="Number" xfId="856"/>
    <cellStyle name="Number [0000]" xfId="857"/>
    <cellStyle name="Number[0]" xfId="858"/>
    <cellStyle name="Number[00]" xfId="859"/>
    <cellStyle name="Output 2" xfId="539"/>
    <cellStyle name="Output Amounts" xfId="540"/>
    <cellStyle name="Output Column Headings" xfId="541"/>
    <cellStyle name="Output Line Items" xfId="542"/>
    <cellStyle name="Output Report Heading" xfId="543"/>
    <cellStyle name="Output Report Title" xfId="544"/>
    <cellStyle name="Percent [00]" xfId="860"/>
    <cellStyle name="Percent [2]" xfId="545"/>
    <cellStyle name="Percent [2] 2" xfId="861"/>
    <cellStyle name="Percent [2]_29(d) - Gas extensions -tariffs" xfId="862"/>
    <cellStyle name="Percent 2" xfId="546"/>
    <cellStyle name="Percent 2 2" xfId="863"/>
    <cellStyle name="Percent 3" xfId="547"/>
    <cellStyle name="Percent 3 2" xfId="864"/>
    <cellStyle name="Percent 3 4" xfId="548"/>
    <cellStyle name="Percent 4" xfId="865"/>
    <cellStyle name="Percent 5" xfId="892"/>
    <cellStyle name="Percent 7" xfId="866"/>
    <cellStyle name="Percentage" xfId="549"/>
    <cellStyle name="Period Title" xfId="550"/>
    <cellStyle name="Pounds (0)" xfId="551"/>
    <cellStyle name="Presentation Heading 3" xfId="867"/>
    <cellStyle name="Presentation Normal" xfId="868"/>
    <cellStyle name="Presentation Number" xfId="869"/>
    <cellStyle name="PSChar" xfId="552"/>
    <cellStyle name="PSChar 2" xfId="553"/>
    <cellStyle name="PSDate" xfId="554"/>
    <cellStyle name="PSDate 2" xfId="555"/>
    <cellStyle name="PSDec" xfId="556"/>
    <cellStyle name="PSDec 2" xfId="557"/>
    <cellStyle name="PSDetail" xfId="558"/>
    <cellStyle name="PSHeading" xfId="559"/>
    <cellStyle name="PSHeading 2" xfId="560"/>
    <cellStyle name="PSInt" xfId="561"/>
    <cellStyle name="PSSpacer" xfId="562"/>
    <cellStyle name="PSSpacer 2" xfId="563"/>
    <cellStyle name="Ratio" xfId="564"/>
    <cellStyle name="Ratio 2" xfId="870"/>
    <cellStyle name="Ratio_29(d) - Gas extensions -tariffs" xfId="871"/>
    <cellStyle name="Red Font" xfId="872"/>
    <cellStyle name="RevList" xfId="565"/>
    <cellStyle name="Right Currency" xfId="566"/>
    <cellStyle name="Right Date" xfId="567"/>
    <cellStyle name="Right Multiple" xfId="568"/>
    <cellStyle name="Right Number" xfId="569"/>
    <cellStyle name="Right Percentage" xfId="570"/>
    <cellStyle name="Right Year" xfId="571"/>
    <cellStyle name="RIN_TB2" xfId="572"/>
    <cellStyle name="SAPBEXaggData" xfId="573"/>
    <cellStyle name="SAPBEXaggData 2" xfId="574"/>
    <cellStyle name="SAPBEXaggData_2009-12 Comms actuals " xfId="575"/>
    <cellStyle name="SAPBEXaggDataEmph" xfId="576"/>
    <cellStyle name="SAPBEXaggDataEmph 2" xfId="577"/>
    <cellStyle name="SAPBEXaggDataEmph_PAL Graphs" xfId="578"/>
    <cellStyle name="SAPBEXaggItem" xfId="579"/>
    <cellStyle name="SAPBEXaggItem 2" xfId="580"/>
    <cellStyle name="SAPBEXaggItem_2009-12 Comms actuals " xfId="581"/>
    <cellStyle name="SAPBEXaggItemX" xfId="582"/>
    <cellStyle name="SAPBEXaggItemX 2" xfId="583"/>
    <cellStyle name="SAPBEXaggItemX_PAL Graphs" xfId="584"/>
    <cellStyle name="SAPBEXchaText" xfId="585"/>
    <cellStyle name="SAPBEXchaText 2" xfId="586"/>
    <cellStyle name="SAPBEXchaText_2009-12 Comms actuals " xfId="587"/>
    <cellStyle name="SAPBEXexcBad7" xfId="588"/>
    <cellStyle name="SAPBEXexcBad7 2" xfId="589"/>
    <cellStyle name="SAPBEXexcBad7_PAL Graphs" xfId="590"/>
    <cellStyle name="SAPBEXexcBad8" xfId="591"/>
    <cellStyle name="SAPBEXexcBad8 2" xfId="592"/>
    <cellStyle name="SAPBEXexcBad8_PAL Graphs" xfId="593"/>
    <cellStyle name="SAPBEXexcBad9" xfId="594"/>
    <cellStyle name="SAPBEXexcBad9 2" xfId="595"/>
    <cellStyle name="SAPBEXexcBad9_PAL Graphs" xfId="596"/>
    <cellStyle name="SAPBEXexcCritical4" xfId="597"/>
    <cellStyle name="SAPBEXexcCritical4 2" xfId="598"/>
    <cellStyle name="SAPBEXexcCritical4_PAL Graphs" xfId="599"/>
    <cellStyle name="SAPBEXexcCritical5" xfId="600"/>
    <cellStyle name="SAPBEXexcCritical5 2" xfId="601"/>
    <cellStyle name="SAPBEXexcCritical5_PAL Graphs" xfId="602"/>
    <cellStyle name="SAPBEXexcCritical6" xfId="603"/>
    <cellStyle name="SAPBEXexcCritical6 2" xfId="604"/>
    <cellStyle name="SAPBEXexcCritical6_PAL Graphs" xfId="605"/>
    <cellStyle name="SAPBEXexcGood1" xfId="606"/>
    <cellStyle name="SAPBEXexcGood1 2" xfId="607"/>
    <cellStyle name="SAPBEXexcGood1_PAL Graphs" xfId="608"/>
    <cellStyle name="SAPBEXexcGood2" xfId="609"/>
    <cellStyle name="SAPBEXexcGood2 2" xfId="610"/>
    <cellStyle name="SAPBEXexcGood2_PAL Graphs" xfId="611"/>
    <cellStyle name="SAPBEXexcGood3" xfId="612"/>
    <cellStyle name="SAPBEXexcGood3 2" xfId="613"/>
    <cellStyle name="SAPBEXexcGood3_PAL Graphs" xfId="614"/>
    <cellStyle name="SAPBEXfilterDrill" xfId="615"/>
    <cellStyle name="SAPBEXfilterDrill 2" xfId="616"/>
    <cellStyle name="SAPBEXfilterDrill_PAL Graphs" xfId="617"/>
    <cellStyle name="SAPBEXfilterItem" xfId="618"/>
    <cellStyle name="SAPBEXfilterItem 2" xfId="619"/>
    <cellStyle name="SAPBEXfilterItem 3" xfId="620"/>
    <cellStyle name="SAPBEXfilterItem_PAL Graphs" xfId="621"/>
    <cellStyle name="SAPBEXfilterText" xfId="622"/>
    <cellStyle name="SAPBEXfilterText 2" xfId="623"/>
    <cellStyle name="SAPBEXfilterText 3" xfId="624"/>
    <cellStyle name="SAPBEXfilterText_PAL Graphs" xfId="625"/>
    <cellStyle name="SAPBEXformats" xfId="626"/>
    <cellStyle name="SAPBEXformats 2" xfId="627"/>
    <cellStyle name="SAPBEXformats_2009-12 Comms actuals " xfId="628"/>
    <cellStyle name="SAPBEXheaderItem" xfId="629"/>
    <cellStyle name="SAPBEXheaderItem 2" xfId="630"/>
    <cellStyle name="SAPBEXheaderItem 3" xfId="631"/>
    <cellStyle name="SAPBEXheaderItem 4" xfId="632"/>
    <cellStyle name="SAPBEXheaderItem_PAL Graphs" xfId="633"/>
    <cellStyle name="SAPBEXheaderText" xfId="634"/>
    <cellStyle name="SAPBEXheaderText 2" xfId="635"/>
    <cellStyle name="SAPBEXheaderText 3" xfId="636"/>
    <cellStyle name="SAPBEXheaderText 4" xfId="637"/>
    <cellStyle name="SAPBEXheaderText_PAL Graphs" xfId="638"/>
    <cellStyle name="SAPBEXHLevel0" xfId="639"/>
    <cellStyle name="SAPBEXHLevel0 2" xfId="640"/>
    <cellStyle name="SAPBEXHLevel0 3" xfId="641"/>
    <cellStyle name="SAPBEXHLevel0_F0" xfId="642"/>
    <cellStyle name="SAPBEXHLevel0X" xfId="643"/>
    <cellStyle name="SAPBEXHLevel0X 2" xfId="644"/>
    <cellStyle name="SAPBEXHLevel0X 3" xfId="645"/>
    <cellStyle name="SAPBEXHLevel0X 4" xfId="646"/>
    <cellStyle name="SAPBEXHLevel0X 5" xfId="647"/>
    <cellStyle name="SAPBEXHLevel0X_2009-12 Comms actuals " xfId="648"/>
    <cellStyle name="SAPBEXHLevel1" xfId="649"/>
    <cellStyle name="SAPBEXHLevel1 2" xfId="650"/>
    <cellStyle name="SAPBEXHLevel1 3" xfId="651"/>
    <cellStyle name="SAPBEXHLevel1_PAL Graphs" xfId="652"/>
    <cellStyle name="SAPBEXHLevel1X" xfId="653"/>
    <cellStyle name="SAPBEXHLevel1X 2" xfId="654"/>
    <cellStyle name="SAPBEXHLevel1X 3" xfId="655"/>
    <cellStyle name="SAPBEXHLevel1X 4" xfId="656"/>
    <cellStyle name="SAPBEXHLevel1X 5" xfId="657"/>
    <cellStyle name="SAPBEXHLevel1X_2009-12 Comms actuals " xfId="658"/>
    <cellStyle name="SAPBEXHLevel2" xfId="659"/>
    <cellStyle name="SAPBEXHLevel2 2" xfId="660"/>
    <cellStyle name="SAPBEXHLevel2 3" xfId="661"/>
    <cellStyle name="SAPBEXHLevel2_PAL Graphs" xfId="662"/>
    <cellStyle name="SAPBEXHLevel2X" xfId="663"/>
    <cellStyle name="SAPBEXHLevel2X 2" xfId="664"/>
    <cellStyle name="SAPBEXHLevel2X 3" xfId="665"/>
    <cellStyle name="SAPBEXHLevel2X 4" xfId="666"/>
    <cellStyle name="SAPBEXHLevel2X 5" xfId="667"/>
    <cellStyle name="SAPBEXHLevel2X_PAL Graphs" xfId="668"/>
    <cellStyle name="SAPBEXHLevel3" xfId="669"/>
    <cellStyle name="SAPBEXHLevel3 2" xfId="670"/>
    <cellStyle name="SAPBEXHLevel3 3" xfId="671"/>
    <cellStyle name="SAPBEXHLevel3_PAL Graphs" xfId="672"/>
    <cellStyle name="SAPBEXHLevel3X" xfId="673"/>
    <cellStyle name="SAPBEXHLevel3X 2" xfId="674"/>
    <cellStyle name="SAPBEXHLevel3X 3" xfId="675"/>
    <cellStyle name="SAPBEXHLevel3X 4" xfId="676"/>
    <cellStyle name="SAPBEXHLevel3X 5" xfId="677"/>
    <cellStyle name="SAPBEXHLevel3X_PAL Graphs" xfId="678"/>
    <cellStyle name="SAPBEXinputData" xfId="679"/>
    <cellStyle name="SAPBEXinputData 2" xfId="680"/>
    <cellStyle name="SAPBEXinputData 3" xfId="681"/>
    <cellStyle name="SAPBEXItemHeader" xfId="682"/>
    <cellStyle name="SAPBEXresData" xfId="683"/>
    <cellStyle name="SAPBEXresData 2" xfId="684"/>
    <cellStyle name="SAPBEXresData_PAL Graphs" xfId="685"/>
    <cellStyle name="SAPBEXresDataEmph" xfId="686"/>
    <cellStyle name="SAPBEXresDataEmph 2" xfId="687"/>
    <cellStyle name="SAPBEXresDataEmph_PAL Graphs" xfId="688"/>
    <cellStyle name="SAPBEXresItem" xfId="689"/>
    <cellStyle name="SAPBEXresItem 2" xfId="690"/>
    <cellStyle name="SAPBEXresItem_PAL Graphs" xfId="691"/>
    <cellStyle name="SAPBEXresItemX" xfId="692"/>
    <cellStyle name="SAPBEXresItemX 2" xfId="693"/>
    <cellStyle name="SAPBEXresItemX_PAL Graphs" xfId="694"/>
    <cellStyle name="SAPBEXstdData" xfId="695"/>
    <cellStyle name="SAPBEXstdData 2" xfId="696"/>
    <cellStyle name="SAPBEXstdData_2009-12 Comms actuals " xfId="697"/>
    <cellStyle name="SAPBEXstdDataEmph" xfId="698"/>
    <cellStyle name="SAPBEXstdDataEmph 2" xfId="699"/>
    <cellStyle name="SAPBEXstdDataEmph_PAL Graphs" xfId="700"/>
    <cellStyle name="SAPBEXstdItem" xfId="701"/>
    <cellStyle name="SAPBEXstdItem 2" xfId="702"/>
    <cellStyle name="SAPBEXstdItem_2009-12 Comms actuals " xfId="703"/>
    <cellStyle name="SAPBEXstdItemX" xfId="704"/>
    <cellStyle name="SAPBEXstdItemX 2" xfId="705"/>
    <cellStyle name="SAPBEXstdItemX_PAL Graphs" xfId="706"/>
    <cellStyle name="SAPBEXtitle" xfId="707"/>
    <cellStyle name="SAPBEXtitle 2" xfId="708"/>
    <cellStyle name="SAPBEXtitle 3" xfId="709"/>
    <cellStyle name="SAPBEXtitle_PAL Graphs" xfId="710"/>
    <cellStyle name="SAPBEXunassignedItem" xfId="711"/>
    <cellStyle name="SAPBEXunassignedItem 2" xfId="712"/>
    <cellStyle name="SAPBEXunassignedItem_PAL Graphs" xfId="713"/>
    <cellStyle name="SAPBEXundefined" xfId="714"/>
    <cellStyle name="SAPBEXundefined 2" xfId="715"/>
    <cellStyle name="SAPBEXundefined_PAL Graphs" xfId="716"/>
    <cellStyle name="SAPError" xfId="717"/>
    <cellStyle name="SAPError 2" xfId="873"/>
    <cellStyle name="SAPKey" xfId="718"/>
    <cellStyle name="SAPKey 2" xfId="874"/>
    <cellStyle name="SAPLocked" xfId="719"/>
    <cellStyle name="SAPLocked 2" xfId="875"/>
    <cellStyle name="SAPOutput" xfId="720"/>
    <cellStyle name="SAPOutput 2" xfId="876"/>
    <cellStyle name="SAPSpace" xfId="721"/>
    <cellStyle name="SAPSpace 2" xfId="877"/>
    <cellStyle name="SAPText" xfId="722"/>
    <cellStyle name="SAPText 2" xfId="878"/>
    <cellStyle name="SAPUnLocked" xfId="723"/>
    <cellStyle name="SAPUnLocked 2" xfId="879"/>
    <cellStyle name="Section Number" xfId="724"/>
    <cellStyle name="SEM-BPS-data" xfId="725"/>
    <cellStyle name="SEM-BPS-headdata" xfId="726"/>
    <cellStyle name="SEM-BPS-headkey" xfId="727"/>
    <cellStyle name="SEM-BPS-key" xfId="728"/>
    <cellStyle name="Sheet Title" xfId="729"/>
    <cellStyle name="Special" xfId="730"/>
    <cellStyle name="Special 2" xfId="731"/>
    <cellStyle name="Standaard_HWL BudgetSummary 2004 HWL retrieve Cons 031014" xfId="732"/>
    <cellStyle name="StaticText" xfId="733"/>
    <cellStyle name="Std_%" xfId="734"/>
    <cellStyle name="Style 1" xfId="735"/>
    <cellStyle name="Style 1 2" xfId="736"/>
    <cellStyle name="Style 1_29(d) - Gas extensions -tariffs" xfId="880"/>
    <cellStyle name="Style 2" xfId="737"/>
    <cellStyle name="Style2" xfId="738"/>
    <cellStyle name="Style3" xfId="739"/>
    <cellStyle name="Style4" xfId="740"/>
    <cellStyle name="Style4 2" xfId="881"/>
    <cellStyle name="Style4_29(d) - Gas extensions -tariffs" xfId="882"/>
    <cellStyle name="Style5" xfId="741"/>
    <cellStyle name="Style5 2" xfId="883"/>
    <cellStyle name="Style5_29(d) - Gas extensions -tariffs" xfId="884"/>
    <cellStyle name="Subtotal" xfId="742"/>
    <cellStyle name="Table Head Green" xfId="743"/>
    <cellStyle name="Table Head_pldt" xfId="744"/>
    <cellStyle name="Table Source" xfId="745"/>
    <cellStyle name="Table Units" xfId="746"/>
    <cellStyle name="TableLvl2" xfId="747"/>
    <cellStyle name="TableLvl3" xfId="748"/>
    <cellStyle name="Text" xfId="749"/>
    <cellStyle name="Text 2" xfId="750"/>
    <cellStyle name="Text 3" xfId="885"/>
    <cellStyle name="Text Head 1" xfId="751"/>
    <cellStyle name="Text Head 2" xfId="752"/>
    <cellStyle name="Text Indent 2" xfId="753"/>
    <cellStyle name="Theirs" xfId="754"/>
    <cellStyle name="Tim" xfId="755"/>
    <cellStyle name="Title 2" xfId="756"/>
    <cellStyle name="TOC 1" xfId="757"/>
    <cellStyle name="TOC 2" xfId="758"/>
    <cellStyle name="TOC 3" xfId="759"/>
    <cellStyle name="Total 2" xfId="760"/>
    <cellStyle name="tpaid capitalisation" xfId="761"/>
    <cellStyle name="two" xfId="762"/>
    <cellStyle name="UNITS" xfId="763"/>
    <cellStyle name="Warning Text 2" xfId="764"/>
    <cellStyle name="whole" xfId="765"/>
    <cellStyle name="Word_Formula" xfId="766"/>
    <cellStyle name="wrap" xfId="767"/>
    <cellStyle name="year" xfId="768"/>
    <cellStyle name="year 2" xfId="886"/>
    <cellStyle name="Year A" xfId="887"/>
    <cellStyle name="Year E" xfId="888"/>
    <cellStyle name="year_29(d) - Gas extensions -tariffs" xfId="889"/>
    <cellStyle name="YearA" xfId="890"/>
    <cellStyle name="YearE" xfId="891"/>
    <cellStyle name="_934" xfId="769"/>
    <cellStyle name="표준_2008 Budget Summary" xfId="770"/>
    <cellStyle name="一般_2 Individual BU" xfId="771"/>
    <cellStyle name="千位分隔[0]_2000sales" xfId="772"/>
    <cellStyle name="千位分隔_2000sales" xfId="773"/>
    <cellStyle name="千分位_Budget summary 2007-2011 (Aqua Tower)" xfId="774"/>
    <cellStyle name="后继超级链接_2001SALES" xfId="775"/>
    <cellStyle name="常规_2000sales" xfId="776"/>
    <cellStyle name="桁区切り [0.]" xfId="777"/>
    <cellStyle name="桁区切り [0.0]" xfId="778"/>
    <cellStyle name="桁区切り [0.00]_laroux" xfId="779"/>
    <cellStyle name="桁区切り_laroux" xfId="780"/>
    <cellStyle name="桁区切り0.0" xfId="781"/>
    <cellStyle name="標準_BSD-Academic" xfId="782"/>
    <cellStyle name="貨幣[0]_BJV" xfId="783"/>
    <cellStyle name="货币[0]_2000sales" xfId="784"/>
    <cellStyle name="货币_2000sales" xfId="785"/>
    <cellStyle name="超级链接_2001SALES" xfId="786"/>
    <cellStyle name="通貨 [0.00]_BSD-Academic" xfId="787"/>
    <cellStyle name="通貨_BSD-Academic" xfId="788"/>
    <cellStyle name="隨後的超連結_loyalty scheme impact WTC 16 sept 2004" xfId="789"/>
  </cellStyles>
  <dxfs count="354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0</xdr:row>
      <xdr:rowOff>0</xdr:rowOff>
    </xdr:from>
    <xdr:ext cx="0" cy="381000"/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01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2</xdr:col>
      <xdr:colOff>0</xdr:colOff>
      <xdr:row>0</xdr:row>
      <xdr:rowOff>0</xdr:rowOff>
    </xdr:from>
    <xdr:ext cx="0" cy="390525"/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001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oneCellAnchor>
  <xdr:oneCellAnchor>
    <xdr:from>
      <xdr:col>0</xdr:col>
      <xdr:colOff>0</xdr:colOff>
      <xdr:row>0</xdr:row>
      <xdr:rowOff>0</xdr:rowOff>
    </xdr:from>
    <xdr:ext cx="612648" cy="377190"/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oneCellAnchor>
  <xdr:twoCellAnchor>
    <xdr:from>
      <xdr:col>4</xdr:col>
      <xdr:colOff>790575</xdr:colOff>
      <xdr:row>5</xdr:row>
      <xdr:rowOff>66675</xdr:rowOff>
    </xdr:from>
    <xdr:to>
      <xdr:col>5</xdr:col>
      <xdr:colOff>57150</xdr:colOff>
      <xdr:row>7</xdr:row>
      <xdr:rowOff>85725</xdr:rowOff>
    </xdr:to>
    <xdr:sp macro="" textlink="">
      <xdr:nvSpPr>
        <xdr:cNvPr id="5" name="5-Point Star 4"/>
        <xdr:cNvSpPr/>
      </xdr:nvSpPr>
      <xdr:spPr>
        <a:xfrm>
          <a:off x="3000375" y="781050"/>
          <a:ext cx="57150" cy="304800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  <xdr:twoCellAnchor>
    <xdr:from>
      <xdr:col>4</xdr:col>
      <xdr:colOff>838200</xdr:colOff>
      <xdr:row>67</xdr:row>
      <xdr:rowOff>47625</xdr:rowOff>
    </xdr:from>
    <xdr:to>
      <xdr:col>5</xdr:col>
      <xdr:colOff>104775</xdr:colOff>
      <xdr:row>68</xdr:row>
      <xdr:rowOff>66675</xdr:rowOff>
    </xdr:to>
    <xdr:sp macro="" textlink="">
      <xdr:nvSpPr>
        <xdr:cNvPr id="6" name="5-Point Star 5"/>
        <xdr:cNvSpPr/>
      </xdr:nvSpPr>
      <xdr:spPr>
        <a:xfrm>
          <a:off x="3000375" y="9620250"/>
          <a:ext cx="104775" cy="161925"/>
        </a:xfrm>
        <a:prstGeom prst="star5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A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9525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71450" y="0"/>
          <a:ext cx="0" cy="381000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0</xdr:colOff>
      <xdr:row>2</xdr:row>
      <xdr:rowOff>19050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71450" y="0"/>
          <a:ext cx="0" cy="39052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441198</xdr:colOff>
      <xdr:row>2</xdr:row>
      <xdr:rowOff>5715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2648" cy="3771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2\Snapshot%20YE31Dec01\Reports\E02_CON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%20EDPR%20-%202016-20/Initial%20proposals%20-%2030%20April%202015/CitiPower/05%20Models/Metering%20ACS/CP%20CONFIDENTIAL%20MOD%201.2%20-%20CP%20Metering%20Capex%20&amp;%20Opex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BRVPWXFS01\home$\Documents%20and%20Settings\mleco\Local%20Settings\Temporary%20Internet%20Files\OLK25AE\2010%2006%2028%20-%20AA%20-%20Template%20for%20data%20collectio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6.%20June%202011\Meter%20Volumes%20Reports\Meter%20volumes%20report%20May%202011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Deferred%20revenue\2011\Budget\Final%202011%20Budget\Deferred%20Revenue%20Calc%202011%20Final%20Budget%20v1.3%20excl%20CHS%20margins%20draf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%20-%20260315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Price%20Review/2016-20%20EDPR/TEAM%20WORKING%20FOLDERS/METERING/Copy%20of%20SPN%20AMI%20financial%20model%20(20140908%20v3%20-%20sent%20to%20Corporate%20Finance%20BOARD%20PAPER%20VERSION)-%20IT%20&amp;%20comms%20opex%20Real$1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lchhuor\Local%20Settings\Temporary%20Internet%20Files\Content.Outlook\UTJUG3P3\PARPT04AMI%20-%20AMI%20PROJECTS%20-%20Transaction%20Listing%20Report_NO%20SAP%20YTD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anAcc04\Budget\5am\Mods\Alinta34emu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VicEDPR%202016-20/Prelim%20decisions%20-%2028%20Oct%202015/Jemena/Jemena%20PD%20-%20Public/Jemena%20Models/AER%20-%20Preliminary%20decision%20model%20-%20Victoria%20metering%20-%20Opex%20-%20Cross%20check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Opex%20modelling/Vic%20base%20opex/AMI%20allocation/JGN%20Metering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AER/Alternative%20Control%20Services%20(Metering)/Vic%20final%20decision/Escalators/AER%20final%20decision%20-%20Forecast%20labour%20price%20chan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"/>
      <sheetName val="PL for BBJC"/>
      <sheetName val="PAR Cons PL"/>
      <sheetName val="PAR PL by Coy"/>
      <sheetName val="SS_CORT_ PL"/>
      <sheetName val="SS_AFIN_ PL"/>
      <sheetName val="PAR CapWork"/>
      <sheetName val="PAR BS by Coy"/>
      <sheetName val="PAR Cashflow"/>
      <sheetName val="HR&amp;SAFETY KPI"/>
      <sheetName val="SHARE KPI"/>
      <sheetName val="DataGraph"/>
      <sheetName val="DataAct"/>
      <sheetName val="DataBud"/>
      <sheetName val="DataActCORT"/>
      <sheetName val="DataBudCORT"/>
      <sheetName val="DataActAFIN"/>
      <sheetName val="DataBudAFIN"/>
      <sheetName val="DataAct Capex"/>
      <sheetName val="DataBud Capex"/>
      <sheetName val="Date"/>
      <sheetName val="PAR PL by Coy (copy)"/>
      <sheetName val="PAR Cashflow (copy)"/>
      <sheetName val="Men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Menu"/>
      <sheetName val="Diagram"/>
      <sheetName val="Formats"/>
      <sheetName val="Inputs"/>
      <sheetName val="Material Rates"/>
      <sheetName val="Check"/>
      <sheetName val="OPEX "/>
      <sheetName val="CAPEX "/>
      <sheetName val="CP Exit Fee Rates"/>
      <sheetName val="CP Reset RIN"/>
      <sheetName val="Opex"/>
      <sheetName val="Capex"/>
      <sheetName val="CP Cost"/>
      <sheetName val="CP Rates"/>
      <sheetName val="CP Vols"/>
      <sheetName val="2014 Cat RIN Opex"/>
      <sheetName val="2014 Total Opex"/>
      <sheetName val="2014 IT Opex"/>
      <sheetName val="2014 Non IT Opex"/>
    </sheetNames>
    <sheetDataSet>
      <sheetData sheetId="0">
        <row r="38">
          <cell r="A38" t="str">
            <v>CP Metering Capex &amp; Opex Expenditure Model</v>
          </cell>
        </row>
        <row r="46">
          <cell r="D46" t="str">
            <v>Internal Use Only</v>
          </cell>
        </row>
        <row r="51">
          <cell r="D51">
            <v>1</v>
          </cell>
        </row>
        <row r="52">
          <cell r="D52">
            <v>1</v>
          </cell>
        </row>
      </sheetData>
      <sheetData sheetId="1"/>
      <sheetData sheetId="2"/>
      <sheetData sheetId="3"/>
      <sheetData sheetId="4">
        <row r="17">
          <cell r="F17">
            <v>2.164431082030327E-2</v>
          </cell>
        </row>
      </sheetData>
      <sheetData sheetId="5"/>
      <sheetData sheetId="6">
        <row r="6">
          <cell r="G6" t="str">
            <v>OK</v>
          </cell>
        </row>
      </sheetData>
      <sheetData sheetId="7"/>
      <sheetData sheetId="8"/>
      <sheetData sheetId="9"/>
      <sheetData sheetId="10"/>
      <sheetData sheetId="11">
        <row r="19">
          <cell r="F19">
            <v>9804047.4830197394</v>
          </cell>
        </row>
      </sheetData>
      <sheetData sheetId="12"/>
      <sheetData sheetId="13"/>
      <sheetData sheetId="14"/>
      <sheetData sheetId="15"/>
      <sheetData sheetId="16"/>
      <sheetData sheetId="17">
        <row r="13">
          <cell r="E13">
            <v>1493348.42</v>
          </cell>
        </row>
      </sheetData>
      <sheetData sheetId="18"/>
      <sheetData sheetId="19">
        <row r="56">
          <cell r="P56">
            <v>0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sheet"/>
      <sheetName val="1. Classification"/>
      <sheetName val="2. Negotiation"/>
      <sheetName val="3. Control mechanisms"/>
      <sheetName val="4. RAB"/>
      <sheetName val="5. Demand"/>
      <sheetName val="6. Capex"/>
      <sheetName val="7. Opex"/>
      <sheetName val="8a. STPIS Reliability"/>
      <sheetName val="8b. STPIS feeder performance"/>
      <sheetName val="8c. STPIS Customer service"/>
      <sheetName val="8d. STPIS Unplanned outages"/>
      <sheetName val="8e. STPIS Exclusions"/>
      <sheetName val="8f.STPIS daily data"/>
      <sheetName val="9. EBSS"/>
      <sheetName val="10. DMIS - annual report"/>
      <sheetName val="11. Pass through events"/>
      <sheetName val="12. Self insurance"/>
      <sheetName val="13a. ACS - opex and capex"/>
      <sheetName val="13b. ACS - control mechanism "/>
      <sheetName val="14. Financial performance"/>
      <sheetName val="15. Financial position"/>
      <sheetName val="16. Cashflow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okups"/>
      <sheetName val="Summary-Bus Report"/>
      <sheetName val="Summary-Bus Report Rollout"/>
      <sheetName val="Act Rates"/>
      <sheetName val="Graph Rollout"/>
      <sheetName val="Graph"/>
      <sheetName val="PNS Details (2)"/>
      <sheetName val="Month Report PAL BAU"/>
      <sheetName val="Month Report PAL Rollout"/>
      <sheetName val="Powercor Meters Act"/>
      <sheetName val="Powercor Meters Budget"/>
      <sheetName val="Act Mth"/>
      <sheetName val="Bud Mth"/>
      <sheetName val="Month Report CP"/>
      <sheetName val="Month Report CP Rollout"/>
      <sheetName val="CitiPower Meters Budget"/>
      <sheetName val="CitiPower Meters Act"/>
      <sheetName val="SAP PAL Jan"/>
      <sheetName val="SAP PAL Feb"/>
      <sheetName val="SAP PAL Mar"/>
      <sheetName val="SAP PAL Apr"/>
      <sheetName val="SAP PAL May"/>
      <sheetName val="SAP CP Jan"/>
      <sheetName val="SAP CP Feb"/>
      <sheetName val="SAP CP Mar"/>
      <sheetName val="SAP CP Apr"/>
      <sheetName val="SAP CP May"/>
      <sheetName val="Bud Rates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>
        <row r="1">
          <cell r="E1" t="str">
            <v>F200 CCA Global Opexp By F_Code 12 Month Budget 2010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4/03/2010 01:45:52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4/03/2010 17:17:35</v>
          </cell>
          <cell r="L6" t="str">
            <v>Plan Version (Single Value Entry, Required)</v>
          </cell>
          <cell r="M6" t="str">
            <v>1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4/03/2010</v>
          </cell>
          <cell r="L7" t="str">
            <v>Business Area Intervals Optional</v>
          </cell>
          <cell r="M7" t="str">
            <v>METR</v>
          </cell>
        </row>
        <row r="8">
          <cell r="F8" t="str">
            <v>Last Changed By</v>
          </cell>
          <cell r="G8" t="str">
            <v>VPARTHASARAT</v>
          </cell>
          <cell r="I8" t="str">
            <v>Changed At</v>
          </cell>
          <cell r="J8" t="str">
            <v>8/10/2009 12:48:21</v>
          </cell>
          <cell r="L8" t="str">
            <v>Function Codes Optional Intvl2</v>
          </cell>
          <cell r="M8" t="str">
            <v>Empty Demarcation</v>
          </cell>
        </row>
        <row r="9">
          <cell r="F9" t="str">
            <v>InfoProvider</v>
          </cell>
          <cell r="G9" t="str">
            <v>ZOPEX_M01</v>
          </cell>
          <cell r="I9" t="str">
            <v>Status of Data</v>
          </cell>
          <cell r="J9" t="str">
            <v>4/03/2010 01:45:52</v>
          </cell>
          <cell r="L9" t="str">
            <v>Company Code (Selection Options, Optional)</v>
          </cell>
          <cell r="M9" t="str">
            <v>4550, 4650</v>
          </cell>
        </row>
        <row r="10">
          <cell r="F10" t="str">
            <v>Query Technical Name</v>
          </cell>
          <cell r="G10" t="str">
            <v>ZOPEX_M01_Q0015</v>
          </cell>
          <cell r="I10" t="str">
            <v>Relevance of Data (Date)</v>
          </cell>
          <cell r="J10" t="str">
            <v>4/03/2010</v>
          </cell>
          <cell r="L10" t="str">
            <v>Fiscal Year (Single Value Entry, Required)</v>
          </cell>
          <cell r="M10" t="str">
            <v>2010</v>
          </cell>
        </row>
        <row r="11">
          <cell r="F11" t="str">
            <v>Query Description</v>
          </cell>
          <cell r="G11" t="str">
            <v>F200 CCA Global Opexp By F_Code 12 Month Budget 2010</v>
          </cell>
          <cell r="I11" t="str">
            <v>Relevance of Data (Time)</v>
          </cell>
          <cell r="J11" t="str">
            <v>1:45:52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>Jan
2011</v>
          </cell>
          <cell r="L15" t="str">
            <v>Feb
2011</v>
          </cell>
          <cell r="M15" t="str">
            <v>Mar
2011</v>
          </cell>
          <cell r="N15" t="str">
            <v>Apr
2011</v>
          </cell>
          <cell r="O15" t="str">
            <v>May
2011</v>
          </cell>
          <cell r="P15" t="str">
            <v>Jun
2011</v>
          </cell>
          <cell r="Q15" t="str">
            <v>Jul
2011</v>
          </cell>
          <cell r="R15" t="str">
            <v>Aug
2011</v>
          </cell>
          <cell r="S15" t="str">
            <v>Sep
2011</v>
          </cell>
        </row>
        <row r="16">
          <cell r="C16" t="str">
            <v>BWFIN Function Code</v>
          </cell>
          <cell r="D16" t="str">
            <v>430, 991</v>
          </cell>
          <cell r="F16" t="str">
            <v>Company code</v>
          </cell>
          <cell r="G16" t="str">
            <v/>
          </cell>
          <cell r="H16" t="str">
            <v>BWFIN Function Code</v>
          </cell>
          <cell r="I16" t="str">
            <v>Cost element</v>
          </cell>
          <cell r="J16" t="str">
            <v/>
          </cell>
          <cell r="K16" t="str">
            <v>AUD</v>
          </cell>
          <cell r="L16" t="str">
            <v>AUD</v>
          </cell>
          <cell r="M16" t="str">
            <v>AUD</v>
          </cell>
          <cell r="N16" t="str">
            <v>AUD</v>
          </cell>
          <cell r="O16" t="str">
            <v>AUD</v>
          </cell>
          <cell r="P16" t="str">
            <v>AUD</v>
          </cell>
          <cell r="Q16" t="str">
            <v>AUD</v>
          </cell>
          <cell r="R16" t="str">
            <v>AUD</v>
          </cell>
          <cell r="S16" t="str">
            <v>AUD</v>
          </cell>
        </row>
        <row r="17">
          <cell r="C17" t="str">
            <v>Chart of accounts</v>
          </cell>
          <cell r="D17" t="str">
            <v/>
          </cell>
          <cell r="F17" t="str">
            <v>4550</v>
          </cell>
          <cell r="G17" t="str">
            <v>Powercor Australia Ltd</v>
          </cell>
          <cell r="H17" t="str">
            <v>430</v>
          </cell>
          <cell r="I17" t="str">
            <v>4500ALLCSTELEM</v>
          </cell>
          <cell r="J17" t="str">
            <v>All Cost Elements</v>
          </cell>
          <cell r="K17">
            <v>44926.84</v>
          </cell>
          <cell r="L17">
            <v>60447.17</v>
          </cell>
          <cell r="M17">
            <v>86817.24</v>
          </cell>
          <cell r="N17">
            <v>83214.039999999994</v>
          </cell>
          <cell r="O17">
            <v>98784.21</v>
          </cell>
          <cell r="P17">
            <v>122071.26</v>
          </cell>
          <cell r="Q17">
            <v>130242.7</v>
          </cell>
          <cell r="R17">
            <v>141807.46</v>
          </cell>
          <cell r="S17">
            <v>153757.67000000001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>
            <v>624055</v>
          </cell>
          <cell r="J18" t="str">
            <v>Cde Tst D/C Metr S P</v>
          </cell>
          <cell r="K18">
            <v>4592.07</v>
          </cell>
          <cell r="L18">
            <v>10496.16</v>
          </cell>
          <cell r="M18">
            <v>8309.4599999999991</v>
          </cell>
          <cell r="N18">
            <v>7653.45</v>
          </cell>
          <cell r="O18">
            <v>7653.45</v>
          </cell>
          <cell r="P18">
            <v>9840.15</v>
          </cell>
          <cell r="Q18">
            <v>7653.45</v>
          </cell>
          <cell r="R18">
            <v>7653.45</v>
          </cell>
          <cell r="S18">
            <v>9840.15</v>
          </cell>
        </row>
        <row r="19">
          <cell r="C19" t="str">
            <v>Cost center</v>
          </cell>
          <cell r="D19" t="str">
            <v/>
          </cell>
          <cell r="F19" t="str">
            <v/>
          </cell>
          <cell r="G19" t="str">
            <v/>
          </cell>
          <cell r="H19" t="str">
            <v/>
          </cell>
          <cell r="I19">
            <v>624057</v>
          </cell>
          <cell r="J19" t="str">
            <v>Comp Tst Single Ph M</v>
          </cell>
          <cell r="K19">
            <v>7856.2</v>
          </cell>
          <cell r="L19">
            <v>7463.39</v>
          </cell>
          <cell r="M19">
            <v>9034.6299999999992</v>
          </cell>
          <cell r="N19">
            <v>8249.01</v>
          </cell>
          <cell r="O19">
            <v>8249.01</v>
          </cell>
          <cell r="P19">
            <v>8249.01</v>
          </cell>
          <cell r="Q19">
            <v>8249.01</v>
          </cell>
          <cell r="R19">
            <v>8249.01</v>
          </cell>
          <cell r="S19">
            <v>8249.01</v>
          </cell>
        </row>
        <row r="20">
          <cell r="C20" t="str">
            <v>Cost element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>
            <v>624058</v>
          </cell>
          <cell r="J20" t="str">
            <v>Compl Tst Multi Ph M</v>
          </cell>
          <cell r="K20">
            <v>3666.18</v>
          </cell>
          <cell r="L20">
            <v>7856.1</v>
          </cell>
          <cell r="M20">
            <v>4713.66</v>
          </cell>
          <cell r="N20">
            <v>3666.18</v>
          </cell>
          <cell r="O20">
            <v>3666.18</v>
          </cell>
          <cell r="P20">
            <v>3666.18</v>
          </cell>
          <cell r="Q20">
            <v>4189.92</v>
          </cell>
          <cell r="R20">
            <v>4189.92</v>
          </cell>
          <cell r="S20">
            <v>3666.18</v>
          </cell>
        </row>
        <row r="21">
          <cell r="C21" t="str">
            <v>G/L Account</v>
          </cell>
          <cell r="D21" t="str">
            <v/>
          </cell>
          <cell r="F21" t="str">
            <v/>
          </cell>
          <cell r="G21" t="str">
            <v/>
          </cell>
          <cell r="H21" t="str">
            <v/>
          </cell>
          <cell r="I21">
            <v>624067</v>
          </cell>
          <cell r="J21" t="str">
            <v>Mtr Pd Inv AMI-PAL</v>
          </cell>
          <cell r="K21">
            <v>8730.7000000000007</v>
          </cell>
          <cell r="L21">
            <v>9079.4</v>
          </cell>
          <cell r="M21">
            <v>9079.4</v>
          </cell>
          <cell r="N21">
            <v>9079.4</v>
          </cell>
          <cell r="O21">
            <v>9079.4</v>
          </cell>
          <cell r="P21">
            <v>9777.9</v>
          </cell>
          <cell r="Q21">
            <v>9777.9</v>
          </cell>
          <cell r="R21">
            <v>9428.1</v>
          </cell>
          <cell r="S21">
            <v>9079.4</v>
          </cell>
        </row>
        <row r="22">
          <cell r="C22" t="str">
            <v>Partner Activity</v>
          </cell>
          <cell r="D22" t="str">
            <v/>
          </cell>
        </row>
        <row r="23">
          <cell r="C23" t="str">
            <v>Partner Business Pro</v>
          </cell>
          <cell r="D23" t="str">
            <v/>
          </cell>
        </row>
        <row r="24">
          <cell r="C24" t="str">
            <v>Partner Cost Center</v>
          </cell>
          <cell r="D24" t="str">
            <v/>
          </cell>
        </row>
        <row r="25">
          <cell r="C25" t="str">
            <v>Partner Object Type</v>
          </cell>
          <cell r="D25" t="str">
            <v/>
          </cell>
        </row>
        <row r="26">
          <cell r="C26" t="str">
            <v>Partner object</v>
          </cell>
          <cell r="D26" t="str">
            <v/>
          </cell>
        </row>
        <row r="27">
          <cell r="C27" t="str">
            <v>Partner Order</v>
          </cell>
          <cell r="D27" t="str">
            <v/>
          </cell>
        </row>
        <row r="28">
          <cell r="C28" t="str">
            <v>Partner WBS Element</v>
          </cell>
          <cell r="D28" t="str">
            <v/>
          </cell>
        </row>
        <row r="29">
          <cell r="C29" t="str">
            <v>Time Analysis. Period 001, 002, ..., 012 and total 001-012</v>
          </cell>
          <cell r="D29" t="str">
            <v/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"/>
      <sheetName val="Mapping"/>
      <sheetName val="C1. Prescribed Meter Opex Adj"/>
      <sheetName val="R7. Corp mgmt Fee"/>
      <sheetName val="C9. Proj Mgmt Fee Alloc"/>
      <sheetName val="R13. Proj mgmt Fee"/>
      <sheetName val="C2. Prescr. Meter Opex"/>
      <sheetName val="C3. Opex Margins Adj"/>
      <sheetName val="C4. Excl Serv Adj"/>
      <sheetName val="C5. IT Opex"/>
      <sheetName val="C6. Pres Meter Cap Adjusted"/>
      <sheetName val="C7. Prescr Meter Capex"/>
      <sheetName val="C8. Capex Margin Adj"/>
      <sheetName val="C9. Revenue"/>
      <sheetName val="R1. PAL 2011"/>
      <sheetName val="R2. CP 2011"/>
      <sheetName val="R3. CHS 2011"/>
      <sheetName val="R4. Total AMI 2011"/>
      <sheetName val="R5. PAL Abol"/>
      <sheetName val="R6. CP Abol"/>
      <sheetName val="R8. Capl incl Margins"/>
      <sheetName val="R9. Capex BAU &amp; RO margins"/>
      <sheetName val="R10. Capex proj mgmt marg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"/>
      <sheetName val="Input"/>
      <sheetName val="Profit Loss Analysis"/>
      <sheetName val="Table"/>
      <sheetName val="PAL NETW ONLY"/>
      <sheetName val="CP NETW ONLY"/>
      <sheetName val="PAL NETW SERV"/>
      <sheetName val="CP NETW SERV"/>
      <sheetName val="NETW_reglu Reco"/>
      <sheetName val="NETW_reglu reports PAL"/>
      <sheetName val="NETW_reglu reports CP"/>
      <sheetName val="PAL Total"/>
      <sheetName val="PAL METR"/>
      <sheetName val="PAL PM"/>
      <sheetName val="PAL METR Soln"/>
      <sheetName val="PAL EN Service"/>
      <sheetName val="CP TOTAL"/>
      <sheetName val="CP P.METR"/>
      <sheetName val="CP EN Service"/>
      <sheetName val="BExRepositorySheet"/>
      <sheetName val="CP P&amp;L"/>
      <sheetName val="PAL P&amp;L"/>
      <sheetName val="CP CTR REPORT"/>
      <sheetName val="PAL CTR REPORT"/>
      <sheetName val="Summary RECO"/>
      <sheetName val="NEW PAL CTR RE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 refreshError="1"/>
      <sheetData sheetId="1" refreshError="1"/>
      <sheetData sheetId="2" refreshError="1"/>
      <sheetData sheetId="3" refreshError="1">
        <row r="10">
          <cell r="E10">
            <v>4</v>
          </cell>
        </row>
        <row r="38">
          <cell r="D38" t="b">
            <v>1</v>
          </cell>
        </row>
      </sheetData>
      <sheetData sheetId="4" refreshError="1"/>
      <sheetData sheetId="5" refreshError="1"/>
      <sheetData sheetId="6" refreshError="1"/>
      <sheetData sheetId="7" refreshError="1"/>
      <sheetData sheetId="8">
        <row r="20">
          <cell r="AEU20">
            <v>1452497</v>
          </cell>
        </row>
      </sheetData>
      <sheetData sheetId="9" refreshError="1"/>
      <sheetData sheetId="10" refreshError="1"/>
      <sheetData sheetId="11">
        <row r="14">
          <cell r="R14">
            <v>219418.69999999998</v>
          </cell>
        </row>
      </sheetData>
      <sheetData sheetId="12" refreshError="1">
        <row r="7">
          <cell r="C7" t="str">
            <v>Option 1 (Base)</v>
          </cell>
        </row>
        <row r="8">
          <cell r="C8" t="str">
            <v>Option 2</v>
          </cell>
        </row>
        <row r="9">
          <cell r="C9" t="str">
            <v>Option 3</v>
          </cell>
        </row>
        <row r="10">
          <cell r="C10" t="str">
            <v>Option 3.5</v>
          </cell>
        </row>
        <row r="11">
          <cell r="C11" t="str">
            <v>Option 4</v>
          </cell>
        </row>
        <row r="12">
          <cell r="C12" t="str">
            <v>Option 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>
        <row r="37">
          <cell r="M37">
            <v>1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C"/>
      <sheetName val="Contents"/>
      <sheetName val="Inputs_SC"/>
      <sheetName val="General_assump_BA"/>
      <sheetName val="CFCs_OHDs_Fcast"/>
      <sheetName val="OracleActuals_TM1Data"/>
      <sheetName val="OracleActuals_RawData"/>
      <sheetName val="Master_Program"/>
      <sheetName val="Master_BAU"/>
      <sheetName val="BAU_Assumptions"/>
      <sheetName val="BAU_Forecast_Summary (Annual)"/>
      <sheetName val="BusCase_Sep14"/>
      <sheetName val="BusCase_Options"/>
      <sheetName val="Output_SC"/>
      <sheetName val="Resource_forecast_mnthly"/>
      <sheetName val="Program_Seating_forecast_Pivot1"/>
      <sheetName val="Program_Seating_forecast_Pivot2"/>
      <sheetName val="BAU_Headcount_forecast_Pivot1"/>
      <sheetName val="ApprovalReports_Brd1_SSC"/>
      <sheetName val="ApprovalBrd_Apr_to_May14"/>
      <sheetName val="ApprovalReports_Streams1_SSC"/>
      <sheetName val="ApprovalStr_Jun_to_Sep14_v1"/>
      <sheetName val="ApprovalStr_Jun_to_Sep14_Pivot1"/>
      <sheetName val="ApprovalStr_Jun_to_Sep14_Pivot2"/>
      <sheetName val="ApprovalReports_Brd2_SSC"/>
      <sheetName val="ApprovalBrd_Jun_to_Sep14_v1"/>
      <sheetName val="ApprovalBrd_Jun_to_Sep14_v2"/>
      <sheetName val="ApprovalBrd_Jun_to_Sep14_Comp"/>
      <sheetName val="ApprovalBrd_Jun_to_Sep14_Pivot1"/>
      <sheetName val="ApprovalBrd_Jun_to_Sep14_Pivot2"/>
      <sheetName val="ApprovalBrd_Jun_to_Sep14_Pivot3"/>
      <sheetName val="Resource_forecast_wkly"/>
      <sheetName val="Reports_FcastOct14_SSC"/>
      <sheetName val="FcastOct14_Program_Pivot1"/>
      <sheetName val="FcastOct14_Program_Pivot2"/>
      <sheetName val="Sheet2"/>
      <sheetName val="FcastOct14_BAU_Pivot1"/>
      <sheetName val="Financial_Fcasts_SSC"/>
      <sheetName val="FY15_Opex_Analysis"/>
      <sheetName val="BusCaseFormat_Summary_CY"/>
      <sheetName val="Sheet1"/>
      <sheetName val="BusCaseFormat_FY"/>
      <sheetName val="BusCaseFormat_CY"/>
      <sheetName val="BusCaseFormat_Summary_FY"/>
      <sheetName val="BusCaseFormat_Mnthly"/>
      <sheetName val="Stream_Fcasts_SSC"/>
      <sheetName val="StreamFcast2"/>
      <sheetName val="StreamFcast3"/>
      <sheetName val="StreamFcast4"/>
      <sheetName val="StreamFcast1"/>
      <sheetName val="StreamFcast5"/>
      <sheetName val="Misc_Fcasts_SSC"/>
      <sheetName val="Uncommitted_Analysis"/>
      <sheetName val="Charts_SSC"/>
      <sheetName val="Chart_data"/>
      <sheetName val="Charts"/>
      <sheetName val="Appendices_SC"/>
      <sheetName val="Chks_SSC"/>
      <sheetName val="Err_Chks_BO"/>
      <sheetName val="Lookup_SSC"/>
      <sheetName val="CostCentreMapping"/>
      <sheetName val="CostCodeMapping"/>
      <sheetName val="IT_ProjectList"/>
      <sheetName val="Dates_BL"/>
      <sheetName val="OfficeLocations_BL"/>
      <sheetName val="Projects_BL"/>
      <sheetName val="CostTypes_BL"/>
      <sheetName val="Public_hols_BL"/>
      <sheetName val="Annual_leave_BL"/>
      <sheetName val="G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6">
          <cell r="D6" t="str">
            <v>Option 1 only</v>
          </cell>
          <cell r="E6" t="str">
            <v>Option 2 only</v>
          </cell>
          <cell r="F6" t="str">
            <v>Option 3 only</v>
          </cell>
          <cell r="G6" t="str">
            <v>Option 3.5 only</v>
          </cell>
          <cell r="H6" t="str">
            <v>Option 4 only</v>
          </cell>
          <cell r="I6" t="str">
            <v>Option 5 only</v>
          </cell>
          <cell r="J6" t="str">
            <v>Options 1 &amp; 2</v>
          </cell>
          <cell r="K6" t="str">
            <v>Options 1 &amp; 3</v>
          </cell>
          <cell r="L6" t="str">
            <v>Options 1, 3 &amp; 3.5</v>
          </cell>
          <cell r="M6" t="str">
            <v>Options 3 &amp; 3.5</v>
          </cell>
          <cell r="N6" t="str">
            <v>Options 3, 3.5 &amp; 4</v>
          </cell>
          <cell r="O6" t="str">
            <v>Options 3.5 &amp; 4</v>
          </cell>
          <cell r="P6" t="str">
            <v>[Spare]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Macro1"/>
      <sheetName val="Sheet5"/>
      <sheetName val="Sheet4"/>
      <sheetName val="Detail (2)"/>
    </sheetNames>
    <sheetDataSet>
      <sheetData sheetId="0"/>
      <sheetData sheetId="1">
        <row r="76">
          <cell r="A76" t="str">
            <v>Recover</v>
          </cell>
        </row>
      </sheetData>
      <sheetData sheetId="2"/>
      <sheetData sheetId="3"/>
      <sheetData sheetId="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Control"/>
      <sheetName val="SUMMARY"/>
      <sheetName val="OUTPUT"/>
      <sheetName val="Scenario"/>
      <sheetName val="Inputs I"/>
      <sheetName val="Inputs II"/>
      <sheetName val="Cons PL"/>
      <sheetName val="PL Proof"/>
      <sheetName val="Cons CF"/>
      <sheetName val="CF Proof"/>
      <sheetName val="Cons BS"/>
      <sheetName val="BS Proof"/>
      <sheetName val="ANH Cons PL"/>
      <sheetName val="ANH PL Proof"/>
      <sheetName val="ANH Cons BS"/>
      <sheetName val="ANH Proof BS"/>
      <sheetName val="ANH Cons CF"/>
      <sheetName val="ANH CF Proof"/>
      <sheetName val="ALN"/>
      <sheetName val="AFI"/>
      <sheetName val="AGS"/>
      <sheetName val="AGN"/>
      <sheetName val="ANH"/>
      <sheetName val="ANS"/>
      <sheetName val="ACO"/>
      <sheetName val="UEC"/>
      <sheetName val="ALN BS"/>
      <sheetName val="AFI BS"/>
      <sheetName val="AGS BS"/>
      <sheetName val="AGN BS"/>
      <sheetName val="ANH BS"/>
      <sheetName val="ANW BS"/>
      <sheetName val="ANS BS"/>
      <sheetName val="ACO BS"/>
      <sheetName val="NPS"/>
      <sheetName val="NPSWA"/>
      <sheetName val="WAGH BS"/>
      <sheetName val="NPS BS"/>
      <sheetName val="NPSWA BS"/>
      <sheetName val="UEC BS"/>
      <sheetName val="Fees"/>
      <sheetName val="Allocation NDA"/>
      <sheetName val="Assumptions Book"/>
      <sheetName val="Sub PL"/>
      <sheetName val="Sub BS"/>
      <sheetName val="Sub CF"/>
      <sheetName val="Sub PL Proof"/>
      <sheetName val="Sub BS Proof"/>
      <sheetName val="Sub CF Proof"/>
      <sheetName val="Share Split"/>
      <sheetName val="ANSAGS"/>
      <sheetName val="Bank"/>
      <sheetName val="Payments Matrix"/>
      <sheetName val="Reported"/>
      <sheetName val="2.6 Non-network"/>
      <sheetName val="2.7 Vegetation management"/>
      <sheetName val="2.10 Overhead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">
          <cell r="D3" t="str">
            <v>Months</v>
          </cell>
        </row>
        <row r="4">
          <cell r="D4">
            <v>37622</v>
          </cell>
          <cell r="E4">
            <v>37653</v>
          </cell>
          <cell r="F4">
            <v>37681</v>
          </cell>
          <cell r="G4">
            <v>37712</v>
          </cell>
          <cell r="H4">
            <v>37742</v>
          </cell>
          <cell r="I4">
            <v>37773</v>
          </cell>
        </row>
        <row r="66">
          <cell r="D66">
            <v>0.19574522</v>
          </cell>
          <cell r="E66">
            <v>0.20021327999999999</v>
          </cell>
          <cell r="F66">
            <v>0.21542022</v>
          </cell>
          <cell r="G66">
            <v>0.22216348000000002</v>
          </cell>
          <cell r="H66">
            <v>0.20868173000000001</v>
          </cell>
          <cell r="I66">
            <v>0.24229541000000002</v>
          </cell>
        </row>
        <row r="67">
          <cell r="D67">
            <v>6.6526274999999986</v>
          </cell>
          <cell r="E67">
            <v>5.6483580200000008</v>
          </cell>
          <cell r="F67">
            <v>6.5873309299999994</v>
          </cell>
          <cell r="G67">
            <v>7.6297353499999989</v>
          </cell>
          <cell r="H67">
            <v>8.5977521999999986</v>
          </cell>
          <cell r="I67">
            <v>13.40591893</v>
          </cell>
        </row>
        <row r="68">
          <cell r="D68">
            <v>0.10084497000000001</v>
          </cell>
          <cell r="E68">
            <v>0.45071291999999996</v>
          </cell>
          <cell r="F68">
            <v>0.33245094999999997</v>
          </cell>
          <cell r="G68">
            <v>0.12253295</v>
          </cell>
          <cell r="H68">
            <v>0.43522712999999996</v>
          </cell>
          <cell r="I68">
            <v>0.34255707000000002</v>
          </cell>
        </row>
        <row r="69">
          <cell r="D69">
            <v>0.11761000000000001</v>
          </cell>
          <cell r="E69">
            <v>0.10989400000000001</v>
          </cell>
          <cell r="F69">
            <v>0.12453220000000001</v>
          </cell>
          <cell r="G69">
            <v>0.10846739999999999</v>
          </cell>
          <cell r="H69">
            <v>0.108533</v>
          </cell>
          <cell r="I69">
            <v>0.10716500000000001</v>
          </cell>
        </row>
        <row r="72">
          <cell r="D72">
            <v>1.45327703</v>
          </cell>
          <cell r="E72">
            <v>1.80779125</v>
          </cell>
          <cell r="F72">
            <v>1.4405014000000003</v>
          </cell>
          <cell r="G72">
            <v>1.65200587</v>
          </cell>
          <cell r="H72">
            <v>2.0616600699999998</v>
          </cell>
          <cell r="I72">
            <v>1.8285125200000005</v>
          </cell>
        </row>
        <row r="75">
          <cell r="D75">
            <v>0.16472487000000002</v>
          </cell>
          <cell r="E75">
            <v>0.15130452</v>
          </cell>
          <cell r="F75">
            <v>0.16847494000000002</v>
          </cell>
          <cell r="G75">
            <v>0.17660049999999999</v>
          </cell>
          <cell r="H75">
            <v>0.29827707000000003</v>
          </cell>
          <cell r="I75">
            <v>0.30686773000000001</v>
          </cell>
        </row>
        <row r="76">
          <cell r="D76">
            <v>0.76559107999999987</v>
          </cell>
          <cell r="E76">
            <v>0.76095891000000004</v>
          </cell>
          <cell r="F76">
            <v>0.76504378999999989</v>
          </cell>
          <cell r="G76">
            <v>0.76026196000000001</v>
          </cell>
          <cell r="H76">
            <v>0.76876995999999997</v>
          </cell>
          <cell r="I76">
            <v>0.8503343699999999</v>
          </cell>
        </row>
        <row r="78">
          <cell r="D78">
            <v>2.3835929799999995</v>
          </cell>
          <cell r="E78">
            <v>2.7200546800000001</v>
          </cell>
          <cell r="F78">
            <v>2.3740201300000003</v>
          </cell>
          <cell r="G78">
            <v>2.5888683299999999</v>
          </cell>
          <cell r="H78">
            <v>3.1287070999999997</v>
          </cell>
          <cell r="I78">
            <v>2.9857146200000004</v>
          </cell>
        </row>
        <row r="80">
          <cell r="D80">
            <v>1.4763949999999999</v>
          </cell>
          <cell r="E80">
            <v>1.4818950000000002</v>
          </cell>
          <cell r="F80">
            <v>1.4872270000000001</v>
          </cell>
          <cell r="G80">
            <v>1.4934500000000002</v>
          </cell>
          <cell r="H80">
            <v>1.4979420000000003</v>
          </cell>
          <cell r="I80">
            <v>1.5037787900000004</v>
          </cell>
        </row>
        <row r="81">
          <cell r="D81">
            <v>6.8099999999999994E-2</v>
          </cell>
          <cell r="E81">
            <v>6.8099999999999994E-2</v>
          </cell>
          <cell r="F81">
            <v>6.8099999999999994E-2</v>
          </cell>
          <cell r="G81">
            <v>6.8099999999999994E-2</v>
          </cell>
          <cell r="H81">
            <v>6.8099999999999994E-2</v>
          </cell>
          <cell r="I81">
            <v>6.8099999999999994E-2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D83">
            <v>2.5569472599999998</v>
          </cell>
          <cell r="E83">
            <v>2.30045156</v>
          </cell>
          <cell r="F83">
            <v>2.5469285199999998</v>
          </cell>
          <cell r="G83">
            <v>2.4114196400000001</v>
          </cell>
          <cell r="H83">
            <v>2.4762618700000001</v>
          </cell>
          <cell r="I83">
            <v>2.28719589</v>
          </cell>
        </row>
        <row r="84">
          <cell r="D84">
            <v>0.26204100000000002</v>
          </cell>
          <cell r="E84">
            <v>3.2655999999999998E-2</v>
          </cell>
          <cell r="F84">
            <v>0.32258600000000004</v>
          </cell>
          <cell r="G84">
            <v>0.54174500000000003</v>
          </cell>
          <cell r="H84">
            <v>0.74151300000000009</v>
          </cell>
          <cell r="I84">
            <v>2.41694349</v>
          </cell>
        </row>
        <row r="86">
          <cell r="D86">
            <v>0.31975144999999899</v>
          </cell>
          <cell r="E86">
            <v>-0.19397901999999936</v>
          </cell>
          <cell r="F86">
            <v>0.46087264999999911</v>
          </cell>
          <cell r="G86">
            <v>0.97931620999999891</v>
          </cell>
          <cell r="H86">
            <v>1.4376700899999979</v>
          </cell>
          <cell r="I86">
            <v>4.8362036199999983</v>
          </cell>
        </row>
        <row r="87">
          <cell r="D87">
            <v>0.3197514499999991</v>
          </cell>
          <cell r="E87">
            <v>-0.19397901999999975</v>
          </cell>
          <cell r="F87">
            <v>0.46087265000000044</v>
          </cell>
          <cell r="G87">
            <v>0.9793162099999978</v>
          </cell>
          <cell r="H87">
            <v>1.4376700899999977</v>
          </cell>
          <cell r="I87">
            <v>4.8362036200000009</v>
          </cell>
        </row>
        <row r="88">
          <cell r="D88">
            <v>0</v>
          </cell>
          <cell r="E88">
            <v>3.8857805861880479E-16</v>
          </cell>
          <cell r="F88">
            <v>-1.3322676295501878E-15</v>
          </cell>
          <cell r="G88">
            <v>1.1102230246251565E-15</v>
          </cell>
          <cell r="H88">
            <v>0</v>
          </cell>
          <cell r="I88">
            <v>0</v>
          </cell>
        </row>
        <row r="90"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2">
          <cell r="E92">
            <v>2.6322251999999997</v>
          </cell>
        </row>
        <row r="95">
          <cell r="F95">
            <v>1.524</v>
          </cell>
          <cell r="G95">
            <v>0</v>
          </cell>
          <cell r="H95">
            <v>0</v>
          </cell>
          <cell r="I95">
            <v>1.8110029999999999</v>
          </cell>
        </row>
        <row r="96">
          <cell r="F96">
            <v>19.241</v>
          </cell>
          <cell r="G96">
            <v>0</v>
          </cell>
          <cell r="H96">
            <v>0</v>
          </cell>
          <cell r="I96">
            <v>29.960605000000001</v>
          </cell>
        </row>
        <row r="99">
          <cell r="F99">
            <v>-6.14</v>
          </cell>
          <cell r="G99">
            <v>0</v>
          </cell>
          <cell r="H99">
            <v>0</v>
          </cell>
          <cell r="I99">
            <v>-6.8271939999999995</v>
          </cell>
        </row>
        <row r="101">
          <cell r="F101">
            <v>-0.48499999999999999</v>
          </cell>
          <cell r="G101">
            <v>0</v>
          </cell>
          <cell r="H101">
            <v>0</v>
          </cell>
          <cell r="I101">
            <v>-0.83881300000000014</v>
          </cell>
        </row>
        <row r="102">
          <cell r="F102">
            <v>-2.2650000000000001</v>
          </cell>
          <cell r="G102">
            <v>0</v>
          </cell>
          <cell r="H102">
            <v>0</v>
          </cell>
          <cell r="I102">
            <v>-2.2985972600000024</v>
          </cell>
        </row>
        <row r="105">
          <cell r="F105">
            <v>-7.4039999999999999</v>
          </cell>
          <cell r="G105">
            <v>0</v>
          </cell>
          <cell r="H105">
            <v>0</v>
          </cell>
          <cell r="I105">
            <v>-7.1752047400000016</v>
          </cell>
        </row>
        <row r="107">
          <cell r="F107">
            <v>-1.9E-2</v>
          </cell>
          <cell r="G107">
            <v>0</v>
          </cell>
          <cell r="H107">
            <v>0</v>
          </cell>
          <cell r="I107">
            <v>-7.1293350000000002</v>
          </cell>
        </row>
        <row r="108">
          <cell r="F108">
            <v>1.1319999999999999</v>
          </cell>
          <cell r="G108">
            <v>0</v>
          </cell>
          <cell r="H108">
            <v>0</v>
          </cell>
          <cell r="I108">
            <v>0.8099320000000001</v>
          </cell>
        </row>
        <row r="109">
          <cell r="F109">
            <v>-6.13</v>
          </cell>
          <cell r="G109">
            <v>0</v>
          </cell>
          <cell r="H109">
            <v>0</v>
          </cell>
          <cell r="I109">
            <v>-5.9832560000000017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4.0016259999999999</v>
          </cell>
        </row>
        <row r="112"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F113">
            <v>0.03</v>
          </cell>
          <cell r="G113">
            <v>0</v>
          </cell>
          <cell r="H113">
            <v>0</v>
          </cell>
          <cell r="I113">
            <v>2.1567000000000003E-2</v>
          </cell>
        </row>
        <row r="118">
          <cell r="F118">
            <v>-0.51599599999999968</v>
          </cell>
          <cell r="G118">
            <v>0</v>
          </cell>
          <cell r="H118">
            <v>0</v>
          </cell>
          <cell r="I118">
            <v>6.3525889999999965</v>
          </cell>
        </row>
        <row r="119">
          <cell r="D119">
            <v>0</v>
          </cell>
          <cell r="E119">
            <v>0</v>
          </cell>
          <cell r="F119">
            <v>-0.51600000000000024</v>
          </cell>
          <cell r="G119">
            <v>0</v>
          </cell>
          <cell r="H119">
            <v>0</v>
          </cell>
          <cell r="I119">
            <v>6.3523329999999962</v>
          </cell>
        </row>
        <row r="120">
          <cell r="D120">
            <v>0</v>
          </cell>
          <cell r="E120">
            <v>0</v>
          </cell>
          <cell r="F120">
            <v>4.0000000005591119E-6</v>
          </cell>
          <cell r="G120">
            <v>0</v>
          </cell>
          <cell r="H120">
            <v>0</v>
          </cell>
          <cell r="I120">
            <v>2.5600000000025602E-4</v>
          </cell>
        </row>
        <row r="124">
          <cell r="D124">
            <v>2.8582734614946603E-2</v>
          </cell>
          <cell r="E124">
            <v>3.4232852731059291E-2</v>
          </cell>
          <cell r="F124">
            <v>3.1666632403568082E-2</v>
          </cell>
          <cell r="G124">
            <v>2.8294236185414531E-2</v>
          </cell>
          <cell r="H124">
            <v>2.3696507764522572E-2</v>
          </cell>
          <cell r="I124">
            <v>1.7752901878884182E-2</v>
          </cell>
        </row>
        <row r="215">
          <cell r="D215">
            <v>9.854281799999999</v>
          </cell>
          <cell r="E215">
            <v>8.9825889300000004</v>
          </cell>
          <cell r="F215">
            <v>9.8308480300000003</v>
          </cell>
          <cell r="G215">
            <v>10.177830830000001</v>
          </cell>
          <cell r="H215">
            <v>11.018244780000002</v>
          </cell>
          <cell r="I215">
            <v>9.4764652499999986</v>
          </cell>
        </row>
        <row r="216">
          <cell r="D216">
            <v>5.9971599000000007</v>
          </cell>
          <cell r="E216">
            <v>8.4497309999999999</v>
          </cell>
          <cell r="F216">
            <v>7.2008519100000008</v>
          </cell>
          <cell r="G216">
            <v>6.5356442999999995</v>
          </cell>
          <cell r="H216">
            <v>7.853317370000001</v>
          </cell>
          <cell r="I216">
            <v>7.3989395300000007</v>
          </cell>
        </row>
        <row r="217">
          <cell r="D217">
            <v>5.3051068497332965</v>
          </cell>
          <cell r="E217">
            <v>4.6650009692545984</v>
          </cell>
          <cell r="F217">
            <v>4.9094742415818136</v>
          </cell>
          <cell r="G217">
            <v>4.8225569312808965</v>
          </cell>
          <cell r="H217">
            <v>4.031710205642514</v>
          </cell>
          <cell r="I217">
            <v>4.6463238306589396</v>
          </cell>
        </row>
        <row r="218">
          <cell r="D218">
            <v>0.16472486999999997</v>
          </cell>
          <cell r="E218">
            <v>0.15130452</v>
          </cell>
          <cell r="F218">
            <v>0.16847494000000002</v>
          </cell>
          <cell r="G218">
            <v>0.17660050000000002</v>
          </cell>
          <cell r="H218">
            <v>0.29827706999999998</v>
          </cell>
          <cell r="I218">
            <v>0.30686773000000001</v>
          </cell>
        </row>
        <row r="219">
          <cell r="D219">
            <v>0.16472486999999997</v>
          </cell>
          <cell r="E219">
            <v>0.15130452</v>
          </cell>
          <cell r="F219">
            <v>0.16847494000000002</v>
          </cell>
          <cell r="G219">
            <v>0.17660050000000002</v>
          </cell>
          <cell r="H219">
            <v>0.29827706999999998</v>
          </cell>
          <cell r="I219">
            <v>0.30686773000000001</v>
          </cell>
        </row>
        <row r="220">
          <cell r="D220">
            <v>10.626437710000001</v>
          </cell>
          <cell r="E220">
            <v>8.8445519400000006</v>
          </cell>
          <cell r="F220">
            <v>10.040015199999999</v>
          </cell>
          <cell r="G220">
            <v>11.51082774</v>
          </cell>
          <cell r="H220">
            <v>14.343634590000001</v>
          </cell>
          <cell r="I220">
            <v>24.047649740000001</v>
          </cell>
        </row>
        <row r="221">
          <cell r="D221">
            <v>3.0374959999999999E-2</v>
          </cell>
          <cell r="E221">
            <v>5.8234379999999995E-2</v>
          </cell>
          <cell r="F221">
            <v>0.10089484</v>
          </cell>
          <cell r="G221">
            <v>0.11951416000000001</v>
          </cell>
          <cell r="H221">
            <v>5.4791379999999994E-2</v>
          </cell>
          <cell r="I221">
            <v>0.11821836000000001</v>
          </cell>
        </row>
        <row r="222">
          <cell r="D222">
            <v>11.757473156856772</v>
          </cell>
          <cell r="E222">
            <v>10.621675542931829</v>
          </cell>
          <cell r="F222">
            <v>8.0101553197087476</v>
          </cell>
          <cell r="G222">
            <v>8.4008517198620858</v>
          </cell>
          <cell r="H222">
            <v>11.451933140090585</v>
          </cell>
          <cell r="I222">
            <v>12.389795310404889</v>
          </cell>
        </row>
        <row r="223">
          <cell r="D223">
            <v>4.2779999999999996</v>
          </cell>
          <cell r="E223">
            <v>3.7509999999999999</v>
          </cell>
          <cell r="F223">
            <v>4.1820000000000004</v>
          </cell>
          <cell r="G223">
            <v>4.1415800000000003</v>
          </cell>
          <cell r="H223">
            <v>5.2730560000000004</v>
          </cell>
          <cell r="I223">
            <v>5.3670069999999992</v>
          </cell>
        </row>
        <row r="224">
          <cell r="D224">
            <v>6.7702375000000004</v>
          </cell>
          <cell r="E224">
            <v>5.7582520199999996</v>
          </cell>
          <cell r="F224">
            <v>6.7118631299999993</v>
          </cell>
          <cell r="G224">
            <v>7.7382027500000001</v>
          </cell>
          <cell r="H224">
            <v>8.7062851999999982</v>
          </cell>
          <cell r="I224">
            <v>13.513083929999999</v>
          </cell>
        </row>
        <row r="225">
          <cell r="D225">
            <v>6.7702375000000004</v>
          </cell>
          <cell r="E225">
            <v>5.7582520199999996</v>
          </cell>
          <cell r="F225">
            <v>6.7118631299999993</v>
          </cell>
          <cell r="G225">
            <v>7.7382027500000001</v>
          </cell>
          <cell r="H225">
            <v>8.7062851999999982</v>
          </cell>
          <cell r="I225">
            <v>13.513083929999999</v>
          </cell>
        </row>
        <row r="226">
          <cell r="D226">
            <v>0.38730850000000006</v>
          </cell>
          <cell r="E226">
            <v>0.37649360000000004</v>
          </cell>
          <cell r="F226">
            <v>0.39768987999999994</v>
          </cell>
          <cell r="G226">
            <v>0.34015878000000005</v>
          </cell>
          <cell r="H226">
            <v>0.37642578000000004</v>
          </cell>
          <cell r="I226">
            <v>0.39305464000000001</v>
          </cell>
        </row>
        <row r="227">
          <cell r="D227">
            <v>0.14559234000000001</v>
          </cell>
          <cell r="E227">
            <v>0.14559234000000001</v>
          </cell>
          <cell r="F227">
            <v>0.14559234000000001</v>
          </cell>
          <cell r="G227">
            <v>0.14559234000000001</v>
          </cell>
          <cell r="H227">
            <v>0.14559234000000001</v>
          </cell>
          <cell r="I227">
            <v>0.14559234000000001</v>
          </cell>
        </row>
        <row r="228">
          <cell r="D228">
            <v>0.53979997999999996</v>
          </cell>
          <cell r="E228">
            <v>0.48565089</v>
          </cell>
          <cell r="F228">
            <v>0.42448808999999998</v>
          </cell>
          <cell r="G228">
            <v>0.37510971999999998</v>
          </cell>
          <cell r="H228">
            <v>0.38519629</v>
          </cell>
          <cell r="I228">
            <v>0.35578603000000003</v>
          </cell>
        </row>
        <row r="229">
          <cell r="D229">
            <v>-1.8637500000000236E-3</v>
          </cell>
          <cell r="E229">
            <v>-0.11354050000000007</v>
          </cell>
          <cell r="F229">
            <v>-8.2957100000000238E-3</v>
          </cell>
          <cell r="G229">
            <v>4.0189699999999993E-3</v>
          </cell>
          <cell r="H229">
            <v>-3.896650000000008E-3</v>
          </cell>
          <cell r="I229">
            <v>-6.2350200000000373E-3</v>
          </cell>
        </row>
        <row r="230"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5.7563999999999997E-2</v>
          </cell>
        </row>
        <row r="232">
          <cell r="D232">
            <v>0.23880679000000002</v>
          </cell>
          <cell r="E232">
            <v>0.22840154000000001</v>
          </cell>
          <cell r="F232">
            <v>0.49530427999999993</v>
          </cell>
          <cell r="G232">
            <v>0.18176017000000005</v>
          </cell>
          <cell r="H232">
            <v>0.22227309000000006</v>
          </cell>
          <cell r="I232">
            <v>0.14132816000000001</v>
          </cell>
        </row>
        <row r="233">
          <cell r="D233">
            <v>0.60916539999999997</v>
          </cell>
          <cell r="E233">
            <v>0.8092743200000001</v>
          </cell>
          <cell r="F233">
            <v>0.56662335000000008</v>
          </cell>
          <cell r="G233">
            <v>0.82676479999999986</v>
          </cell>
          <cell r="H233">
            <v>0.78780936999999995</v>
          </cell>
          <cell r="I233">
            <v>0.90530736999999983</v>
          </cell>
        </row>
        <row r="234">
          <cell r="D234">
            <v>0.9627529199999999</v>
          </cell>
          <cell r="E234">
            <v>0.93647306000000008</v>
          </cell>
          <cell r="F234">
            <v>0.97488092000000004</v>
          </cell>
          <cell r="G234">
            <v>0.93767449000000003</v>
          </cell>
          <cell r="H234">
            <v>0.97674641999999989</v>
          </cell>
          <cell r="I234">
            <v>0.91344458000000006</v>
          </cell>
        </row>
        <row r="235">
          <cell r="D235">
            <v>1.1519999999999998E-3</v>
          </cell>
          <cell r="E235">
            <v>1.15E-3</v>
          </cell>
          <cell r="F235">
            <v>1.1510000000000001E-3</v>
          </cell>
          <cell r="G235">
            <v>1.15E-3</v>
          </cell>
          <cell r="H235">
            <v>8.7000000000000001E-4</v>
          </cell>
          <cell r="I235">
            <v>8.7199999999999995E-4</v>
          </cell>
        </row>
        <row r="236"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D237">
            <v>0.93833</v>
          </cell>
          <cell r="E237">
            <v>1.5826300000000002</v>
          </cell>
          <cell r="F237">
            <v>2.2081360000000001</v>
          </cell>
          <cell r="G237">
            <v>2.1488100000000001</v>
          </cell>
          <cell r="H237">
            <v>2.1172840000000002</v>
          </cell>
          <cell r="I237">
            <v>2.7228546200000001</v>
          </cell>
        </row>
        <row r="238"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41">
          <cell r="D241">
            <v>0</v>
          </cell>
          <cell r="E241">
            <v>0</v>
          </cell>
          <cell r="F241">
            <v>77.745999999999995</v>
          </cell>
          <cell r="G241">
            <v>0</v>
          </cell>
          <cell r="H241">
            <v>0</v>
          </cell>
          <cell r="I241">
            <v>81.060345999999996</v>
          </cell>
        </row>
        <row r="242">
          <cell r="D242">
            <v>0</v>
          </cell>
          <cell r="E242">
            <v>0</v>
          </cell>
          <cell r="F242">
            <v>0.48399999999999999</v>
          </cell>
          <cell r="G242">
            <v>0</v>
          </cell>
          <cell r="H242">
            <v>0</v>
          </cell>
          <cell r="I242">
            <v>0.83981300000000014</v>
          </cell>
        </row>
        <row r="243">
          <cell r="D243">
            <v>0</v>
          </cell>
          <cell r="E243">
            <v>0</v>
          </cell>
          <cell r="F243">
            <v>-52.593000000000004</v>
          </cell>
          <cell r="G243">
            <v>0</v>
          </cell>
          <cell r="H243">
            <v>0</v>
          </cell>
          <cell r="I243">
            <v>-45.805410999999992</v>
          </cell>
        </row>
        <row r="244">
          <cell r="D244">
            <v>0</v>
          </cell>
          <cell r="E244">
            <v>0</v>
          </cell>
          <cell r="F244">
            <v>-18.888000000000002</v>
          </cell>
          <cell r="G244">
            <v>0</v>
          </cell>
          <cell r="H244">
            <v>0</v>
          </cell>
          <cell r="I244">
            <v>-29.6337229999999</v>
          </cell>
        </row>
        <row r="245">
          <cell r="D245">
            <v>0</v>
          </cell>
          <cell r="E245">
            <v>0</v>
          </cell>
          <cell r="F245">
            <v>-3.2280000000000002</v>
          </cell>
          <cell r="G245">
            <v>0</v>
          </cell>
          <cell r="H245">
            <v>0</v>
          </cell>
          <cell r="I245">
            <v>-3.1539870000000954</v>
          </cell>
        </row>
        <row r="246"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D247">
            <v>0</v>
          </cell>
          <cell r="E247">
            <v>0</v>
          </cell>
          <cell r="F247">
            <v>1.45</v>
          </cell>
          <cell r="G247">
            <v>0</v>
          </cell>
          <cell r="H247">
            <v>0</v>
          </cell>
          <cell r="I247">
            <v>1.1160309999999998</v>
          </cell>
        </row>
        <row r="248">
          <cell r="D248">
            <v>0</v>
          </cell>
          <cell r="E248">
            <v>0</v>
          </cell>
          <cell r="F248">
            <v>-2.6560000000000001</v>
          </cell>
          <cell r="G248">
            <v>0</v>
          </cell>
          <cell r="H248">
            <v>0</v>
          </cell>
          <cell r="I248">
            <v>-3.3349259999999998</v>
          </cell>
        </row>
        <row r="249">
          <cell r="D249">
            <v>0</v>
          </cell>
          <cell r="E249">
            <v>0</v>
          </cell>
          <cell r="F249">
            <v>-4.8239999999999998</v>
          </cell>
          <cell r="G249">
            <v>0</v>
          </cell>
          <cell r="H249">
            <v>0</v>
          </cell>
          <cell r="I249">
            <v>-5.8389720000000001</v>
          </cell>
        </row>
        <row r="250">
          <cell r="D250">
            <v>0</v>
          </cell>
          <cell r="E250">
            <v>0</v>
          </cell>
          <cell r="F250">
            <v>1.9999999999999999E-6</v>
          </cell>
          <cell r="G250">
            <v>0</v>
          </cell>
          <cell r="H250">
            <v>0</v>
          </cell>
          <cell r="I250">
            <v>-1.9999999999999999E-6</v>
          </cell>
        </row>
        <row r="251">
          <cell r="D251">
            <v>0</v>
          </cell>
          <cell r="E251">
            <v>0</v>
          </cell>
          <cell r="F251">
            <v>4.0000000000000001E-3</v>
          </cell>
          <cell r="G251">
            <v>0</v>
          </cell>
          <cell r="H251">
            <v>0</v>
          </cell>
          <cell r="I251">
            <v>2.9273000000000004E-2</v>
          </cell>
        </row>
        <row r="252">
          <cell r="D252">
            <v>0</v>
          </cell>
          <cell r="E252">
            <v>0</v>
          </cell>
          <cell r="F252">
            <v>20</v>
          </cell>
          <cell r="G252">
            <v>0</v>
          </cell>
          <cell r="H252">
            <v>0</v>
          </cell>
          <cell r="I252">
            <v>5</v>
          </cell>
        </row>
        <row r="253">
          <cell r="D253">
            <v>0</v>
          </cell>
          <cell r="E253">
            <v>0</v>
          </cell>
          <cell r="F253">
            <v>1.9999999999999999E-6</v>
          </cell>
          <cell r="G253">
            <v>0</v>
          </cell>
          <cell r="H253">
            <v>0</v>
          </cell>
          <cell r="I253">
            <v>-1.9999999999999999E-6</v>
          </cell>
        </row>
        <row r="254">
          <cell r="D254">
            <v>0</v>
          </cell>
          <cell r="E254">
            <v>0</v>
          </cell>
          <cell r="F254">
            <v>-22.4</v>
          </cell>
          <cell r="G254">
            <v>0</v>
          </cell>
          <cell r="H254">
            <v>0</v>
          </cell>
          <cell r="I254">
            <v>0</v>
          </cell>
        </row>
        <row r="255">
          <cell r="D255">
            <v>0</v>
          </cell>
          <cell r="E255">
            <v>0</v>
          </cell>
          <cell r="F255">
            <v>-4.9049960000000148</v>
          </cell>
          <cell r="G255">
            <v>0</v>
          </cell>
          <cell r="H255">
            <v>0</v>
          </cell>
          <cell r="I255">
            <v>0.27844000000001429</v>
          </cell>
        </row>
        <row r="263">
          <cell r="D263">
            <v>0.1136421</v>
          </cell>
          <cell r="E263">
            <v>0.10224229</v>
          </cell>
          <cell r="F263">
            <v>0.11319682</v>
          </cell>
          <cell r="G263">
            <v>0.10717421000000001</v>
          </cell>
          <cell r="H263">
            <v>0.21230173000000002</v>
          </cell>
          <cell r="I263">
            <v>0.25413288000000001</v>
          </cell>
        </row>
        <row r="264">
          <cell r="D264">
            <v>1.7683440000000001</v>
          </cell>
          <cell r="E264">
            <v>1.73743197</v>
          </cell>
          <cell r="F264">
            <v>1.77992471</v>
          </cell>
          <cell r="G264">
            <v>1.7379364500000001</v>
          </cell>
          <cell r="H264">
            <v>1.78551638</v>
          </cell>
          <cell r="I264">
            <v>1.7462149500000002</v>
          </cell>
        </row>
        <row r="266"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D267">
            <v>0.37806241000000002</v>
          </cell>
          <cell r="E267">
            <v>0.387264</v>
          </cell>
          <cell r="F267">
            <v>0.38883475000000001</v>
          </cell>
          <cell r="G267">
            <v>0.38465199999999999</v>
          </cell>
          <cell r="H267">
            <v>0.38871909000000004</v>
          </cell>
          <cell r="I267">
            <v>0.51356221000000002</v>
          </cell>
        </row>
        <row r="268">
          <cell r="D268">
            <v>0.6375906699999998</v>
          </cell>
          <cell r="E268">
            <v>0.71307552999999979</v>
          </cell>
          <cell r="F268">
            <v>0.38082792999999998</v>
          </cell>
          <cell r="G268">
            <v>0.54555745999999983</v>
          </cell>
          <cell r="H268">
            <v>0.66379633000000005</v>
          </cell>
          <cell r="I268">
            <v>0.97709790000000019</v>
          </cell>
        </row>
        <row r="269">
          <cell r="D269">
            <v>1.54221031</v>
          </cell>
          <cell r="E269">
            <v>3.4342427100000004</v>
          </cell>
          <cell r="F269">
            <v>2.31216891</v>
          </cell>
          <cell r="G269">
            <v>3.2908031999999996</v>
          </cell>
          <cell r="H269">
            <v>3.2501553900000002</v>
          </cell>
          <cell r="I269">
            <v>-0.20899783999999971</v>
          </cell>
        </row>
        <row r="271">
          <cell r="D271">
            <v>0.32660400000000001</v>
          </cell>
          <cell r="E271">
            <v>0.32676100000000002</v>
          </cell>
          <cell r="F271">
            <v>0.32700699999999999</v>
          </cell>
          <cell r="G271">
            <v>0.327407</v>
          </cell>
          <cell r="H271">
            <v>0.32808499999999996</v>
          </cell>
          <cell r="I271">
            <v>0.32866073999999995</v>
          </cell>
        </row>
        <row r="272">
          <cell r="D272">
            <v>9.0783999999999993E-4</v>
          </cell>
          <cell r="E272">
            <v>8.6903999999999996E-4</v>
          </cell>
          <cell r="F272">
            <v>8.3001000000000006E-4</v>
          </cell>
          <cell r="G272">
            <v>8.5921999999999995E-4</v>
          </cell>
          <cell r="H272">
            <v>8.1632000000000004E-4</v>
          </cell>
          <cell r="I272">
            <v>7.7316999999999989E-4</v>
          </cell>
        </row>
        <row r="273">
          <cell r="D273">
            <v>0.14845</v>
          </cell>
          <cell r="E273">
            <v>7.0004000000000011E-2</v>
          </cell>
          <cell r="F273">
            <v>4.5050000000000003E-3</v>
          </cell>
          <cell r="G273">
            <v>0.229798</v>
          </cell>
          <cell r="H273">
            <v>4.9337000000000006E-2</v>
          </cell>
          <cell r="I273">
            <v>-0.27622079999999999</v>
          </cell>
        </row>
        <row r="274"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7">
          <cell r="F277">
            <v>1.389</v>
          </cell>
          <cell r="G277">
            <v>0</v>
          </cell>
          <cell r="H277">
            <v>0</v>
          </cell>
          <cell r="I277">
            <v>0.42813699999999999</v>
          </cell>
        </row>
        <row r="278">
          <cell r="F278">
            <v>5.2610000000000001</v>
          </cell>
          <cell r="G278">
            <v>0</v>
          </cell>
          <cell r="H278">
            <v>0</v>
          </cell>
          <cell r="I278">
            <v>5.245309999999999</v>
          </cell>
        </row>
        <row r="279">
          <cell r="F279">
            <v>-10.426</v>
          </cell>
          <cell r="G279">
            <v>0</v>
          </cell>
          <cell r="H279">
            <v>0</v>
          </cell>
          <cell r="I279">
            <v>0.4529999999999994</v>
          </cell>
        </row>
        <row r="280">
          <cell r="F280">
            <v>0.32900000000000001</v>
          </cell>
          <cell r="G280">
            <v>0</v>
          </cell>
          <cell r="H280">
            <v>0</v>
          </cell>
          <cell r="I280">
            <v>0.57369000000000003</v>
          </cell>
        </row>
        <row r="281">
          <cell r="F281">
            <v>-3.0000000000000001E-3</v>
          </cell>
          <cell r="G281">
            <v>0</v>
          </cell>
          <cell r="H281">
            <v>0</v>
          </cell>
          <cell r="I281">
            <v>-2E-3</v>
          </cell>
        </row>
        <row r="282">
          <cell r="F282">
            <v>0.309</v>
          </cell>
          <cell r="G282">
            <v>0</v>
          </cell>
          <cell r="H282">
            <v>0</v>
          </cell>
          <cell r="I282">
            <v>0.192</v>
          </cell>
        </row>
        <row r="283">
          <cell r="F283">
            <v>-8.0000000000000002E-3</v>
          </cell>
          <cell r="G283">
            <v>0</v>
          </cell>
          <cell r="H283">
            <v>0</v>
          </cell>
          <cell r="I283">
            <v>-3.1579999999999999</v>
          </cell>
        </row>
        <row r="284">
          <cell r="F284">
            <v>22.4</v>
          </cell>
          <cell r="G284">
            <v>0</v>
          </cell>
          <cell r="H284">
            <v>0</v>
          </cell>
          <cell r="I284">
            <v>0</v>
          </cell>
        </row>
        <row r="285">
          <cell r="F285">
            <v>-0.38300000000000001</v>
          </cell>
          <cell r="G285">
            <v>0</v>
          </cell>
          <cell r="H285">
            <v>0</v>
          </cell>
          <cell r="I285">
            <v>-0.51400000000000001</v>
          </cell>
        </row>
        <row r="286"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F288">
            <v>0</v>
          </cell>
          <cell r="G288">
            <v>0</v>
          </cell>
          <cell r="H288">
            <v>0</v>
          </cell>
          <cell r="I288">
            <v>-34.001626000000002</v>
          </cell>
        </row>
        <row r="289">
          <cell r="F289">
            <v>0</v>
          </cell>
          <cell r="G289">
            <v>0</v>
          </cell>
          <cell r="H289">
            <v>0</v>
          </cell>
          <cell r="I289">
            <v>36</v>
          </cell>
        </row>
        <row r="290">
          <cell r="F290">
            <v>-22.4</v>
          </cell>
          <cell r="G290">
            <v>0</v>
          </cell>
          <cell r="H290">
            <v>0</v>
          </cell>
          <cell r="I290">
            <v>0</v>
          </cell>
        </row>
        <row r="291">
          <cell r="E291">
            <v>0</v>
          </cell>
          <cell r="F291">
            <v>-3.532</v>
          </cell>
          <cell r="G291">
            <v>0</v>
          </cell>
          <cell r="H291">
            <v>0</v>
          </cell>
          <cell r="I291">
            <v>5.216510999999997</v>
          </cell>
        </row>
        <row r="293">
          <cell r="D293">
            <v>6.6130320000000005</v>
          </cell>
        </row>
        <row r="301">
          <cell r="D301">
            <v>5.7229260000000004E-2</v>
          </cell>
          <cell r="E301">
            <v>5.0932180000000001E-2</v>
          </cell>
          <cell r="F301">
            <v>3.5628550000000002E-2</v>
          </cell>
          <cell r="G301">
            <v>3.464851E-2</v>
          </cell>
          <cell r="H301">
            <v>8.5922149999999989E-2</v>
          </cell>
          <cell r="I301">
            <v>3.9065289999999996E-2</v>
          </cell>
        </row>
        <row r="302">
          <cell r="D302">
            <v>2.4433051600000004</v>
          </cell>
          <cell r="E302">
            <v>2.19820927</v>
          </cell>
          <cell r="F302">
            <v>2.4337317000000001</v>
          </cell>
          <cell r="G302">
            <v>2.3042454299999999</v>
          </cell>
          <cell r="H302">
            <v>2.36620579</v>
          </cell>
          <cell r="I302">
            <v>2.1855427400000003</v>
          </cell>
        </row>
        <row r="303">
          <cell r="D303">
            <v>1.37203E-3</v>
          </cell>
          <cell r="E303">
            <v>1.53268E-3</v>
          </cell>
          <cell r="F303">
            <v>1.4462100000000001E-3</v>
          </cell>
          <cell r="G303">
            <v>6.6048800000000005E-3</v>
          </cell>
          <cell r="H303">
            <v>1.8685000000000002E-3</v>
          </cell>
          <cell r="I303">
            <v>1.45772E-3</v>
          </cell>
        </row>
        <row r="304">
          <cell r="D304">
            <v>0.04</v>
          </cell>
          <cell r="E304">
            <v>0.04</v>
          </cell>
          <cell r="F304">
            <v>0.04</v>
          </cell>
          <cell r="G304">
            <v>0.04</v>
          </cell>
          <cell r="H304">
            <v>0.04</v>
          </cell>
          <cell r="I304">
            <v>0.04</v>
          </cell>
        </row>
        <row r="305">
          <cell r="D305">
            <v>1.9113914400000003</v>
          </cell>
          <cell r="E305">
            <v>1.7260774000000001</v>
          </cell>
          <cell r="F305">
            <v>1.9614394999999996</v>
          </cell>
          <cell r="G305">
            <v>1.9349308700000003</v>
          </cell>
          <cell r="H305">
            <v>1.8802489599999999</v>
          </cell>
          <cell r="I305">
            <v>3.9797834900000004</v>
          </cell>
        </row>
        <row r="306">
          <cell r="D306">
            <v>0.53979997999999996</v>
          </cell>
          <cell r="E306">
            <v>0.48565088999999989</v>
          </cell>
          <cell r="F306">
            <v>0.42448809000000004</v>
          </cell>
          <cell r="G306">
            <v>0.37510971999999998</v>
          </cell>
          <cell r="H306">
            <v>0.48744193999999996</v>
          </cell>
          <cell r="I306">
            <v>0.50826576000000001</v>
          </cell>
        </row>
        <row r="307">
          <cell r="D307">
            <v>2.3909999999999999E-3</v>
          </cell>
          <cell r="E307">
            <v>-1.2359999999999999E-3</v>
          </cell>
          <cell r="F307">
            <v>1.2596E-2</v>
          </cell>
          <cell r="G307">
            <v>-5.3249999999999999E-3</v>
          </cell>
          <cell r="H307">
            <v>1.2771000000000001E-2</v>
          </cell>
          <cell r="I307">
            <v>-0.69147000000000003</v>
          </cell>
        </row>
        <row r="308">
          <cell r="D308">
            <v>0.10481</v>
          </cell>
        </row>
        <row r="311">
          <cell r="F311">
            <v>0.21</v>
          </cell>
          <cell r="G311">
            <v>0</v>
          </cell>
          <cell r="H311">
            <v>0</v>
          </cell>
          <cell r="I311">
            <v>0.19050900000000001</v>
          </cell>
        </row>
        <row r="312">
          <cell r="F312">
            <v>-0.123</v>
          </cell>
          <cell r="G312">
            <v>0</v>
          </cell>
          <cell r="H312">
            <v>0</v>
          </cell>
          <cell r="I312">
            <v>-0.11699999999999999</v>
          </cell>
        </row>
        <row r="313">
          <cell r="F313">
            <v>0.14399999999999999</v>
          </cell>
          <cell r="G313">
            <v>0</v>
          </cell>
          <cell r="H313">
            <v>0</v>
          </cell>
          <cell r="I313">
            <v>0.15942599999999998</v>
          </cell>
        </row>
        <row r="314">
          <cell r="F314">
            <v>7.0750000000000002</v>
          </cell>
          <cell r="G314">
            <v>0</v>
          </cell>
          <cell r="H314">
            <v>0</v>
          </cell>
          <cell r="I314">
            <v>6.8562399999999988</v>
          </cell>
        </row>
        <row r="315">
          <cell r="F315">
            <v>-2.8959999999999999</v>
          </cell>
          <cell r="G315">
            <v>0</v>
          </cell>
          <cell r="H315">
            <v>0</v>
          </cell>
          <cell r="I315">
            <v>-10.132197999999999</v>
          </cell>
        </row>
        <row r="316">
          <cell r="F316">
            <v>-1.4470000000000001</v>
          </cell>
          <cell r="G316">
            <v>0</v>
          </cell>
          <cell r="H316">
            <v>0</v>
          </cell>
          <cell r="I316">
            <v>-1.3737559999999998</v>
          </cell>
        </row>
        <row r="317">
          <cell r="F317">
            <v>2.8000000000000001E-2</v>
          </cell>
          <cell r="G317">
            <v>0</v>
          </cell>
          <cell r="H317">
            <v>0</v>
          </cell>
          <cell r="I317">
            <v>2.1011999999999999E-2</v>
          </cell>
        </row>
        <row r="318">
          <cell r="F318">
            <v>-1.2E-2</v>
          </cell>
          <cell r="G318">
            <v>0</v>
          </cell>
          <cell r="H318">
            <v>0</v>
          </cell>
          <cell r="I318">
            <v>0.21314500000000003</v>
          </cell>
        </row>
        <row r="319">
          <cell r="F319">
            <v>20</v>
          </cell>
          <cell r="G319">
            <v>0</v>
          </cell>
          <cell r="H319">
            <v>0</v>
          </cell>
          <cell r="I319">
            <v>-25</v>
          </cell>
        </row>
        <row r="321">
          <cell r="F321">
            <v>-20</v>
          </cell>
          <cell r="G321">
            <v>0</v>
          </cell>
          <cell r="H321">
            <v>0</v>
          </cell>
          <cell r="I321">
            <v>25</v>
          </cell>
        </row>
        <row r="384">
          <cell r="G384">
            <v>0</v>
          </cell>
          <cell r="H384">
            <v>0</v>
          </cell>
          <cell r="I384">
            <v>0</v>
          </cell>
        </row>
        <row r="428">
          <cell r="G428">
            <v>0</v>
          </cell>
          <cell r="H428">
            <v>0</v>
          </cell>
          <cell r="I428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ision"/>
      <sheetName val="Base"/>
      <sheetName val="Step"/>
      <sheetName val="Trend"/>
    </sheetNames>
    <sheetDataSet>
      <sheetData sheetId="0">
        <row r="14">
          <cell r="B14">
            <v>117148554</v>
          </cell>
          <cell r="C14">
            <v>110001114</v>
          </cell>
          <cell r="D14">
            <v>-7147440</v>
          </cell>
          <cell r="E14">
            <v>0.93898823539896192</v>
          </cell>
        </row>
      </sheetData>
      <sheetData sheetId="1"/>
      <sheetData sheetId="2"/>
      <sheetData sheetId="3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ange Log"/>
      <sheetName val="Model Diagram"/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81">
          <cell r="Q81">
            <v>0</v>
          </cell>
          <cell r="R81">
            <v>1</v>
          </cell>
          <cell r="S81">
            <v>0</v>
          </cell>
        </row>
        <row r="82">
          <cell r="Q82">
            <v>0</v>
          </cell>
          <cell r="R82">
            <v>1</v>
          </cell>
          <cell r="S82">
            <v>0</v>
          </cell>
        </row>
        <row r="83">
          <cell r="Q83">
            <v>0</v>
          </cell>
          <cell r="R83">
            <v>1</v>
          </cell>
          <cell r="S83">
            <v>0</v>
          </cell>
        </row>
        <row r="84">
          <cell r="Q84">
            <v>0.4642857142857143</v>
          </cell>
          <cell r="R84">
            <v>0.5357142857142857</v>
          </cell>
          <cell r="S84">
            <v>0</v>
          </cell>
        </row>
        <row r="85">
          <cell r="Q85">
            <v>0</v>
          </cell>
          <cell r="R85">
            <v>1</v>
          </cell>
          <cell r="S85">
            <v>0</v>
          </cell>
        </row>
        <row r="86">
          <cell r="Q86">
            <v>0</v>
          </cell>
          <cell r="R86">
            <v>0</v>
          </cell>
          <cell r="S86">
            <v>1</v>
          </cell>
        </row>
        <row r="87">
          <cell r="Q87">
            <v>1</v>
          </cell>
          <cell r="R87">
            <v>0</v>
          </cell>
          <cell r="S87">
            <v>0</v>
          </cell>
        </row>
        <row r="88">
          <cell r="Q88">
            <v>1</v>
          </cell>
          <cell r="R88">
            <v>0</v>
          </cell>
          <cell r="S88">
            <v>0</v>
          </cell>
        </row>
        <row r="89">
          <cell r="Q89">
            <v>1</v>
          </cell>
          <cell r="R89">
            <v>0</v>
          </cell>
          <cell r="S89">
            <v>0</v>
          </cell>
        </row>
        <row r="90">
          <cell r="Q90">
            <v>1</v>
          </cell>
          <cell r="R90">
            <v>0</v>
          </cell>
          <cell r="S90">
            <v>0</v>
          </cell>
        </row>
        <row r="91">
          <cell r="Q91">
            <v>1</v>
          </cell>
          <cell r="R91">
            <v>0</v>
          </cell>
          <cell r="S91">
            <v>0</v>
          </cell>
        </row>
        <row r="92">
          <cell r="Q92">
            <v>1</v>
          </cell>
          <cell r="R92">
            <v>0</v>
          </cell>
          <cell r="S92">
            <v>0</v>
          </cell>
        </row>
        <row r="93">
          <cell r="Q93">
            <v>1</v>
          </cell>
          <cell r="R93">
            <v>0</v>
          </cell>
          <cell r="S93">
            <v>0</v>
          </cell>
        </row>
        <row r="94">
          <cell r="Q94">
            <v>1</v>
          </cell>
          <cell r="R94">
            <v>0</v>
          </cell>
          <cell r="S94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 labour price change"/>
    </sheetNames>
    <sheetDataSet>
      <sheetData sheetId="0">
        <row r="3">
          <cell r="C3">
            <v>1.6536166039624671</v>
          </cell>
          <cell r="D3">
            <v>0.40141199352505452</v>
          </cell>
          <cell r="E3">
            <v>0.37161988694249537</v>
          </cell>
          <cell r="F3">
            <v>0.78500228561824381</v>
          </cell>
          <cell r="G3">
            <v>0.9573685442850095</v>
          </cell>
          <cell r="H3">
            <v>1.0192912905840656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4"/>
  <sheetViews>
    <sheetView workbookViewId="0">
      <selection activeCell="E10" sqref="E10"/>
    </sheetView>
  </sheetViews>
  <sheetFormatPr defaultRowHeight="15"/>
  <sheetData>
    <row r="2" spans="1:1">
      <c r="A2" t="s">
        <v>239</v>
      </c>
    </row>
    <row r="4" spans="1:1">
      <c r="A4" t="s">
        <v>241</v>
      </c>
    </row>
  </sheetData>
  <customSheetViews>
    <customSheetView guid="{E0C6688C-23D0-4DBC-A58B-6DB16AD0B737}">
      <selection activeCell="E10" sqref="E1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110"/>
  <sheetViews>
    <sheetView topLeftCell="A4" workbookViewId="0">
      <selection activeCell="A33" sqref="A33"/>
    </sheetView>
  </sheetViews>
  <sheetFormatPr defaultRowHeight="15"/>
  <cols>
    <col min="1" max="1" width="40.7109375" customWidth="1"/>
    <col min="2" max="2" width="17" customWidth="1"/>
    <col min="3" max="11" width="15.7109375" customWidth="1"/>
  </cols>
  <sheetData>
    <row r="1" spans="1:27">
      <c r="A1" s="1" t="s">
        <v>0</v>
      </c>
      <c r="U1" s="2"/>
      <c r="V1" s="2"/>
      <c r="W1" s="2"/>
      <c r="X1" s="2"/>
      <c r="Y1" s="2"/>
      <c r="Z1" s="2"/>
      <c r="AA1" s="2"/>
    </row>
    <row r="2" spans="1:27">
      <c r="U2" s="2"/>
      <c r="V2" s="2"/>
      <c r="W2" s="2"/>
      <c r="X2" s="2"/>
      <c r="Y2" s="2"/>
      <c r="Z2" s="2"/>
      <c r="AA2" s="2"/>
    </row>
    <row r="3" spans="1:27">
      <c r="A3" s="3" t="s">
        <v>1</v>
      </c>
      <c r="U3" s="2"/>
      <c r="V3" s="2"/>
      <c r="W3" s="2"/>
      <c r="X3" s="2"/>
      <c r="Y3" s="2"/>
      <c r="Z3" s="2"/>
      <c r="AA3" s="2"/>
    </row>
    <row r="4" spans="1:27">
      <c r="F4" s="4"/>
      <c r="G4" s="4"/>
      <c r="I4" s="4"/>
      <c r="U4" s="2"/>
      <c r="V4" s="2"/>
      <c r="W4" s="2"/>
      <c r="X4" s="2"/>
      <c r="Y4" s="2"/>
      <c r="Z4" s="2"/>
      <c r="AA4" s="2"/>
    </row>
    <row r="5" spans="1:27">
      <c r="A5" s="5" t="s">
        <v>2</v>
      </c>
      <c r="U5" s="2"/>
      <c r="V5" s="2"/>
      <c r="W5" s="2"/>
      <c r="X5" s="2"/>
      <c r="Y5" s="2"/>
      <c r="Z5" s="2"/>
      <c r="AA5" s="2"/>
    </row>
    <row r="6" spans="1:27">
      <c r="B6" s="6" t="s">
        <v>3</v>
      </c>
      <c r="C6" s="6" t="s">
        <v>1</v>
      </c>
      <c r="D6" s="6" t="s">
        <v>4</v>
      </c>
      <c r="E6" s="6" t="s">
        <v>5</v>
      </c>
      <c r="U6" s="2"/>
      <c r="V6" s="2"/>
      <c r="W6" s="2"/>
      <c r="X6" s="2"/>
      <c r="Y6" s="2"/>
      <c r="Z6" s="2"/>
      <c r="AA6" s="2"/>
    </row>
    <row r="7" spans="1:27">
      <c r="U7" s="2"/>
      <c r="V7" s="2"/>
      <c r="W7" s="2"/>
      <c r="X7" s="2"/>
      <c r="Y7" s="2"/>
      <c r="Z7" s="2"/>
      <c r="AA7" s="2"/>
    </row>
    <row r="8" spans="1:27">
      <c r="A8" t="s">
        <v>18</v>
      </c>
      <c r="B8" s="7">
        <f>B21</f>
        <v>117148554.38919181</v>
      </c>
      <c r="C8" s="7">
        <f>SUM(B55:F55)</f>
        <v>110001113.9865334</v>
      </c>
      <c r="D8" s="8">
        <f>C8-B8</f>
        <v>-7147440.4026584029</v>
      </c>
      <c r="E8" s="9">
        <f>C8/B8</f>
        <v>0.93898823216449501</v>
      </c>
      <c r="U8" s="2"/>
      <c r="V8" s="2"/>
      <c r="W8" s="2"/>
      <c r="X8" s="2"/>
      <c r="Y8" s="2"/>
      <c r="Z8" s="2"/>
      <c r="AA8" s="2"/>
    </row>
    <row r="9" spans="1:27">
      <c r="A9" s="10" t="s">
        <v>6</v>
      </c>
      <c r="B9" s="10" t="str">
        <f>IF(ROUND(B8,0)=ROUND([14]Decision!B14,0),"OK","CHECK")</f>
        <v>OK</v>
      </c>
      <c r="C9" s="10" t="str">
        <f>IF(ROUND(C8,0)=ROUND([14]Decision!C14,0),"OK","CHECK")</f>
        <v>OK</v>
      </c>
      <c r="D9" s="10" t="str">
        <f>IF(ROUND(D8,0)=ROUND([14]Decision!D14,0),"OK","CHECK")</f>
        <v>OK</v>
      </c>
      <c r="E9" s="10" t="str">
        <f>IF(ROUND(E8,0)=ROUND([14]Decision!E14,0),"OK","CHECK")</f>
        <v>OK</v>
      </c>
      <c r="U9" s="2"/>
      <c r="V9" s="2"/>
      <c r="W9" s="2"/>
      <c r="X9" s="2"/>
      <c r="Y9" s="2"/>
      <c r="Z9" s="2"/>
      <c r="AA9" s="2"/>
    </row>
    <row r="10" spans="1:27">
      <c r="A10" s="10"/>
      <c r="B10" s="10"/>
      <c r="C10" s="10"/>
      <c r="D10" s="10"/>
      <c r="E10" s="10"/>
      <c r="U10" s="2"/>
      <c r="V10" s="2"/>
      <c r="W10" s="2"/>
      <c r="X10" s="2"/>
      <c r="Y10" s="2"/>
      <c r="Z10" s="2"/>
      <c r="AA10" s="2"/>
    </row>
    <row r="11" spans="1:27">
      <c r="A11" s="10"/>
      <c r="B11" s="11"/>
      <c r="C11" s="11"/>
      <c r="D11" s="11"/>
      <c r="E11" s="11"/>
      <c r="U11" s="2"/>
      <c r="V11" s="2"/>
      <c r="W11" s="2"/>
      <c r="X11" s="2"/>
      <c r="Y11" s="2"/>
      <c r="Z11" s="2"/>
      <c r="AA11" s="2"/>
    </row>
    <row r="12" spans="1:27">
      <c r="A12" s="10"/>
      <c r="B12" s="11"/>
      <c r="C12" s="11"/>
      <c r="D12" s="11"/>
      <c r="E12" s="11"/>
      <c r="U12" s="2"/>
      <c r="V12" s="2"/>
      <c r="W12" s="2"/>
      <c r="X12" s="2"/>
      <c r="Y12" s="2"/>
      <c r="Z12" s="2"/>
      <c r="AA12" s="2"/>
    </row>
    <row r="13" spans="1:27">
      <c r="A13" s="10"/>
      <c r="B13" s="11"/>
      <c r="C13" s="11"/>
      <c r="D13" s="11"/>
      <c r="E13" s="11"/>
      <c r="U13" s="2"/>
      <c r="V13" s="2"/>
      <c r="W13" s="2"/>
      <c r="X13" s="2"/>
      <c r="Y13" s="2"/>
      <c r="Z13" s="2"/>
      <c r="AA13" s="2"/>
    </row>
    <row r="14" spans="1:27">
      <c r="A14" s="1" t="s">
        <v>7</v>
      </c>
      <c r="U14" s="2"/>
      <c r="V14" s="2"/>
      <c r="W14" s="2"/>
      <c r="X14" s="2"/>
      <c r="Y14" s="2"/>
      <c r="Z14" s="2"/>
      <c r="AA14" s="2"/>
    </row>
    <row r="15" spans="1:27">
      <c r="A15" s="1"/>
      <c r="U15" s="2"/>
      <c r="V15" s="2"/>
      <c r="W15" s="2"/>
      <c r="X15" s="2"/>
      <c r="Y15" s="2"/>
      <c r="Z15" s="2"/>
      <c r="AA15" s="2"/>
    </row>
    <row r="16" spans="1:27">
      <c r="A16" s="6"/>
      <c r="U16" s="2"/>
      <c r="V16" s="2"/>
      <c r="W16" s="2"/>
      <c r="X16" s="2"/>
      <c r="Y16" s="2"/>
      <c r="Z16" s="2"/>
      <c r="AA16" s="2"/>
    </row>
    <row r="17" spans="1:27">
      <c r="A17" s="3" t="s">
        <v>8</v>
      </c>
      <c r="U17" s="2"/>
      <c r="V17" s="2"/>
      <c r="W17" s="2"/>
      <c r="X17" s="2"/>
      <c r="Y17" s="2"/>
      <c r="Z17" s="2"/>
      <c r="AA17" s="2"/>
    </row>
    <row r="18" spans="1:27">
      <c r="A18" s="6"/>
      <c r="H18" s="10"/>
      <c r="I18" s="10"/>
      <c r="U18" s="2"/>
      <c r="V18" s="2"/>
      <c r="W18" s="2"/>
      <c r="X18" s="2"/>
      <c r="Y18" s="2"/>
      <c r="Z18" s="2"/>
      <c r="AA18" s="2"/>
    </row>
    <row r="19" spans="1:27">
      <c r="A19" s="12" t="s">
        <v>9</v>
      </c>
      <c r="B19" s="7">
        <f>'Output|Models'!T44*10^6</f>
        <v>56256776.993885577</v>
      </c>
      <c r="U19" s="2"/>
      <c r="V19" s="2"/>
      <c r="W19" s="2"/>
      <c r="X19" s="2"/>
      <c r="Y19" s="2"/>
      <c r="Z19" s="2"/>
      <c r="AA19" s="2"/>
    </row>
    <row r="20" spans="1:27">
      <c r="A20" s="12" t="s">
        <v>10</v>
      </c>
      <c r="B20" s="7">
        <f>'Output|Models'!T24*10^6</f>
        <v>60891777.395306237</v>
      </c>
      <c r="U20" s="2"/>
      <c r="V20" s="2"/>
      <c r="W20" s="2"/>
      <c r="X20" s="2"/>
      <c r="Y20" s="2"/>
      <c r="Z20" s="2"/>
      <c r="AA20" s="2"/>
    </row>
    <row r="21" spans="1:27">
      <c r="A21" s="6" t="s">
        <v>11</v>
      </c>
      <c r="B21" s="13">
        <f>SUM(B19:B20)</f>
        <v>117148554.38919181</v>
      </c>
      <c r="U21" s="2"/>
      <c r="V21" s="2"/>
      <c r="W21" s="2"/>
      <c r="X21" s="2"/>
      <c r="Y21" s="2"/>
      <c r="Z21" s="2"/>
      <c r="AA21" s="2"/>
    </row>
    <row r="22" spans="1:27">
      <c r="A22" s="6"/>
      <c r="U22" s="2"/>
      <c r="V22" s="2"/>
      <c r="W22" s="2"/>
      <c r="X22" s="2"/>
      <c r="Y22" s="2"/>
      <c r="Z22" s="2"/>
      <c r="AA22" s="2"/>
    </row>
    <row r="23" spans="1:27">
      <c r="F23" s="4"/>
      <c r="G23" s="4"/>
      <c r="H23" s="4"/>
      <c r="U23" s="2"/>
      <c r="V23" s="2"/>
      <c r="W23" s="2"/>
      <c r="X23" s="2"/>
      <c r="Y23" s="2"/>
      <c r="Z23" s="2"/>
      <c r="AA23" s="2"/>
    </row>
    <row r="24" spans="1:27">
      <c r="A24" s="5" t="s">
        <v>12</v>
      </c>
      <c r="U24" s="2"/>
      <c r="V24" s="2"/>
      <c r="W24" s="2"/>
      <c r="X24" s="2"/>
      <c r="Y24" s="2"/>
      <c r="Z24" s="2"/>
      <c r="AA24" s="2"/>
    </row>
    <row r="25" spans="1:27">
      <c r="H25" s="10"/>
      <c r="I25" s="10"/>
      <c r="U25" s="2"/>
      <c r="V25" s="2"/>
      <c r="W25" s="2"/>
      <c r="X25" s="2"/>
      <c r="Y25" s="2"/>
      <c r="Z25" s="2"/>
      <c r="AA25" s="2"/>
    </row>
    <row r="26" spans="1:27">
      <c r="A26" t="s">
        <v>18</v>
      </c>
      <c r="B26" s="7">
        <f>'Input|Non-SCS Opex'!M93*10^6</f>
        <v>24242859.630000003</v>
      </c>
      <c r="C26" s="4"/>
      <c r="D26" s="4"/>
      <c r="F26" s="10"/>
      <c r="G26" s="10"/>
      <c r="U26" s="2"/>
      <c r="V26" s="2"/>
      <c r="W26" s="2"/>
      <c r="X26" s="2"/>
      <c r="Y26" s="2"/>
      <c r="Z26" s="2"/>
      <c r="AA26" s="2"/>
    </row>
    <row r="27" spans="1:27">
      <c r="F27" s="10"/>
      <c r="G27" s="10"/>
      <c r="H27" s="10"/>
      <c r="U27" s="2"/>
      <c r="V27" s="2"/>
      <c r="W27" s="2"/>
      <c r="X27" s="2"/>
      <c r="Y27" s="2"/>
      <c r="Z27" s="2"/>
      <c r="AA27" s="2"/>
    </row>
    <row r="28" spans="1:27">
      <c r="U28" s="2"/>
      <c r="V28" s="2"/>
      <c r="W28" s="2"/>
      <c r="X28" s="2"/>
      <c r="Y28" s="2"/>
      <c r="Z28" s="2"/>
      <c r="AA28" s="2"/>
    </row>
    <row r="29" spans="1:27">
      <c r="A29" s="5" t="s">
        <v>13</v>
      </c>
      <c r="C29" s="4"/>
      <c r="D29" s="4"/>
      <c r="U29" s="2"/>
      <c r="V29" s="2"/>
      <c r="W29" s="2"/>
      <c r="X29" s="2"/>
      <c r="Y29" s="2"/>
      <c r="Z29" s="2"/>
      <c r="AA29" s="2"/>
    </row>
    <row r="30" spans="1:27">
      <c r="A30" s="5"/>
      <c r="B30" t="s">
        <v>3</v>
      </c>
      <c r="C30" t="s">
        <v>116</v>
      </c>
      <c r="D30" s="4"/>
      <c r="H30" s="10"/>
      <c r="I30" s="10"/>
      <c r="U30" s="2"/>
      <c r="V30" s="2"/>
      <c r="W30" s="2"/>
      <c r="X30" s="2"/>
      <c r="Y30" s="2"/>
      <c r="Z30" s="2"/>
      <c r="AA30" s="2"/>
    </row>
    <row r="31" spans="1:27">
      <c r="A31" t="str">
        <f>'Input|Non-SCS Opex'!C100</f>
        <v>Claims &amp; Complaints</v>
      </c>
      <c r="B31" s="8">
        <f>'Input|Non-SCS Opex'!M100*10^6</f>
        <v>1339283.1181213879</v>
      </c>
      <c r="C31" s="8">
        <f>B31</f>
        <v>1339283.1181213879</v>
      </c>
      <c r="D31" s="4"/>
      <c r="F31" s="10"/>
      <c r="G31" s="10"/>
      <c r="H31" s="10"/>
      <c r="U31" s="2"/>
      <c r="V31" s="2"/>
      <c r="W31" s="2"/>
      <c r="X31" s="2"/>
      <c r="Y31" s="2"/>
      <c r="Z31" s="2"/>
      <c r="AA31" s="2"/>
    </row>
    <row r="32" spans="1:27">
      <c r="A32" t="str">
        <f>'Input|Non-SCS Opex'!C109</f>
        <v>Manage Customer Contact &amp; Back Office</v>
      </c>
      <c r="B32" s="8">
        <f>'Input|Non-SCS Opex'!M109*10^6</f>
        <v>-551182.18999999994</v>
      </c>
      <c r="C32" s="8">
        <v>0</v>
      </c>
      <c r="D32" s="4"/>
      <c r="F32" s="10"/>
      <c r="G32" s="10"/>
      <c r="H32" s="10"/>
      <c r="U32" s="2"/>
      <c r="V32" s="2"/>
      <c r="W32" s="2"/>
      <c r="X32" s="2"/>
      <c r="Y32" s="2"/>
      <c r="Z32" s="2"/>
      <c r="AA32" s="2"/>
    </row>
    <row r="33" spans="1:27">
      <c r="A33" t="str">
        <f>'Input|Non-SCS Opex'!C111</f>
        <v>Meter Data Management</v>
      </c>
      <c r="B33" s="8">
        <f>'Input|Non-SCS Opex'!M111*10^6</f>
        <v>903353.71457193524</v>
      </c>
      <c r="C33" s="8">
        <f>B33</f>
        <v>903353.71457193524</v>
      </c>
      <c r="D33" s="4"/>
      <c r="F33" s="10"/>
      <c r="G33" s="10"/>
      <c r="H33" s="10"/>
      <c r="U33" s="2"/>
      <c r="V33" s="2"/>
      <c r="W33" s="2"/>
      <c r="X33" s="2"/>
      <c r="Y33" s="2"/>
      <c r="Z33" s="2"/>
      <c r="AA33" s="2"/>
    </row>
    <row r="34" spans="1:27">
      <c r="A34" s="6" t="s">
        <v>11</v>
      </c>
      <c r="B34" s="13">
        <f>ROUND(SUM(B31:B33),0)</f>
        <v>1691455</v>
      </c>
      <c r="C34" s="13">
        <f>SUM(C31:C33)</f>
        <v>2242636.832693323</v>
      </c>
      <c r="D34" s="4"/>
      <c r="F34" s="10"/>
      <c r="G34" s="10"/>
      <c r="H34" s="10"/>
      <c r="U34" s="2"/>
      <c r="V34" s="2"/>
      <c r="W34" s="2"/>
      <c r="X34" s="2"/>
      <c r="Y34" s="2"/>
      <c r="Z34" s="2"/>
      <c r="AA34" s="2"/>
    </row>
    <row r="35" spans="1:27">
      <c r="U35" s="2"/>
      <c r="V35" s="2"/>
      <c r="W35" s="2"/>
      <c r="X35" s="2"/>
      <c r="Y35" s="2"/>
      <c r="Z35" s="2"/>
      <c r="AA35" s="2"/>
    </row>
    <row r="36" spans="1:27">
      <c r="U36" s="2"/>
      <c r="V36" s="2"/>
      <c r="W36" s="2"/>
      <c r="X36" s="2"/>
      <c r="Y36" s="2"/>
      <c r="Z36" s="2"/>
      <c r="AA36" s="2"/>
    </row>
    <row r="37" spans="1:27">
      <c r="A37" s="3" t="s">
        <v>14</v>
      </c>
      <c r="U37" s="2"/>
      <c r="V37" s="2"/>
      <c r="W37" s="2"/>
      <c r="X37" s="2"/>
      <c r="Y37" s="2"/>
      <c r="Z37" s="2"/>
      <c r="AA37" s="2"/>
    </row>
    <row r="38" spans="1:27">
      <c r="H38" s="10"/>
      <c r="I38" s="10"/>
      <c r="U38" s="2"/>
      <c r="V38" s="2"/>
      <c r="W38" s="2"/>
      <c r="X38" s="2"/>
      <c r="Y38" s="2"/>
      <c r="Z38" s="2"/>
      <c r="AA38" s="2"/>
    </row>
    <row r="39" spans="1:27">
      <c r="A39" t="s">
        <v>15</v>
      </c>
      <c r="B39" s="13">
        <f>B26-C34</f>
        <v>22000222.797306679</v>
      </c>
      <c r="U39" s="2"/>
      <c r="V39" s="2"/>
      <c r="W39" s="2"/>
      <c r="X39" s="2"/>
      <c r="Y39" s="2"/>
      <c r="Z39" s="2"/>
      <c r="AA39" s="2"/>
    </row>
    <row r="40" spans="1:27">
      <c r="U40" s="2"/>
      <c r="V40" s="2"/>
      <c r="W40" s="2"/>
      <c r="X40" s="2"/>
      <c r="Y40" s="2"/>
      <c r="Z40" s="2"/>
      <c r="AA40" s="2"/>
    </row>
    <row r="41" spans="1:27">
      <c r="U41" s="2"/>
      <c r="V41" s="2"/>
      <c r="W41" s="2"/>
      <c r="X41" s="2"/>
      <c r="Y41" s="2"/>
      <c r="Z41" s="2"/>
      <c r="AA41" s="2"/>
    </row>
    <row r="42" spans="1:27">
      <c r="A42" s="3" t="s">
        <v>16</v>
      </c>
      <c r="U42" s="2"/>
      <c r="V42" s="2"/>
      <c r="W42" s="2"/>
      <c r="X42" s="2"/>
      <c r="Y42" s="2"/>
      <c r="Z42" s="2"/>
      <c r="AA42" s="2"/>
    </row>
    <row r="43" spans="1:27">
      <c r="U43" s="2"/>
      <c r="V43" s="2"/>
      <c r="W43" s="2"/>
      <c r="X43" s="2"/>
      <c r="Y43" s="2"/>
      <c r="Z43" s="2"/>
      <c r="AA43" s="2"/>
    </row>
    <row r="44" spans="1:27">
      <c r="B44" s="14">
        <v>2016</v>
      </c>
      <c r="C44" s="14">
        <v>2017</v>
      </c>
      <c r="D44" s="14">
        <v>2018</v>
      </c>
      <c r="E44" s="14">
        <v>2019</v>
      </c>
      <c r="F44" s="14">
        <v>2020</v>
      </c>
      <c r="U44" s="2"/>
      <c r="V44" s="2"/>
      <c r="W44" s="2"/>
      <c r="X44" s="2"/>
      <c r="Y44" s="2"/>
      <c r="Z44" s="2"/>
      <c r="AA44" s="2"/>
    </row>
    <row r="45" spans="1:27">
      <c r="U45" s="2"/>
      <c r="V45" s="2"/>
      <c r="W45" s="2"/>
      <c r="X45" s="2"/>
      <c r="Y45" s="2"/>
      <c r="Z45" s="2"/>
      <c r="AA45" s="2"/>
    </row>
    <row r="46" spans="1:27">
      <c r="A46" t="s">
        <v>3</v>
      </c>
      <c r="B46" s="7">
        <f>$B$32*-1</f>
        <v>551182.18999999994</v>
      </c>
      <c r="C46" s="7">
        <f t="shared" ref="C46:F46" si="0">$B$32*-1</f>
        <v>551182.18999999994</v>
      </c>
      <c r="D46" s="7">
        <f t="shared" si="0"/>
        <v>551182.18999999994</v>
      </c>
      <c r="E46" s="7">
        <f t="shared" si="0"/>
        <v>551182.18999999994</v>
      </c>
      <c r="F46" s="7">
        <f t="shared" si="0"/>
        <v>551182.18999999994</v>
      </c>
      <c r="U46" s="2"/>
      <c r="V46" s="2"/>
      <c r="W46" s="2"/>
      <c r="X46" s="2"/>
      <c r="Y46" s="2"/>
      <c r="Z46" s="2"/>
      <c r="AA46" s="2"/>
    </row>
    <row r="47" spans="1:27">
      <c r="A47" t="s">
        <v>117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U47" s="2"/>
      <c r="V47" s="2"/>
      <c r="W47" s="2"/>
      <c r="X47" s="2"/>
      <c r="Y47" s="2"/>
      <c r="Z47" s="2"/>
      <c r="AA47" s="2"/>
    </row>
    <row r="48" spans="1:27">
      <c r="U48" s="2"/>
      <c r="V48" s="2"/>
      <c r="W48" s="2"/>
      <c r="X48" s="2"/>
      <c r="Y48" s="2"/>
      <c r="Z48" s="2"/>
      <c r="AA48" s="2"/>
    </row>
    <row r="49" spans="1:27">
      <c r="U49" s="2"/>
      <c r="V49" s="2"/>
      <c r="W49" s="2"/>
      <c r="X49" s="2"/>
      <c r="Y49" s="2"/>
      <c r="Z49" s="2"/>
      <c r="AA49" s="2"/>
    </row>
    <row r="50" spans="1:27">
      <c r="U50" s="2"/>
      <c r="V50" s="2"/>
      <c r="W50" s="2"/>
      <c r="X50" s="2"/>
      <c r="Y50" s="2"/>
      <c r="Z50" s="2"/>
      <c r="AA50" s="2"/>
    </row>
    <row r="51" spans="1:27">
      <c r="A51" s="3" t="s">
        <v>17</v>
      </c>
      <c r="U51" s="2"/>
      <c r="V51" s="2"/>
      <c r="W51" s="2"/>
      <c r="X51" s="2"/>
      <c r="Y51" s="2"/>
      <c r="Z51" s="2"/>
      <c r="AA51" s="2"/>
    </row>
    <row r="52" spans="1:27">
      <c r="H52" s="10"/>
      <c r="I52" s="10"/>
      <c r="U52" s="2"/>
      <c r="V52" s="2"/>
      <c r="W52" s="2"/>
      <c r="X52" s="2"/>
      <c r="Y52" s="2"/>
      <c r="Z52" s="2"/>
      <c r="AA52" s="2"/>
    </row>
    <row r="53" spans="1:27">
      <c r="B53" s="14">
        <v>2016</v>
      </c>
      <c r="C53" s="14">
        <v>2017</v>
      </c>
      <c r="D53" s="14">
        <v>2018</v>
      </c>
      <c r="E53" s="14">
        <v>2019</v>
      </c>
      <c r="F53" s="14">
        <v>2020</v>
      </c>
      <c r="U53" s="2"/>
      <c r="V53" s="2"/>
      <c r="W53" s="2"/>
      <c r="X53" s="2"/>
      <c r="Y53" s="2"/>
      <c r="Z53" s="2"/>
      <c r="AA53" s="2"/>
    </row>
    <row r="54" spans="1:27">
      <c r="U54" s="2"/>
      <c r="V54" s="2"/>
      <c r="W54" s="2"/>
      <c r="X54" s="2"/>
      <c r="Y54" s="2"/>
      <c r="Z54" s="2"/>
      <c r="AA54" s="2"/>
    </row>
    <row r="55" spans="1:27">
      <c r="A55" t="s">
        <v>18</v>
      </c>
      <c r="B55" s="7">
        <f>$B$39</f>
        <v>22000222.797306679</v>
      </c>
      <c r="C55" s="7">
        <f t="shared" ref="C55:F55" si="1">$B$39</f>
        <v>22000222.797306679</v>
      </c>
      <c r="D55" s="7">
        <f t="shared" si="1"/>
        <v>22000222.797306679</v>
      </c>
      <c r="E55" s="7">
        <f t="shared" si="1"/>
        <v>22000222.797306679</v>
      </c>
      <c r="F55" s="7">
        <f t="shared" si="1"/>
        <v>22000222.797306679</v>
      </c>
      <c r="U55" s="2"/>
      <c r="V55" s="2"/>
      <c r="W55" s="2"/>
      <c r="X55" s="2"/>
      <c r="Y55" s="2"/>
      <c r="Z55" s="2"/>
      <c r="AA55" s="2"/>
    </row>
    <row r="56" spans="1:27">
      <c r="A56" s="10"/>
      <c r="B56" s="10"/>
      <c r="C56" s="10"/>
      <c r="D56" s="10"/>
      <c r="E56" s="10"/>
      <c r="F56" s="10"/>
      <c r="U56" s="2"/>
      <c r="V56" s="2"/>
      <c r="W56" s="2"/>
      <c r="X56" s="2"/>
      <c r="Y56" s="2"/>
      <c r="Z56" s="2"/>
      <c r="AA56" s="2"/>
    </row>
    <row r="57" spans="1:27">
      <c r="A57" s="10"/>
      <c r="B57" s="10"/>
      <c r="C57" s="10"/>
      <c r="D57" s="10"/>
      <c r="E57" s="10"/>
      <c r="F57" s="10"/>
      <c r="U57" s="2"/>
      <c r="V57" s="2"/>
      <c r="W57" s="2"/>
      <c r="X57" s="2"/>
      <c r="Y57" s="2"/>
      <c r="Z57" s="2"/>
      <c r="AA57" s="2"/>
    </row>
    <row r="58" spans="1:27">
      <c r="U58" s="2"/>
      <c r="V58" s="2"/>
      <c r="W58" s="2"/>
      <c r="X58" s="2"/>
      <c r="Y58" s="2"/>
      <c r="Z58" s="2"/>
      <c r="AA58" s="2"/>
    </row>
    <row r="59" spans="1:27">
      <c r="U59" s="2"/>
      <c r="V59" s="2"/>
      <c r="W59" s="2"/>
      <c r="X59" s="2"/>
      <c r="Y59" s="2"/>
      <c r="Z59" s="2"/>
      <c r="AA59" s="2"/>
    </row>
    <row r="60" spans="1:27">
      <c r="U60" s="2"/>
      <c r="V60" s="2"/>
      <c r="W60" s="2"/>
      <c r="X60" s="2"/>
      <c r="Y60" s="2"/>
      <c r="Z60" s="2"/>
      <c r="AA60" s="2"/>
    </row>
    <row r="61" spans="1:27">
      <c r="U61" s="2"/>
      <c r="V61" s="2"/>
      <c r="W61" s="2"/>
      <c r="X61" s="2"/>
      <c r="Y61" s="2"/>
      <c r="Z61" s="2"/>
      <c r="AA61" s="2"/>
    </row>
    <row r="62" spans="1:27">
      <c r="U62" s="2"/>
      <c r="V62" s="2"/>
      <c r="W62" s="2"/>
      <c r="X62" s="2"/>
      <c r="Y62" s="2"/>
      <c r="Z62" s="2"/>
      <c r="AA62" s="2"/>
    </row>
    <row r="63" spans="1:27">
      <c r="U63" s="2"/>
      <c r="V63" s="2"/>
      <c r="W63" s="2"/>
      <c r="X63" s="2"/>
      <c r="Y63" s="2"/>
      <c r="Z63" s="2"/>
      <c r="AA63" s="2"/>
    </row>
    <row r="64" spans="1:27">
      <c r="U64" s="2"/>
      <c r="V64" s="2"/>
      <c r="W64" s="2"/>
      <c r="X64" s="2"/>
      <c r="Y64" s="2"/>
      <c r="Z64" s="2"/>
      <c r="AA64" s="2"/>
    </row>
    <row r="65" spans="21:27">
      <c r="U65" s="2"/>
      <c r="V65" s="2"/>
      <c r="W65" s="2"/>
      <c r="X65" s="2"/>
      <c r="Y65" s="2"/>
      <c r="Z65" s="2"/>
      <c r="AA65" s="2"/>
    </row>
    <row r="66" spans="21:27">
      <c r="U66" s="2"/>
      <c r="V66" s="2"/>
      <c r="W66" s="2"/>
      <c r="X66" s="2"/>
      <c r="Y66" s="2"/>
      <c r="Z66" s="2"/>
      <c r="AA66" s="2"/>
    </row>
    <row r="67" spans="21:27">
      <c r="U67" s="2"/>
      <c r="V67" s="2"/>
      <c r="W67" s="2"/>
      <c r="X67" s="2"/>
      <c r="Y67" s="2"/>
      <c r="Z67" s="2"/>
      <c r="AA67" s="2"/>
    </row>
    <row r="68" spans="21:27">
      <c r="U68" s="2"/>
      <c r="V68" s="2"/>
      <c r="W68" s="2"/>
      <c r="X68" s="2"/>
      <c r="Y68" s="2"/>
      <c r="Z68" s="2"/>
      <c r="AA68" s="2"/>
    </row>
    <row r="69" spans="21:27">
      <c r="U69" s="2"/>
      <c r="V69" s="2"/>
      <c r="W69" s="2"/>
      <c r="X69" s="2"/>
      <c r="Y69" s="2"/>
      <c r="Z69" s="2"/>
      <c r="AA69" s="2"/>
    </row>
    <row r="70" spans="21:27">
      <c r="U70" s="2"/>
      <c r="V70" s="2"/>
      <c r="W70" s="2"/>
      <c r="X70" s="2"/>
      <c r="Y70" s="2"/>
      <c r="Z70" s="2"/>
      <c r="AA70" s="2"/>
    </row>
    <row r="71" spans="21:27">
      <c r="U71" s="2"/>
      <c r="V71" s="2"/>
      <c r="W71" s="2"/>
      <c r="X71" s="2"/>
      <c r="Y71" s="2"/>
      <c r="Z71" s="2"/>
      <c r="AA71" s="2"/>
    </row>
    <row r="72" spans="21:27">
      <c r="U72" s="2"/>
      <c r="V72" s="2"/>
      <c r="W72" s="2"/>
      <c r="X72" s="2"/>
      <c r="Y72" s="2"/>
      <c r="Z72" s="2"/>
      <c r="AA72" s="2"/>
    </row>
    <row r="73" spans="21:27">
      <c r="U73" s="2"/>
      <c r="V73" s="2"/>
      <c r="W73" s="2"/>
      <c r="X73" s="2"/>
      <c r="Y73" s="2"/>
      <c r="Z73" s="2"/>
      <c r="AA73" s="2"/>
    </row>
    <row r="74" spans="21:27">
      <c r="U74" s="2"/>
      <c r="V74" s="2"/>
      <c r="W74" s="2"/>
      <c r="X74" s="2"/>
      <c r="Y74" s="2"/>
      <c r="Z74" s="2"/>
      <c r="AA74" s="2"/>
    </row>
    <row r="75" spans="21:27">
      <c r="U75" s="2"/>
      <c r="V75" s="2"/>
      <c r="W75" s="2"/>
      <c r="X75" s="2"/>
      <c r="Y75" s="2"/>
      <c r="Z75" s="2"/>
      <c r="AA75" s="2"/>
    </row>
    <row r="76" spans="21:27">
      <c r="U76" s="2"/>
      <c r="V76" s="2"/>
      <c r="W76" s="2"/>
      <c r="X76" s="2"/>
      <c r="Y76" s="2"/>
      <c r="Z76" s="2"/>
      <c r="AA76" s="2"/>
    </row>
    <row r="77" spans="21:27">
      <c r="U77" s="2"/>
      <c r="V77" s="2"/>
      <c r="W77" s="2"/>
      <c r="X77" s="2"/>
      <c r="Y77" s="2"/>
      <c r="Z77" s="2"/>
      <c r="AA77" s="2"/>
    </row>
    <row r="78" spans="21:27">
      <c r="U78" s="2"/>
      <c r="V78" s="2"/>
      <c r="W78" s="2"/>
      <c r="X78" s="2"/>
      <c r="Y78" s="2"/>
      <c r="Z78" s="2"/>
      <c r="AA78" s="2"/>
    </row>
    <row r="79" spans="21:27">
      <c r="U79" s="2"/>
      <c r="V79" s="2"/>
      <c r="W79" s="2"/>
      <c r="X79" s="2"/>
      <c r="Y79" s="2"/>
      <c r="Z79" s="2"/>
      <c r="AA79" s="2"/>
    </row>
    <row r="80" spans="21:27">
      <c r="U80" s="2"/>
      <c r="V80" s="2"/>
      <c r="W80" s="2"/>
      <c r="X80" s="2"/>
      <c r="Y80" s="2"/>
      <c r="Z80" s="2"/>
      <c r="AA80" s="2"/>
    </row>
    <row r="81" spans="21:27">
      <c r="U81" s="2"/>
      <c r="V81" s="2"/>
      <c r="W81" s="2"/>
      <c r="X81" s="2"/>
      <c r="Y81" s="2"/>
      <c r="Z81" s="2"/>
      <c r="AA81" s="2"/>
    </row>
    <row r="82" spans="21:27">
      <c r="U82" s="2"/>
      <c r="V82" s="2"/>
      <c r="W82" s="2"/>
      <c r="X82" s="2"/>
      <c r="Y82" s="2"/>
      <c r="Z82" s="2"/>
      <c r="AA82" s="2"/>
    </row>
    <row r="83" spans="21:27">
      <c r="U83" s="2"/>
      <c r="V83" s="2"/>
      <c r="W83" s="2"/>
      <c r="X83" s="2"/>
      <c r="Y83" s="2"/>
      <c r="Z83" s="2"/>
      <c r="AA83" s="2"/>
    </row>
    <row r="84" spans="21:27">
      <c r="U84" s="2"/>
      <c r="V84" s="2"/>
      <c r="W84" s="2"/>
      <c r="X84" s="2"/>
      <c r="Y84" s="2"/>
      <c r="Z84" s="2"/>
      <c r="AA84" s="2"/>
    </row>
    <row r="85" spans="21:27">
      <c r="U85" s="2"/>
      <c r="V85" s="2"/>
      <c r="W85" s="2"/>
      <c r="X85" s="2"/>
      <c r="Y85" s="2"/>
      <c r="Z85" s="2"/>
      <c r="AA85" s="2"/>
    </row>
    <row r="86" spans="21:27">
      <c r="U86" s="2"/>
      <c r="V86" s="2"/>
      <c r="W86" s="2"/>
      <c r="X86" s="2"/>
      <c r="Y86" s="2"/>
      <c r="Z86" s="2"/>
      <c r="AA86" s="2"/>
    </row>
    <row r="87" spans="21:27">
      <c r="U87" s="2"/>
      <c r="V87" s="2"/>
      <c r="W87" s="2"/>
      <c r="X87" s="2"/>
      <c r="Y87" s="2"/>
      <c r="Z87" s="2"/>
      <c r="AA87" s="2"/>
    </row>
    <row r="88" spans="21:27">
      <c r="U88" s="2"/>
      <c r="V88" s="2"/>
      <c r="W88" s="2"/>
      <c r="X88" s="2"/>
      <c r="Y88" s="2"/>
      <c r="Z88" s="2"/>
      <c r="AA88" s="2"/>
    </row>
    <row r="89" spans="21:27">
      <c r="U89" s="2"/>
      <c r="V89" s="2"/>
      <c r="W89" s="2"/>
      <c r="X89" s="2"/>
      <c r="Y89" s="2"/>
      <c r="Z89" s="2"/>
      <c r="AA89" s="2"/>
    </row>
    <row r="90" spans="21:27">
      <c r="U90" s="2"/>
      <c r="V90" s="2"/>
      <c r="W90" s="2"/>
      <c r="X90" s="2"/>
      <c r="Y90" s="2"/>
      <c r="Z90" s="2"/>
      <c r="AA90" s="2"/>
    </row>
    <row r="91" spans="21:27">
      <c r="U91" s="2"/>
      <c r="V91" s="2"/>
      <c r="W91" s="2"/>
      <c r="X91" s="2"/>
      <c r="Y91" s="2"/>
      <c r="Z91" s="2"/>
      <c r="AA91" s="2"/>
    </row>
    <row r="92" spans="21:27">
      <c r="U92" s="2"/>
      <c r="V92" s="2"/>
      <c r="W92" s="2"/>
      <c r="X92" s="2"/>
      <c r="Y92" s="2"/>
      <c r="Z92" s="2"/>
      <c r="AA92" s="2"/>
    </row>
    <row r="93" spans="21:27">
      <c r="U93" s="2"/>
      <c r="V93" s="2"/>
      <c r="W93" s="2"/>
      <c r="X93" s="2"/>
      <c r="Y93" s="2"/>
      <c r="Z93" s="2"/>
      <c r="AA93" s="2"/>
    </row>
    <row r="94" spans="21:27">
      <c r="U94" s="2"/>
      <c r="V94" s="2"/>
      <c r="W94" s="2"/>
      <c r="X94" s="2"/>
      <c r="Y94" s="2"/>
      <c r="Z94" s="2"/>
      <c r="AA94" s="2"/>
    </row>
    <row r="95" spans="21:27">
      <c r="U95" s="2"/>
      <c r="V95" s="2"/>
      <c r="W95" s="2"/>
      <c r="X95" s="2"/>
      <c r="Y95" s="2"/>
      <c r="Z95" s="2"/>
      <c r="AA95" s="2"/>
    </row>
    <row r="96" spans="21:27">
      <c r="U96" s="2"/>
      <c r="V96" s="2"/>
      <c r="W96" s="2"/>
      <c r="X96" s="2"/>
      <c r="Y96" s="2"/>
      <c r="Z96" s="2"/>
      <c r="AA96" s="2"/>
    </row>
    <row r="97" spans="21:27">
      <c r="U97" s="2"/>
      <c r="V97" s="2"/>
      <c r="W97" s="2"/>
      <c r="X97" s="2"/>
      <c r="Y97" s="2"/>
      <c r="Z97" s="2"/>
      <c r="AA97" s="2"/>
    </row>
    <row r="98" spans="21:27">
      <c r="U98" s="2"/>
      <c r="V98" s="2"/>
      <c r="W98" s="2"/>
      <c r="X98" s="2"/>
      <c r="Y98" s="2"/>
      <c r="Z98" s="2"/>
      <c r="AA98" s="2"/>
    </row>
    <row r="99" spans="21:27">
      <c r="U99" s="2"/>
      <c r="V99" s="2"/>
      <c r="W99" s="2"/>
      <c r="X99" s="2"/>
      <c r="Y99" s="2"/>
      <c r="Z99" s="2"/>
      <c r="AA99" s="2"/>
    </row>
    <row r="100" spans="21:27">
      <c r="U100" s="2"/>
      <c r="V100" s="2"/>
      <c r="W100" s="2"/>
      <c r="X100" s="2"/>
      <c r="Y100" s="2"/>
      <c r="Z100" s="2"/>
      <c r="AA100" s="2"/>
    </row>
    <row r="101" spans="21:27">
      <c r="U101" s="2"/>
      <c r="V101" s="2"/>
      <c r="W101" s="2"/>
      <c r="X101" s="2"/>
      <c r="Y101" s="2"/>
      <c r="Z101" s="2"/>
      <c r="AA101" s="2"/>
    </row>
    <row r="102" spans="21:27">
      <c r="U102" s="2"/>
      <c r="V102" s="2"/>
      <c r="W102" s="2"/>
      <c r="X102" s="2"/>
      <c r="Y102" s="2"/>
      <c r="Z102" s="2"/>
      <c r="AA102" s="2"/>
    </row>
    <row r="103" spans="21:27">
      <c r="U103" s="2"/>
      <c r="V103" s="2"/>
      <c r="W103" s="2"/>
      <c r="X103" s="2"/>
      <c r="Y103" s="2"/>
      <c r="Z103" s="2"/>
      <c r="AA103" s="2"/>
    </row>
    <row r="104" spans="21:27">
      <c r="U104" s="2"/>
      <c r="V104" s="2"/>
      <c r="W104" s="2"/>
      <c r="X104" s="2"/>
      <c r="Y104" s="2"/>
      <c r="Z104" s="2"/>
      <c r="AA104" s="2"/>
    </row>
    <row r="105" spans="21:27">
      <c r="U105" s="2"/>
      <c r="V105" s="2"/>
      <c r="W105" s="2"/>
      <c r="X105" s="2"/>
      <c r="Y105" s="2"/>
      <c r="Z105" s="2"/>
      <c r="AA105" s="2"/>
    </row>
    <row r="106" spans="21:27">
      <c r="U106" s="2"/>
      <c r="V106" s="2"/>
      <c r="W106" s="2"/>
      <c r="X106" s="2"/>
      <c r="Y106" s="2"/>
      <c r="Z106" s="2"/>
      <c r="AA106" s="2"/>
    </row>
    <row r="107" spans="21:27">
      <c r="U107" s="2"/>
      <c r="V107" s="2"/>
      <c r="W107" s="2"/>
      <c r="X107" s="2"/>
      <c r="Y107" s="2"/>
      <c r="Z107" s="2"/>
      <c r="AA107" s="2"/>
    </row>
    <row r="108" spans="21:27">
      <c r="U108" s="2"/>
      <c r="V108" s="2"/>
      <c r="W108" s="2"/>
      <c r="X108" s="2"/>
      <c r="Y108" s="2"/>
      <c r="Z108" s="2"/>
      <c r="AA108" s="2"/>
    </row>
    <row r="109" spans="21:27">
      <c r="U109" s="2"/>
      <c r="V109" s="2"/>
      <c r="W109" s="2"/>
      <c r="X109" s="2"/>
      <c r="Y109" s="2"/>
      <c r="Z109" s="2"/>
      <c r="AA109" s="2"/>
    </row>
    <row r="110" spans="21:27">
      <c r="U110" s="2"/>
      <c r="V110" s="2"/>
      <c r="W110" s="2"/>
      <c r="X110" s="2"/>
      <c r="Y110" s="2"/>
      <c r="Z110" s="2"/>
      <c r="AA110" s="2"/>
    </row>
  </sheetData>
  <customSheetViews>
    <customSheetView guid="{E0C6688C-23D0-4DBC-A58B-6DB16AD0B737}" topLeftCell="A4">
      <selection activeCell="A33" sqref="A33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12"/>
  <sheetViews>
    <sheetView topLeftCell="A22" workbookViewId="0"/>
  </sheetViews>
  <sheetFormatPr defaultColWidth="9" defaultRowHeight="11.25" outlineLevelRow="1" outlineLevelCol="1"/>
  <cols>
    <col min="1" max="2" width="1.28515625" style="15" customWidth="1"/>
    <col min="3" max="3" width="36" style="15" customWidth="1"/>
    <col min="4" max="4" width="19.42578125" style="16" customWidth="1"/>
    <col min="5" max="5" width="13.5703125" style="16" customWidth="1"/>
    <col min="6" max="7" width="9.140625" style="16" customWidth="1"/>
    <col min="8" max="8" width="9.85546875" style="16" customWidth="1"/>
    <col min="9" max="9" width="9.85546875" style="16" customWidth="1" outlineLevel="1"/>
    <col min="10" max="33" width="9.85546875" style="15" customWidth="1"/>
    <col min="34" max="38" width="9.28515625" style="15" customWidth="1"/>
    <col min="39" max="16384" width="9" style="15"/>
  </cols>
  <sheetData>
    <row r="1" spans="2:26" s="94" customFormat="1" ht="15.75">
      <c r="C1" s="103" t="s">
        <v>118</v>
      </c>
      <c r="D1" s="103"/>
      <c r="E1" s="92" t="s">
        <v>85</v>
      </c>
      <c r="F1" s="91" t="str">
        <f>IF(COUNTA($A$9:$A$3010)=COUNTIF($A$9:$A$3010,"OK"),"OK","Check")</f>
        <v>OK</v>
      </c>
      <c r="G1" s="102"/>
      <c r="H1" s="101" t="s">
        <v>84</v>
      </c>
      <c r="I1" s="100"/>
      <c r="J1" s="92" t="s">
        <v>83</v>
      </c>
      <c r="K1" s="99" t="s">
        <v>82</v>
      </c>
      <c r="L1" s="98" t="s">
        <v>81</v>
      </c>
      <c r="M1" s="97" t="s">
        <v>80</v>
      </c>
      <c r="N1" s="96" t="s">
        <v>79</v>
      </c>
      <c r="Q1" s="95"/>
      <c r="T1" s="95"/>
    </row>
    <row r="2" spans="2:26" s="87" customFormat="1" ht="13.5" thickBot="1">
      <c r="C2" s="93" t="s">
        <v>119</v>
      </c>
      <c r="D2" s="93"/>
      <c r="E2" s="92" t="s">
        <v>78</v>
      </c>
      <c r="F2" s="91" t="s">
        <v>120</v>
      </c>
      <c r="G2" s="90"/>
      <c r="H2" s="90"/>
      <c r="I2" s="89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2:26" s="82" customFormat="1" ht="12" thickBot="1">
      <c r="C3" s="85"/>
      <c r="D3" s="84"/>
      <c r="E3" s="84"/>
      <c r="F3" s="84"/>
      <c r="G3" s="84"/>
      <c r="H3" s="189" t="s">
        <v>77</v>
      </c>
      <c r="I3" s="189"/>
      <c r="J3" s="189"/>
      <c r="K3" s="189"/>
      <c r="L3" s="189"/>
      <c r="M3" s="86" t="s">
        <v>76</v>
      </c>
      <c r="N3" s="188" t="s">
        <v>75</v>
      </c>
      <c r="O3" s="188"/>
      <c r="P3" s="188"/>
      <c r="Q3" s="188"/>
      <c r="R3" s="188"/>
      <c r="S3" s="188"/>
      <c r="T3" s="83"/>
      <c r="U3" s="83"/>
      <c r="V3" s="83"/>
      <c r="W3" s="83"/>
      <c r="X3" s="83"/>
      <c r="Y3" s="83"/>
      <c r="Z3" s="83"/>
    </row>
    <row r="4" spans="2:26" s="82" customFormat="1">
      <c r="C4" s="85"/>
      <c r="D4" s="84" t="s">
        <v>26</v>
      </c>
      <c r="E4" s="84" t="s">
        <v>25</v>
      </c>
      <c r="F4" s="84" t="s">
        <v>24</v>
      </c>
      <c r="G4" s="84" t="s">
        <v>23</v>
      </c>
      <c r="H4" s="84">
        <f>I4-1</f>
        <v>2009</v>
      </c>
      <c r="I4" s="84">
        <f>J4-1</f>
        <v>2010</v>
      </c>
      <c r="J4" s="84">
        <v>2011</v>
      </c>
      <c r="K4" s="84">
        <v>2012</v>
      </c>
      <c r="L4" s="84">
        <v>2013</v>
      </c>
      <c r="M4" s="84">
        <v>2014</v>
      </c>
      <c r="N4" s="84">
        <v>2015</v>
      </c>
      <c r="O4" s="84">
        <v>2016</v>
      </c>
      <c r="P4" s="84">
        <v>2017</v>
      </c>
      <c r="Q4" s="84">
        <v>2018</v>
      </c>
      <c r="R4" s="84">
        <v>2019</v>
      </c>
      <c r="S4" s="84">
        <v>2020</v>
      </c>
      <c r="T4" s="83"/>
      <c r="U4" s="83"/>
      <c r="V4" s="83"/>
      <c r="W4" s="83"/>
      <c r="X4" s="83"/>
      <c r="Y4" s="83"/>
      <c r="Z4" s="83"/>
    </row>
    <row r="5" spans="2:26" s="80" customFormat="1" ht="3" customHeight="1">
      <c r="D5" s="81"/>
      <c r="E5" s="81"/>
      <c r="F5" s="81"/>
      <c r="G5" s="81"/>
      <c r="H5" s="81"/>
      <c r="I5" s="81"/>
    </row>
    <row r="6" spans="2:26" s="80" customFormat="1" ht="9" customHeight="1">
      <c r="B6" s="80" t="s">
        <v>74</v>
      </c>
      <c r="D6" s="81"/>
      <c r="E6" s="81"/>
      <c r="F6" s="81"/>
      <c r="G6" s="81"/>
      <c r="H6" s="81"/>
      <c r="I6" s="81"/>
    </row>
    <row r="7" spans="2:26" s="80" customFormat="1" ht="3" customHeight="1" thickBot="1">
      <c r="D7" s="81"/>
      <c r="E7" s="81"/>
      <c r="F7" s="81"/>
      <c r="G7" s="81"/>
      <c r="H7" s="81"/>
      <c r="I7" s="81"/>
    </row>
    <row r="8" spans="2:26" s="17" customFormat="1" ht="12.75" thickBot="1">
      <c r="B8" s="20" t="s">
        <v>73</v>
      </c>
      <c r="C8" s="18"/>
      <c r="D8" s="19"/>
      <c r="E8" s="59" t="s">
        <v>40</v>
      </c>
      <c r="F8" s="58" t="s">
        <v>72</v>
      </c>
      <c r="G8" s="19"/>
      <c r="H8" s="19"/>
      <c r="I8" s="19"/>
      <c r="J8" s="19"/>
      <c r="K8" s="19"/>
      <c r="O8" s="18"/>
      <c r="P8" s="18"/>
      <c r="Q8" s="18"/>
      <c r="R8" s="18"/>
      <c r="S8" s="18"/>
    </row>
    <row r="9" spans="2:26" outlineLevel="1"/>
    <row r="10" spans="2:26" s="54" customFormat="1" outlineLevel="1">
      <c r="B10" s="54" t="s">
        <v>38</v>
      </c>
      <c r="C10" s="57"/>
      <c r="D10" s="56"/>
      <c r="E10" s="56"/>
      <c r="F10" s="56"/>
      <c r="G10" s="56"/>
      <c r="H10" s="56"/>
      <c r="I10" s="56"/>
      <c r="O10" s="55"/>
      <c r="P10" s="55"/>
      <c r="Q10" s="55"/>
      <c r="R10" s="55"/>
      <c r="S10" s="55"/>
    </row>
    <row r="11" spans="2:26" outlineLevel="1"/>
    <row r="12" spans="2:26" outlineLevel="1">
      <c r="C12" s="53" t="s">
        <v>37</v>
      </c>
      <c r="D12" s="52" t="s">
        <v>26</v>
      </c>
      <c r="E12" s="52" t="s">
        <v>25</v>
      </c>
      <c r="F12" s="52" t="s">
        <v>24</v>
      </c>
      <c r="G12" s="38" t="s">
        <v>23</v>
      </c>
      <c r="H12" s="51"/>
      <c r="I12" s="38"/>
      <c r="M12" s="36" t="str">
        <f t="shared" ref="M12:S12" si="0">"CY"&amp;RIGHT(M$4,2)</f>
        <v>CY14</v>
      </c>
      <c r="N12" s="37" t="str">
        <f t="shared" si="0"/>
        <v>CY15</v>
      </c>
      <c r="O12" s="36" t="str">
        <f t="shared" si="0"/>
        <v>CY16</v>
      </c>
      <c r="P12" s="36" t="str">
        <f t="shared" si="0"/>
        <v>CY17</v>
      </c>
      <c r="Q12" s="36" t="str">
        <f t="shared" si="0"/>
        <v>CY18</v>
      </c>
      <c r="R12" s="36" t="str">
        <f t="shared" si="0"/>
        <v>CY19</v>
      </c>
      <c r="S12" s="36" t="str">
        <f t="shared" si="0"/>
        <v>CY20</v>
      </c>
    </row>
    <row r="13" spans="2:26" outlineLevel="1">
      <c r="I13" s="38"/>
      <c r="N13" s="29"/>
    </row>
    <row r="14" spans="2:26" outlineLevel="1">
      <c r="C14" s="35" t="s">
        <v>36</v>
      </c>
      <c r="D14" s="50" t="s">
        <v>35</v>
      </c>
      <c r="E14" s="16" t="e">
        <f>factor</f>
        <v>#NAME?</v>
      </c>
      <c r="F14" s="32" t="str">
        <f>$F$8</f>
        <v>Real 2015</v>
      </c>
      <c r="G14" s="32" t="str">
        <f>IF(F14="n.m.","n.m.",IF(F14&lt;&gt;"Nominal","Year-end","Mid-year"))</f>
        <v>Year-end</v>
      </c>
      <c r="I14" s="38"/>
      <c r="M14" s="48">
        <v>1.0230769230769232</v>
      </c>
      <c r="N14" s="49">
        <v>1.0230769230769232</v>
      </c>
      <c r="O14" s="48">
        <v>1.0230769230769232</v>
      </c>
      <c r="P14" s="48">
        <v>1.023076923076923</v>
      </c>
      <c r="Q14" s="48">
        <v>1.0230769230769232</v>
      </c>
      <c r="R14" s="48">
        <v>1.0230769230769232</v>
      </c>
      <c r="S14" s="48">
        <v>1.023076923076923</v>
      </c>
    </row>
    <row r="15" spans="2:26" outlineLevel="1">
      <c r="C15" s="35" t="s">
        <v>71</v>
      </c>
      <c r="D15" s="50" t="s">
        <v>35</v>
      </c>
      <c r="E15" s="16" t="e">
        <f>factor</f>
        <v>#NAME?</v>
      </c>
      <c r="F15" s="32" t="str">
        <f>$F$8</f>
        <v>Real 2015</v>
      </c>
      <c r="G15" s="32" t="str">
        <f>IF(F15="n.m.","n.m.",IF(F15&lt;&gt;"Nominal","Year-end","Mid-year"))</f>
        <v>Year-end</v>
      </c>
      <c r="I15" s="38"/>
      <c r="M15" s="48">
        <v>1</v>
      </c>
      <c r="N15" s="49">
        <v>1</v>
      </c>
      <c r="O15" s="48">
        <v>1</v>
      </c>
      <c r="P15" s="48">
        <v>1</v>
      </c>
      <c r="Q15" s="48">
        <v>1</v>
      </c>
      <c r="R15" s="48">
        <v>1</v>
      </c>
      <c r="S15" s="48">
        <v>1</v>
      </c>
    </row>
    <row r="16" spans="2:26" outlineLevel="1">
      <c r="O16" s="79"/>
    </row>
    <row r="17" spans="2:21" s="54" customFormat="1" outlineLevel="1">
      <c r="B17" s="54" t="s">
        <v>70</v>
      </c>
      <c r="C17" s="57"/>
      <c r="D17" s="56"/>
      <c r="E17" s="56"/>
      <c r="F17" s="56"/>
      <c r="G17" s="56"/>
      <c r="H17" s="56"/>
      <c r="I17" s="56"/>
      <c r="O17" s="55"/>
      <c r="P17" s="55"/>
      <c r="Q17" s="55"/>
      <c r="R17" s="55"/>
      <c r="S17" s="55"/>
    </row>
    <row r="18" spans="2:21" outlineLevel="1"/>
    <row r="19" spans="2:21" outlineLevel="1">
      <c r="M19" s="44" t="s">
        <v>121</v>
      </c>
      <c r="N19" s="45" t="s">
        <v>122</v>
      </c>
      <c r="O19" s="44" t="s">
        <v>122</v>
      </c>
      <c r="P19" s="44" t="s">
        <v>122</v>
      </c>
      <c r="Q19" s="44" t="s">
        <v>122</v>
      </c>
      <c r="R19" s="44" t="s">
        <v>122</v>
      </c>
      <c r="S19" s="44" t="s">
        <v>122</v>
      </c>
      <c r="T19" s="44" t="s">
        <v>11</v>
      </c>
    </row>
    <row r="20" spans="2:21" outlineLevel="1">
      <c r="C20" s="21" t="s">
        <v>69</v>
      </c>
      <c r="D20" s="38" t="s">
        <v>26</v>
      </c>
      <c r="E20" s="38" t="s">
        <v>25</v>
      </c>
      <c r="F20" s="38" t="s">
        <v>24</v>
      </c>
      <c r="G20" s="38" t="s">
        <v>23</v>
      </c>
      <c r="H20" s="38"/>
      <c r="I20" s="38"/>
      <c r="M20" s="36" t="str">
        <f t="shared" ref="M20:S20" si="1">"CY"&amp;RIGHT(M$4,2)</f>
        <v>CY14</v>
      </c>
      <c r="N20" s="37" t="str">
        <f t="shared" si="1"/>
        <v>CY15</v>
      </c>
      <c r="O20" s="36" t="str">
        <f t="shared" si="1"/>
        <v>CY16</v>
      </c>
      <c r="P20" s="36" t="str">
        <f t="shared" si="1"/>
        <v>CY17</v>
      </c>
      <c r="Q20" s="36" t="str">
        <f t="shared" si="1"/>
        <v>CY18</v>
      </c>
      <c r="R20" s="36" t="str">
        <f t="shared" si="1"/>
        <v>CY19</v>
      </c>
      <c r="S20" s="36" t="str">
        <f t="shared" si="1"/>
        <v>CY20</v>
      </c>
      <c r="T20" s="36" t="s">
        <v>54</v>
      </c>
    </row>
    <row r="21" spans="2:21" outlineLevel="1">
      <c r="C21" s="21"/>
      <c r="D21" s="38"/>
      <c r="E21" s="38"/>
      <c r="F21" s="38"/>
      <c r="H21" s="38"/>
      <c r="I21" s="38"/>
      <c r="N21" s="29"/>
    </row>
    <row r="22" spans="2:21" outlineLevel="1">
      <c r="C22" s="35" t="s">
        <v>68</v>
      </c>
      <c r="D22" s="41" t="s">
        <v>29</v>
      </c>
      <c r="E22" s="16" t="e">
        <f>millions</f>
        <v>#NAME?</v>
      </c>
      <c r="F22" s="32" t="str">
        <f>$F$8</f>
        <v>Real 2015</v>
      </c>
      <c r="G22" s="32" t="str">
        <f>IF(F22="n.m.","n.m.",IF(F22&lt;&gt;"Nominal","Year-end","Mid-year"))</f>
        <v>Year-end</v>
      </c>
      <c r="H22" s="38"/>
      <c r="I22" s="38"/>
      <c r="M22" s="39">
        <v>74.321538376871487</v>
      </c>
      <c r="N22" s="69">
        <v>77.587614508998328</v>
      </c>
      <c r="O22" s="39">
        <v>81.865656185606369</v>
      </c>
      <c r="P22" s="39">
        <v>81.378889937753058</v>
      </c>
      <c r="Q22" s="39">
        <v>84.043772356117444</v>
      </c>
      <c r="R22" s="39">
        <v>88.19208026981967</v>
      </c>
      <c r="S22" s="39">
        <v>91.105764657160435</v>
      </c>
      <c r="T22" s="60">
        <f>SUM(O22:S22)</f>
        <v>426.58616340645699</v>
      </c>
    </row>
    <row r="23" spans="2:21" outlineLevel="1">
      <c r="C23" s="35" t="s">
        <v>67</v>
      </c>
      <c r="D23" s="41" t="s">
        <v>29</v>
      </c>
      <c r="E23" s="16" t="e">
        <f>millions</f>
        <v>#NAME?</v>
      </c>
      <c r="F23" s="32" t="str">
        <f>$F$8</f>
        <v>Real 2015</v>
      </c>
      <c r="G23" s="32" t="str">
        <f>IF(F23="n.m.","n.m.",IF(F23&lt;&gt;"Nominal","Year-end","Mid-year"))</f>
        <v>Year-end</v>
      </c>
      <c r="H23" s="38"/>
      <c r="I23" s="38"/>
      <c r="M23" s="39">
        <v>0.52814104578399701</v>
      </c>
      <c r="N23" s="69">
        <v>0.1363307063416927</v>
      </c>
      <c r="O23" s="39">
        <v>0.24490833899329403</v>
      </c>
      <c r="P23" s="39">
        <v>0.28782235570797454</v>
      </c>
      <c r="Q23" s="39">
        <v>0.2878223557079746</v>
      </c>
      <c r="R23" s="39">
        <v>0.2878223557079746</v>
      </c>
      <c r="S23" s="39">
        <v>0.28782235570797454</v>
      </c>
      <c r="T23" s="60">
        <f>SUM(O23:S23)</f>
        <v>1.3961977618251922</v>
      </c>
    </row>
    <row r="24" spans="2:21" outlineLevel="1">
      <c r="C24" s="35" t="s">
        <v>66</v>
      </c>
      <c r="D24" s="41" t="s">
        <v>29</v>
      </c>
      <c r="E24" s="16" t="e">
        <f>millions</f>
        <v>#NAME?</v>
      </c>
      <c r="F24" s="32" t="str">
        <f>$F$8</f>
        <v>Real 2015</v>
      </c>
      <c r="G24" s="32" t="str">
        <f>IF(F24="n.m.","n.m.",IF(F24&lt;&gt;"Nominal","Year-end","Mid-year"))</f>
        <v>Year-end</v>
      </c>
      <c r="H24" s="38"/>
      <c r="I24" s="38"/>
      <c r="N24" s="73"/>
      <c r="O24" s="39">
        <v>11.41897867865184</v>
      </c>
      <c r="P24" s="39">
        <v>11.764184648150387</v>
      </c>
      <c r="Q24" s="39">
        <v>12.14493657465551</v>
      </c>
      <c r="R24" s="39">
        <v>12.575146259251657</v>
      </c>
      <c r="S24" s="39">
        <v>12.988531234596849</v>
      </c>
      <c r="T24" s="60">
        <f>SUM(O24:S24)</f>
        <v>60.891777395306235</v>
      </c>
    </row>
    <row r="25" spans="2:21" outlineLevel="1">
      <c r="C25" s="35" t="s">
        <v>65</v>
      </c>
      <c r="D25" s="41" t="s">
        <v>29</v>
      </c>
      <c r="E25" s="16" t="e">
        <f>millions</f>
        <v>#NAME?</v>
      </c>
      <c r="F25" s="32" t="str">
        <f>$F$8</f>
        <v>Real 2015</v>
      </c>
      <c r="G25" s="32" t="str">
        <f>IF(F25="n.m.","n.m.",IF(F25&lt;&gt;"Nominal","Year-end","Mid-year"))</f>
        <v>Year-end</v>
      </c>
      <c r="H25" s="38"/>
      <c r="I25" s="38"/>
      <c r="N25" s="73"/>
      <c r="O25" s="39">
        <v>0.56781680524570999</v>
      </c>
      <c r="P25" s="39">
        <v>0.58450996165428781</v>
      </c>
      <c r="Q25" s="39">
        <v>0.60084523791713229</v>
      </c>
      <c r="R25" s="39">
        <v>0.61837150507712824</v>
      </c>
      <c r="S25" s="39">
        <v>0.63718689034930565</v>
      </c>
      <c r="T25" s="60">
        <f>SUM(O25:S25)</f>
        <v>3.008730400243564</v>
      </c>
    </row>
    <row r="26" spans="2:21" outlineLevel="1">
      <c r="C26" s="35"/>
      <c r="D26" s="41"/>
      <c r="H26" s="38"/>
      <c r="I26" s="38"/>
      <c r="N26" s="29"/>
    </row>
    <row r="27" spans="2:21" outlineLevel="1">
      <c r="C27" s="68" t="s">
        <v>64</v>
      </c>
      <c r="D27" s="26" t="s">
        <v>20</v>
      </c>
      <c r="E27" s="26" t="e">
        <f>millions</f>
        <v>#NAME?</v>
      </c>
      <c r="F27" s="25" t="str">
        <f>$F$8</f>
        <v>Real 2015</v>
      </c>
      <c r="G27" s="25" t="str">
        <f>IF(F27="n.m.","n.m.",IF(F27&lt;&gt;"Nominal","Year-end","Mid-year"))</f>
        <v>Year-end</v>
      </c>
      <c r="H27" s="38"/>
      <c r="I27" s="38"/>
      <c r="M27" s="23">
        <f t="shared" ref="M27:S27" si="2">SUM(M22:M25)</f>
        <v>74.849679422655484</v>
      </c>
      <c r="N27" s="24">
        <f t="shared" si="2"/>
        <v>77.723945215340024</v>
      </c>
      <c r="O27" s="23">
        <f t="shared" si="2"/>
        <v>94.097360008497219</v>
      </c>
      <c r="P27" s="23">
        <f t="shared" si="2"/>
        <v>94.015406903265713</v>
      </c>
      <c r="Q27" s="23">
        <f t="shared" si="2"/>
        <v>97.077376524398062</v>
      </c>
      <c r="R27" s="23">
        <f t="shared" si="2"/>
        <v>101.67342038985642</v>
      </c>
      <c r="S27" s="23">
        <f t="shared" si="2"/>
        <v>105.01930513781457</v>
      </c>
      <c r="T27" s="23">
        <f>SUM(O27:S27)</f>
        <v>491.88286896383198</v>
      </c>
      <c r="U27" s="35" t="s">
        <v>63</v>
      </c>
    </row>
    <row r="28" spans="2:21" outlineLevel="1">
      <c r="C28" s="35"/>
      <c r="D28" s="41"/>
      <c r="H28" s="38"/>
      <c r="I28" s="38"/>
      <c r="N28" s="78"/>
      <c r="O28" s="43"/>
      <c r="P28" s="43"/>
      <c r="Q28" s="43"/>
      <c r="R28" s="43"/>
      <c r="S28" s="43"/>
    </row>
    <row r="29" spans="2:21" outlineLevel="1">
      <c r="C29" s="21" t="s">
        <v>62</v>
      </c>
      <c r="D29" s="38" t="s">
        <v>26</v>
      </c>
      <c r="E29" s="38" t="s">
        <v>25</v>
      </c>
      <c r="F29" s="38" t="s">
        <v>24</v>
      </c>
      <c r="H29" s="38"/>
      <c r="I29" s="38"/>
      <c r="M29" s="36" t="str">
        <f t="shared" ref="M29:S29" si="3">"CY"&amp;RIGHT(M$4,2)</f>
        <v>CY14</v>
      </c>
      <c r="N29" s="37" t="str">
        <f t="shared" si="3"/>
        <v>CY15</v>
      </c>
      <c r="O29" s="36" t="str">
        <f t="shared" si="3"/>
        <v>CY16</v>
      </c>
      <c r="P29" s="36" t="str">
        <f t="shared" si="3"/>
        <v>CY17</v>
      </c>
      <c r="Q29" s="36" t="str">
        <f t="shared" si="3"/>
        <v>CY18</v>
      </c>
      <c r="R29" s="36" t="str">
        <f t="shared" si="3"/>
        <v>CY19</v>
      </c>
      <c r="S29" s="36" t="str">
        <f t="shared" si="3"/>
        <v>CY20</v>
      </c>
      <c r="T29" s="36" t="s">
        <v>54</v>
      </c>
    </row>
    <row r="30" spans="2:21" outlineLevel="1">
      <c r="C30" s="35"/>
      <c r="D30" s="41"/>
      <c r="H30" s="38"/>
      <c r="I30" s="38"/>
      <c r="N30" s="29"/>
      <c r="O30" s="43"/>
      <c r="P30" s="43"/>
      <c r="Q30" s="43"/>
      <c r="R30" s="43"/>
      <c r="S30" s="43"/>
    </row>
    <row r="31" spans="2:21" outlineLevel="1">
      <c r="C31" s="35" t="s">
        <v>62</v>
      </c>
      <c r="D31" s="41" t="s">
        <v>29</v>
      </c>
      <c r="E31" s="16" t="e">
        <f>millions</f>
        <v>#NAME?</v>
      </c>
      <c r="F31" s="32" t="str">
        <f>$F$8</f>
        <v>Real 2015</v>
      </c>
      <c r="G31" s="32" t="str">
        <f>IF(F31="n.m.","n.m.",IF(F31&lt;&gt;"Nominal","Year-end","Mid-year"))</f>
        <v>Year-end</v>
      </c>
      <c r="H31" s="38"/>
      <c r="I31" s="38"/>
      <c r="M31" s="39">
        <v>0</v>
      </c>
      <c r="N31" s="69">
        <v>0</v>
      </c>
      <c r="O31" s="39">
        <v>1.2718219159529283</v>
      </c>
      <c r="P31" s="39">
        <v>1.3417378485414113</v>
      </c>
      <c r="Q31" s="39">
        <v>1.4281337257748266</v>
      </c>
      <c r="R31" s="39">
        <v>1.5046674301586953</v>
      </c>
      <c r="S31" s="39">
        <v>1.5803948372954515</v>
      </c>
      <c r="T31" s="60">
        <f>SUM(O31:S31)</f>
        <v>7.1267557577233136</v>
      </c>
    </row>
    <row r="32" spans="2:21" outlineLevel="1">
      <c r="C32" s="35"/>
      <c r="D32" s="41"/>
      <c r="H32" s="38"/>
      <c r="I32" s="38"/>
      <c r="N32" s="29"/>
    </row>
    <row r="33" spans="2:21" outlineLevel="1">
      <c r="C33" s="68" t="s">
        <v>61</v>
      </c>
      <c r="D33" s="26" t="s">
        <v>20</v>
      </c>
      <c r="E33" s="26" t="e">
        <f>millions</f>
        <v>#NAME?</v>
      </c>
      <c r="F33" s="25" t="str">
        <f>$F$8</f>
        <v>Real 2015</v>
      </c>
      <c r="G33" s="25" t="str">
        <f>IF(F33="n.m.","n.m.",IF(F33&lt;&gt;"Nominal","Year-end","Mid-year"))</f>
        <v>Year-end</v>
      </c>
      <c r="H33" s="38"/>
      <c r="I33" s="38"/>
      <c r="M33" s="23">
        <f t="shared" ref="M33:S33" si="4">M27+M31</f>
        <v>74.849679422655484</v>
      </c>
      <c r="N33" s="24">
        <f t="shared" si="4"/>
        <v>77.723945215340024</v>
      </c>
      <c r="O33" s="23">
        <f t="shared" si="4"/>
        <v>95.369181924450146</v>
      </c>
      <c r="P33" s="23">
        <f t="shared" si="4"/>
        <v>95.357144751807127</v>
      </c>
      <c r="Q33" s="23">
        <f t="shared" si="4"/>
        <v>98.50551025017289</v>
      </c>
      <c r="R33" s="23">
        <f t="shared" si="4"/>
        <v>103.17808782001511</v>
      </c>
      <c r="S33" s="23">
        <f t="shared" si="4"/>
        <v>106.59969997511003</v>
      </c>
      <c r="T33" s="23">
        <f>SUM(O33:S33)</f>
        <v>499.00962472155527</v>
      </c>
    </row>
    <row r="34" spans="2:21" outlineLevel="1">
      <c r="C34" s="77"/>
      <c r="D34" s="76"/>
      <c r="E34" s="76"/>
      <c r="F34" s="75"/>
      <c r="G34" s="75"/>
      <c r="H34" s="38"/>
      <c r="I34" s="38"/>
      <c r="M34" s="60"/>
      <c r="N34" s="74"/>
      <c r="O34" s="60"/>
      <c r="P34" s="60"/>
      <c r="Q34" s="60"/>
      <c r="R34" s="60"/>
      <c r="S34" s="60"/>
      <c r="T34" s="60"/>
    </row>
    <row r="35" spans="2:21" outlineLevel="1">
      <c r="C35" s="35" t="s">
        <v>60</v>
      </c>
      <c r="D35" s="41" t="s">
        <v>59</v>
      </c>
      <c r="E35" s="16" t="e">
        <f>millions</f>
        <v>#NAME?</v>
      </c>
      <c r="F35" s="32" t="str">
        <f>$F$8</f>
        <v>Real 2015</v>
      </c>
      <c r="G35" s="32" t="str">
        <f>IF(F35="n.m.","n.m.",IF(F35&lt;&gt;"Nominal","Year-end","Mid-year"))</f>
        <v>Year-end</v>
      </c>
      <c r="H35" s="38"/>
      <c r="I35" s="38"/>
      <c r="N35" s="73"/>
      <c r="O35" s="39">
        <v>5.2917188702134439</v>
      </c>
      <c r="P35" s="39">
        <v>-5.3776481707785706E-3</v>
      </c>
      <c r="Q35" s="39">
        <v>10.524987747482832</v>
      </c>
      <c r="R35" s="39">
        <v>7.2406886434222741</v>
      </c>
      <c r="S35" s="39">
        <v>0</v>
      </c>
      <c r="T35" s="60">
        <f>SUM(O35:S35)</f>
        <v>23.052017612947772</v>
      </c>
    </row>
    <row r="36" spans="2:21" outlineLevel="1">
      <c r="C36" s="61"/>
      <c r="O36" s="43"/>
      <c r="P36" s="43"/>
      <c r="Q36" s="43"/>
      <c r="R36" s="43"/>
      <c r="S36" s="43"/>
    </row>
    <row r="37" spans="2:21" s="54" customFormat="1" outlineLevel="1">
      <c r="B37" s="54" t="s">
        <v>58</v>
      </c>
      <c r="C37" s="57"/>
      <c r="D37" s="56"/>
      <c r="E37" s="56"/>
      <c r="F37" s="56"/>
      <c r="G37" s="56"/>
      <c r="H37" s="56"/>
      <c r="I37" s="56"/>
      <c r="O37" s="55"/>
      <c r="P37" s="55"/>
      <c r="Q37" s="55"/>
      <c r="R37" s="55"/>
      <c r="S37" s="55"/>
    </row>
    <row r="38" spans="2:21" outlineLevel="1">
      <c r="C38" s="61"/>
      <c r="O38" s="43"/>
      <c r="P38" s="43"/>
      <c r="Q38" s="43"/>
      <c r="R38" s="43"/>
      <c r="S38" s="43"/>
    </row>
    <row r="39" spans="2:21" outlineLevel="1">
      <c r="M39" s="44" t="s">
        <v>121</v>
      </c>
      <c r="N39" s="45" t="s">
        <v>122</v>
      </c>
      <c r="O39" s="44" t="s">
        <v>122</v>
      </c>
      <c r="P39" s="44" t="s">
        <v>122</v>
      </c>
      <c r="Q39" s="44" t="s">
        <v>122</v>
      </c>
      <c r="R39" s="44" t="s">
        <v>122</v>
      </c>
      <c r="S39" s="44" t="s">
        <v>122</v>
      </c>
      <c r="T39" s="44" t="s">
        <v>11</v>
      </c>
    </row>
    <row r="40" spans="2:21" outlineLevel="1">
      <c r="C40" s="21" t="s">
        <v>57</v>
      </c>
      <c r="D40" s="38" t="s">
        <v>26</v>
      </c>
      <c r="E40" s="38" t="s">
        <v>25</v>
      </c>
      <c r="F40" s="38" t="s">
        <v>24</v>
      </c>
      <c r="G40" s="38" t="s">
        <v>23</v>
      </c>
      <c r="H40" s="38"/>
      <c r="I40" s="38"/>
      <c r="M40" s="36" t="str">
        <f t="shared" ref="M40:S40" si="5">"CY"&amp;RIGHT(M$4,2)</f>
        <v>CY14</v>
      </c>
      <c r="N40" s="37" t="str">
        <f t="shared" si="5"/>
        <v>CY15</v>
      </c>
      <c r="O40" s="36" t="str">
        <f t="shared" si="5"/>
        <v>CY16</v>
      </c>
      <c r="P40" s="36" t="str">
        <f t="shared" si="5"/>
        <v>CY17</v>
      </c>
      <c r="Q40" s="36" t="str">
        <f t="shared" si="5"/>
        <v>CY18</v>
      </c>
      <c r="R40" s="36" t="str">
        <f t="shared" si="5"/>
        <v>CY19</v>
      </c>
      <c r="S40" s="36" t="str">
        <f t="shared" si="5"/>
        <v>CY20</v>
      </c>
      <c r="T40" s="36" t="s">
        <v>54</v>
      </c>
    </row>
    <row r="41" spans="2:21" outlineLevel="1">
      <c r="C41" s="21"/>
      <c r="D41" s="38"/>
      <c r="E41" s="38"/>
      <c r="F41" s="38"/>
      <c r="H41" s="38"/>
      <c r="I41" s="38"/>
      <c r="M41" s="71"/>
      <c r="N41" s="72"/>
      <c r="O41" s="71"/>
      <c r="P41" s="71"/>
      <c r="Q41" s="71"/>
      <c r="R41" s="71"/>
      <c r="S41" s="71"/>
      <c r="T41" s="71"/>
    </row>
    <row r="42" spans="2:21" outlineLevel="1">
      <c r="C42" s="35" t="s">
        <v>123</v>
      </c>
      <c r="D42" s="41" t="s">
        <v>28</v>
      </c>
      <c r="E42" s="16" t="e">
        <f>millions</f>
        <v>#NAME?</v>
      </c>
      <c r="F42" s="32" t="str">
        <f>$F$8</f>
        <v>Real 2015</v>
      </c>
      <c r="G42" s="32" t="str">
        <f>IF(F42="n.m.","n.m.",IF(F42&lt;&gt;"Nominal","Year-end","Mid-year"))</f>
        <v>Year-end</v>
      </c>
      <c r="H42" s="38"/>
      <c r="I42" s="38"/>
      <c r="M42" s="39">
        <v>7.416047272655832</v>
      </c>
      <c r="N42" s="69">
        <v>7.569572742583107</v>
      </c>
      <c r="O42" s="39">
        <v>7.7638238244542137</v>
      </c>
      <c r="P42" s="39">
        <v>7.9926173019860851</v>
      </c>
      <c r="Q42" s="39">
        <v>8.2189739499929892</v>
      </c>
      <c r="R42" s="39">
        <v>8.4630810515312938</v>
      </c>
      <c r="S42" s="39">
        <v>8.7223575462830532</v>
      </c>
      <c r="T42" s="60">
        <f>SUM(O42:S42)</f>
        <v>41.160853674247633</v>
      </c>
    </row>
    <row r="43" spans="2:21" outlineLevel="1">
      <c r="C43" s="35" t="s">
        <v>124</v>
      </c>
      <c r="D43" s="41" t="s">
        <v>28</v>
      </c>
      <c r="E43" s="16" t="e">
        <f>millions</f>
        <v>#NAME?</v>
      </c>
      <c r="F43" s="32" t="str">
        <f>$F$8</f>
        <v>Real 2015</v>
      </c>
      <c r="G43" s="32" t="str">
        <f>IF(F43="n.m.","n.m.",IF(F43&lt;&gt;"Nominal","Year-end","Mid-year"))</f>
        <v>Year-end</v>
      </c>
      <c r="H43" s="38"/>
      <c r="I43" s="38"/>
      <c r="M43" s="39">
        <v>4.4508085771573862</v>
      </c>
      <c r="N43" s="69">
        <v>4.5512161454782367</v>
      </c>
      <c r="O43" s="39">
        <v>4.668042733378452</v>
      </c>
      <c r="P43" s="39">
        <v>4.8052777830464359</v>
      </c>
      <c r="Q43" s="39">
        <v>4.9395706869408604</v>
      </c>
      <c r="R43" s="39">
        <v>5.0836547705812976</v>
      </c>
      <c r="S43" s="39">
        <v>5.2383367413931632</v>
      </c>
      <c r="T43" s="60">
        <f>SUM(O43:S43)</f>
        <v>24.734882715340209</v>
      </c>
    </row>
    <row r="44" spans="2:21" outlineLevel="1">
      <c r="C44" s="35" t="s">
        <v>56</v>
      </c>
      <c r="D44" s="41" t="s">
        <v>28</v>
      </c>
      <c r="E44" s="16" t="e">
        <f>millions</f>
        <v>#NAME?</v>
      </c>
      <c r="F44" s="32" t="str">
        <f>$F$8</f>
        <v>Real 2015</v>
      </c>
      <c r="G44" s="32" t="str">
        <f>IF(F44="n.m.","n.m.",IF(F44&lt;&gt;"Nominal","Year-end","Mid-year"))</f>
        <v>Year-end</v>
      </c>
      <c r="M44" s="39">
        <v>22.553882848341114</v>
      </c>
      <c r="N44" s="69">
        <v>20.780838995224855</v>
      </c>
      <c r="O44" s="39">
        <v>10.549781341616232</v>
      </c>
      <c r="P44" s="39">
        <v>10.868710695853389</v>
      </c>
      <c r="Q44" s="39">
        <v>11.220480296539113</v>
      </c>
      <c r="R44" s="39">
        <v>11.617942997123725</v>
      </c>
      <c r="S44" s="39">
        <v>11.999861662753123</v>
      </c>
      <c r="T44" s="60">
        <f>SUM(O44:S44)</f>
        <v>56.25677699388558</v>
      </c>
    </row>
    <row r="45" spans="2:21" outlineLevel="1">
      <c r="C45" s="35" t="s">
        <v>125</v>
      </c>
      <c r="D45" s="41" t="s">
        <v>28</v>
      </c>
      <c r="E45" s="16" t="e">
        <f>millions</f>
        <v>#NAME?</v>
      </c>
      <c r="F45" s="32" t="str">
        <f>$F$8</f>
        <v>Real 2015</v>
      </c>
      <c r="G45" s="32" t="str">
        <f>IF(F45="n.m.","n.m.",IF(F45&lt;&gt;"Nominal","Year-end","Mid-year"))</f>
        <v>Year-end</v>
      </c>
      <c r="M45" s="39">
        <v>0</v>
      </c>
      <c r="N45" s="69">
        <v>0</v>
      </c>
      <c r="O45" s="39">
        <v>0</v>
      </c>
      <c r="P45" s="39">
        <v>0</v>
      </c>
      <c r="Q45" s="39">
        <v>0</v>
      </c>
      <c r="R45" s="39">
        <v>0</v>
      </c>
      <c r="S45" s="39">
        <v>0</v>
      </c>
      <c r="T45" s="60">
        <f>SUM(O45:S45)</f>
        <v>0</v>
      </c>
    </row>
    <row r="46" spans="2:21" outlineLevel="1">
      <c r="C46" s="35" t="s">
        <v>126</v>
      </c>
      <c r="D46" s="41" t="s">
        <v>28</v>
      </c>
      <c r="E46" s="16" t="e">
        <f>millions</f>
        <v>#NAME?</v>
      </c>
      <c r="F46" s="32" t="str">
        <f>$F$8</f>
        <v>Real 2015</v>
      </c>
      <c r="G46" s="32" t="str">
        <f>IF(F46="n.m.","n.m.",IF(F46&lt;&gt;"Nominal","Year-end","Mid-year"))</f>
        <v>Year-end</v>
      </c>
      <c r="M46" s="39">
        <v>0.92113876184758747</v>
      </c>
      <c r="N46" s="69">
        <v>0.92833392311178553</v>
      </c>
      <c r="O46" s="39">
        <v>0.93935758613550269</v>
      </c>
      <c r="P46" s="39">
        <v>0.9546583846055251</v>
      </c>
      <c r="Q46" s="39">
        <v>0.96886715594680584</v>
      </c>
      <c r="R46" s="39">
        <v>0.98442992167427068</v>
      </c>
      <c r="S46" s="39">
        <v>1.0032869427370095</v>
      </c>
      <c r="T46" s="60">
        <f>SUM(O46:S46)</f>
        <v>4.8505999910991138</v>
      </c>
    </row>
    <row r="47" spans="2:21" outlineLevel="1">
      <c r="C47" s="61"/>
      <c r="N47" s="29"/>
      <c r="S47" s="60"/>
    </row>
    <row r="48" spans="2:21" outlineLevel="1">
      <c r="C48" s="68" t="s">
        <v>55</v>
      </c>
      <c r="D48" s="26" t="s">
        <v>20</v>
      </c>
      <c r="E48" s="26" t="e">
        <f>millions</f>
        <v>#NAME?</v>
      </c>
      <c r="F48" s="25" t="str">
        <f>$F$8</f>
        <v>Real 2015</v>
      </c>
      <c r="G48" s="25" t="str">
        <f>IF(F48="n.m.","n.m.",IF(F48&lt;&gt;"Nominal","Year-end","Mid-year"))</f>
        <v>Year-end</v>
      </c>
      <c r="M48" s="23">
        <f t="shared" ref="M48:S48" si="6">SUM(M42:M46)</f>
        <v>35.341877460001918</v>
      </c>
      <c r="N48" s="24">
        <f t="shared" si="6"/>
        <v>33.829961806397982</v>
      </c>
      <c r="O48" s="23">
        <f t="shared" si="6"/>
        <v>23.921005485584402</v>
      </c>
      <c r="P48" s="23">
        <f t="shared" si="6"/>
        <v>24.621264165491436</v>
      </c>
      <c r="Q48" s="23">
        <f t="shared" si="6"/>
        <v>25.347892089419769</v>
      </c>
      <c r="R48" s="23">
        <f t="shared" si="6"/>
        <v>26.149108740910584</v>
      </c>
      <c r="S48" s="23">
        <f t="shared" si="6"/>
        <v>26.963842893166348</v>
      </c>
      <c r="T48" s="23">
        <f>SUM(O48:S48)</f>
        <v>127.00311337457254</v>
      </c>
      <c r="U48" s="43"/>
    </row>
    <row r="49" spans="1:20" outlineLevel="1">
      <c r="C49" s="61"/>
      <c r="S49" s="60"/>
    </row>
    <row r="50" spans="1:20" outlineLevel="1">
      <c r="C50" s="21" t="s">
        <v>53</v>
      </c>
      <c r="D50" s="38" t="s">
        <v>26</v>
      </c>
      <c r="E50" s="38" t="s">
        <v>25</v>
      </c>
      <c r="F50" s="38" t="s">
        <v>24</v>
      </c>
      <c r="H50" s="38"/>
      <c r="I50" s="38"/>
      <c r="M50" s="36" t="str">
        <f t="shared" ref="M50:S50" si="7">"CY"&amp;RIGHT(M$4,2)</f>
        <v>CY14</v>
      </c>
      <c r="N50" s="37" t="str">
        <f t="shared" si="7"/>
        <v>CY15</v>
      </c>
      <c r="O50" s="36" t="str">
        <f t="shared" si="7"/>
        <v>CY16</v>
      </c>
      <c r="P50" s="36" t="str">
        <f t="shared" si="7"/>
        <v>CY17</v>
      </c>
      <c r="Q50" s="36" t="str">
        <f t="shared" si="7"/>
        <v>CY18</v>
      </c>
      <c r="R50" s="36" t="str">
        <f t="shared" si="7"/>
        <v>CY19</v>
      </c>
      <c r="S50" s="36" t="str">
        <f t="shared" si="7"/>
        <v>CY20</v>
      </c>
      <c r="T50" s="36" t="s">
        <v>54</v>
      </c>
    </row>
    <row r="51" spans="1:20" outlineLevel="1">
      <c r="C51" s="35"/>
      <c r="D51" s="41"/>
      <c r="H51" s="38"/>
      <c r="I51" s="38"/>
      <c r="N51" s="29"/>
      <c r="O51" s="43"/>
      <c r="P51" s="43"/>
      <c r="Q51" s="43"/>
      <c r="R51" s="43"/>
      <c r="S51" s="43"/>
    </row>
    <row r="52" spans="1:20" outlineLevel="1">
      <c r="C52" s="35" t="s">
        <v>53</v>
      </c>
      <c r="D52" s="41" t="s">
        <v>29</v>
      </c>
      <c r="E52" s="16" t="e">
        <f>millions</f>
        <v>#NAME?</v>
      </c>
      <c r="F52" s="32" t="str">
        <f>$F$8</f>
        <v>Real 2015</v>
      </c>
      <c r="G52" s="32" t="str">
        <f>IF(F52="n.m.","n.m.",IF(F52&lt;&gt;"Nominal","Year-end","Mid-year"))</f>
        <v>Year-end</v>
      </c>
      <c r="H52" s="38"/>
      <c r="I52" s="38"/>
      <c r="M52" s="70">
        <v>0</v>
      </c>
      <c r="N52" s="69">
        <v>8.3991577717583546E-2</v>
      </c>
      <c r="O52" s="39">
        <v>0.12789802279083526</v>
      </c>
      <c r="P52" s="39">
        <v>0.10421215430421003</v>
      </c>
      <c r="Q52" s="39">
        <v>9.1393196062518833E-2</v>
      </c>
      <c r="R52" s="39">
        <v>7.9543242771328279E-2</v>
      </c>
      <c r="S52" s="39">
        <v>7.1771831828238666E-2</v>
      </c>
      <c r="T52" s="60">
        <f>SUM(O52:S52)</f>
        <v>0.47481844775713106</v>
      </c>
    </row>
    <row r="53" spans="1:20" outlineLevel="1">
      <c r="C53" s="35"/>
      <c r="D53" s="41"/>
      <c r="H53" s="38"/>
      <c r="I53" s="38"/>
      <c r="N53" s="29"/>
    </row>
    <row r="54" spans="1:20" outlineLevel="1">
      <c r="C54" s="68" t="s">
        <v>52</v>
      </c>
      <c r="D54" s="26" t="s">
        <v>20</v>
      </c>
      <c r="E54" s="26" t="e">
        <f>millions</f>
        <v>#NAME?</v>
      </c>
      <c r="F54" s="25" t="str">
        <f>$F$8</f>
        <v>Real 2015</v>
      </c>
      <c r="G54" s="25" t="str">
        <f>IF(F54="n.m.","n.m.",IF(F54&lt;&gt;"Nominal","Year-end","Mid-year"))</f>
        <v>Year-end</v>
      </c>
      <c r="H54" s="38"/>
      <c r="I54" s="38"/>
      <c r="M54" s="23">
        <f t="shared" ref="M54:T54" si="8">M44+M52</f>
        <v>22.553882848341114</v>
      </c>
      <c r="N54" s="24">
        <f t="shared" si="8"/>
        <v>20.864830572942438</v>
      </c>
      <c r="O54" s="23">
        <f t="shared" si="8"/>
        <v>10.677679364407068</v>
      </c>
      <c r="P54" s="23">
        <f t="shared" si="8"/>
        <v>10.9729228501576</v>
      </c>
      <c r="Q54" s="23">
        <f t="shared" si="8"/>
        <v>11.311873492601633</v>
      </c>
      <c r="R54" s="23">
        <f t="shared" si="8"/>
        <v>11.697486239895053</v>
      </c>
      <c r="S54" s="23">
        <f t="shared" si="8"/>
        <v>12.071633494581361</v>
      </c>
      <c r="T54" s="23">
        <f t="shared" si="8"/>
        <v>56.73159544164271</v>
      </c>
    </row>
    <row r="55" spans="1:20" outlineLevel="1">
      <c r="C55" s="61"/>
      <c r="S55" s="60"/>
    </row>
    <row r="56" spans="1:20" outlineLevel="1">
      <c r="C56" s="68" t="s">
        <v>51</v>
      </c>
      <c r="D56" s="26" t="s">
        <v>20</v>
      </c>
      <c r="E56" s="26" t="e">
        <f>millions</f>
        <v>#NAME?</v>
      </c>
      <c r="F56" s="25" t="str">
        <f>$F$8</f>
        <v>Real 2015</v>
      </c>
      <c r="G56" s="25" t="str">
        <f>IF(F56="n.m.","n.m.",IF(F56&lt;&gt;"Nominal","Year-end","Mid-year"))</f>
        <v>Year-end</v>
      </c>
      <c r="H56" s="38"/>
      <c r="I56" s="38"/>
      <c r="M56" s="23">
        <f t="shared" ref="M56:T56" si="9">SUM(M42:M43,M45:M46,M54)</f>
        <v>35.341877460001918</v>
      </c>
      <c r="N56" s="24">
        <f t="shared" si="9"/>
        <v>33.913953384115572</v>
      </c>
      <c r="O56" s="23">
        <f t="shared" si="9"/>
        <v>24.048903508375236</v>
      </c>
      <c r="P56" s="23">
        <f t="shared" si="9"/>
        <v>24.725476319795646</v>
      </c>
      <c r="Q56" s="23">
        <f t="shared" si="9"/>
        <v>25.439285285482288</v>
      </c>
      <c r="R56" s="23">
        <f t="shared" si="9"/>
        <v>26.228651983681914</v>
      </c>
      <c r="S56" s="23">
        <f t="shared" si="9"/>
        <v>27.035614724994588</v>
      </c>
      <c r="T56" s="23">
        <f t="shared" si="9"/>
        <v>127.47793182232967</v>
      </c>
    </row>
    <row r="57" spans="1:20" outlineLevel="1">
      <c r="C57" s="61"/>
      <c r="S57" s="60"/>
    </row>
    <row r="58" spans="1:20" ht="12" outlineLevel="1" thickBot="1">
      <c r="C58" s="67" t="s">
        <v>50</v>
      </c>
      <c r="D58" s="66" t="s">
        <v>20</v>
      </c>
      <c r="E58" s="66" t="e">
        <f>millions</f>
        <v>#NAME?</v>
      </c>
      <c r="F58" s="66" t="str">
        <f>$F$8</f>
        <v>Real 2015</v>
      </c>
      <c r="G58" s="66" t="str">
        <f>IF(F58="n.m.","n.m.",IF(F58&lt;&gt;"Nominal","Year-end","Mid-year"))</f>
        <v>Year-end</v>
      </c>
      <c r="M58" s="64">
        <f t="shared" ref="M58:T58" si="10">M33+M56</f>
        <v>110.19155688265741</v>
      </c>
      <c r="N58" s="65">
        <f t="shared" si="10"/>
        <v>111.6378985994556</v>
      </c>
      <c r="O58" s="64">
        <f t="shared" si="10"/>
        <v>119.41808543282538</v>
      </c>
      <c r="P58" s="64">
        <f t="shared" si="10"/>
        <v>120.08262107160277</v>
      </c>
      <c r="Q58" s="64">
        <f t="shared" si="10"/>
        <v>123.94479553565517</v>
      </c>
      <c r="R58" s="64">
        <f t="shared" si="10"/>
        <v>129.40673980369701</v>
      </c>
      <c r="S58" s="64">
        <f t="shared" si="10"/>
        <v>133.63531470010463</v>
      </c>
      <c r="T58" s="64">
        <f t="shared" si="10"/>
        <v>626.48755654388492</v>
      </c>
    </row>
    <row r="59" spans="1:20" ht="12" outlineLevel="1" thickTop="1">
      <c r="C59" s="63"/>
      <c r="D59" s="38"/>
      <c r="E59" s="38"/>
      <c r="F59" s="38"/>
      <c r="M59" s="60"/>
      <c r="N59" s="60"/>
      <c r="O59" s="60"/>
      <c r="P59" s="60"/>
      <c r="Q59" s="60"/>
      <c r="R59" s="60"/>
      <c r="S59" s="60"/>
      <c r="T59" s="60"/>
    </row>
    <row r="60" spans="1:20" outlineLevel="1">
      <c r="C60" s="62" t="s">
        <v>49</v>
      </c>
      <c r="D60" s="38"/>
      <c r="E60" s="38"/>
      <c r="F60" s="38"/>
      <c r="M60" s="60"/>
      <c r="N60" s="60"/>
      <c r="O60" s="60"/>
      <c r="P60" s="60"/>
      <c r="Q60" s="60"/>
      <c r="R60" s="60"/>
      <c r="S60" s="60"/>
      <c r="T60" s="60"/>
    </row>
    <row r="61" spans="1:20" outlineLevel="1">
      <c r="C61" s="61"/>
      <c r="S61" s="60"/>
    </row>
    <row r="62" spans="1:20" s="54" customFormat="1" outlineLevel="1">
      <c r="B62" s="54" t="s">
        <v>48</v>
      </c>
      <c r="C62" s="57"/>
      <c r="D62" s="56"/>
      <c r="E62" s="56"/>
      <c r="F62" s="56"/>
      <c r="G62" s="56"/>
      <c r="H62" s="56"/>
      <c r="I62" s="56"/>
      <c r="O62" s="55"/>
      <c r="P62" s="55"/>
      <c r="Q62" s="55"/>
      <c r="R62" s="55"/>
      <c r="S62" s="55"/>
    </row>
    <row r="63" spans="1:20" outlineLevel="1">
      <c r="C63" s="61"/>
      <c r="S63" s="60"/>
    </row>
    <row r="64" spans="1:20" outlineLevel="1">
      <c r="A64" s="28" t="str">
        <f>IF(ROUND($T64=0,7),"Ok","Check")</f>
        <v>Ok</v>
      </c>
      <c r="C64" s="15" t="s">
        <v>47</v>
      </c>
      <c r="D64" s="16" t="s">
        <v>20</v>
      </c>
      <c r="E64" s="16" t="s">
        <v>43</v>
      </c>
      <c r="F64" s="32" t="s">
        <v>42</v>
      </c>
      <c r="M64" s="22">
        <v>0</v>
      </c>
      <c r="N64" s="22">
        <v>0</v>
      </c>
      <c r="O64" s="22">
        <v>0</v>
      </c>
      <c r="P64" s="22">
        <v>0</v>
      </c>
      <c r="Q64" s="22">
        <v>0</v>
      </c>
      <c r="R64" s="22">
        <v>0</v>
      </c>
      <c r="S64" s="22">
        <v>0</v>
      </c>
      <c r="T64" s="22">
        <f>SUM(M64:S64)</f>
        <v>0</v>
      </c>
    </row>
    <row r="65" spans="1:16384" outlineLevel="1">
      <c r="A65" s="28" t="str">
        <f>IF(ROUND($T65=0,7),"Ok","Check")</f>
        <v>Ok</v>
      </c>
      <c r="C65" s="15" t="s">
        <v>46</v>
      </c>
      <c r="D65" s="16" t="s">
        <v>20</v>
      </c>
      <c r="E65" s="16" t="s">
        <v>43</v>
      </c>
      <c r="F65" s="32" t="s">
        <v>42</v>
      </c>
      <c r="O65" s="22">
        <v>0</v>
      </c>
      <c r="P65" s="22">
        <v>0</v>
      </c>
      <c r="Q65" s="22">
        <v>0</v>
      </c>
      <c r="R65" s="22">
        <v>0</v>
      </c>
      <c r="S65" s="22">
        <v>0</v>
      </c>
      <c r="T65" s="22">
        <f>SUM(M65:S65)</f>
        <v>0</v>
      </c>
    </row>
    <row r="66" spans="1:16384" outlineLevel="1">
      <c r="A66" s="28" t="str">
        <f>IF(ROUND($T66=0,7),"Ok","Check")</f>
        <v>Ok</v>
      </c>
      <c r="C66" s="15" t="s">
        <v>45</v>
      </c>
      <c r="D66" s="16" t="s">
        <v>20</v>
      </c>
      <c r="E66" s="16" t="s">
        <v>43</v>
      </c>
      <c r="F66" s="32" t="s">
        <v>42</v>
      </c>
      <c r="O66" s="22">
        <v>0</v>
      </c>
      <c r="P66" s="22">
        <v>0</v>
      </c>
      <c r="Q66" s="22">
        <v>0</v>
      </c>
      <c r="R66" s="22">
        <v>0</v>
      </c>
      <c r="S66" s="22">
        <v>0</v>
      </c>
      <c r="T66" s="22">
        <f>SUM(M66:S66)</f>
        <v>0</v>
      </c>
    </row>
    <row r="67" spans="1:16384" outlineLevel="1">
      <c r="A67" s="28" t="str">
        <f>IF(ROUND($T67=0,7),"Ok","Check")</f>
        <v>Ok</v>
      </c>
      <c r="C67" s="15" t="s">
        <v>44</v>
      </c>
      <c r="D67" s="16" t="s">
        <v>20</v>
      </c>
      <c r="E67" s="16" t="s">
        <v>43</v>
      </c>
      <c r="F67" s="32" t="s">
        <v>42</v>
      </c>
      <c r="M67" s="22">
        <v>0</v>
      </c>
      <c r="N67" s="22">
        <v>0</v>
      </c>
      <c r="O67" s="22">
        <v>0</v>
      </c>
      <c r="P67" s="22">
        <v>0</v>
      </c>
      <c r="Q67" s="22">
        <v>0</v>
      </c>
      <c r="R67" s="22">
        <v>0</v>
      </c>
      <c r="S67" s="22">
        <v>0</v>
      </c>
      <c r="T67" s="22">
        <f>SUM(M67:S67)</f>
        <v>0</v>
      </c>
    </row>
    <row r="68" spans="1:16384" ht="12" thickBot="1"/>
    <row r="69" spans="1:16384" s="17" customFormat="1" ht="12.75" thickBot="1">
      <c r="B69" s="20" t="s">
        <v>41</v>
      </c>
      <c r="C69" s="18"/>
      <c r="D69" s="19"/>
      <c r="E69" s="59" t="s">
        <v>40</v>
      </c>
      <c r="F69" s="58" t="s">
        <v>39</v>
      </c>
      <c r="G69" s="19"/>
      <c r="H69" s="19"/>
      <c r="I69" s="19"/>
      <c r="J69" s="19"/>
      <c r="K69" s="19"/>
      <c r="O69" s="18"/>
      <c r="P69" s="18"/>
      <c r="Q69" s="18"/>
      <c r="R69" s="18"/>
      <c r="S69" s="18"/>
    </row>
    <row r="70" spans="1:16384" outlineLevel="1"/>
    <row r="71" spans="1:16384" s="54" customFormat="1" outlineLevel="1">
      <c r="B71" s="54" t="s">
        <v>38</v>
      </c>
      <c r="C71" s="57"/>
      <c r="D71" s="56"/>
      <c r="E71" s="56"/>
      <c r="F71" s="56"/>
      <c r="G71" s="56"/>
      <c r="H71" s="56"/>
      <c r="I71" s="56"/>
      <c r="O71" s="55"/>
      <c r="P71" s="55"/>
      <c r="Q71" s="55"/>
      <c r="R71" s="55"/>
      <c r="S71" s="55"/>
    </row>
    <row r="72" spans="1:16384" outlineLevel="1"/>
    <row r="73" spans="1:16384" outlineLevel="1">
      <c r="C73" s="53" t="s">
        <v>37</v>
      </c>
      <c r="D73" s="52" t="s">
        <v>26</v>
      </c>
      <c r="E73" s="52" t="s">
        <v>25</v>
      </c>
      <c r="F73" s="52" t="s">
        <v>24</v>
      </c>
      <c r="G73" s="38" t="s">
        <v>23</v>
      </c>
      <c r="H73" s="51"/>
      <c r="I73" s="38"/>
      <c r="M73" s="36" t="str">
        <f t="shared" ref="M73:S73" si="11">"CY"&amp;RIGHT(M$4,2)</f>
        <v>CY14</v>
      </c>
      <c r="N73" s="37" t="str">
        <f t="shared" si="11"/>
        <v>CY15</v>
      </c>
      <c r="O73" s="36" t="str">
        <f t="shared" si="11"/>
        <v>CY16</v>
      </c>
      <c r="P73" s="36" t="str">
        <f t="shared" si="11"/>
        <v>CY17</v>
      </c>
      <c r="Q73" s="36" t="str">
        <f t="shared" si="11"/>
        <v>CY18</v>
      </c>
      <c r="R73" s="36" t="str">
        <f t="shared" si="11"/>
        <v>CY19</v>
      </c>
      <c r="S73" s="36" t="str">
        <f t="shared" si="11"/>
        <v>CY20</v>
      </c>
    </row>
    <row r="74" spans="1:16384" outlineLevel="1">
      <c r="I74" s="38"/>
      <c r="N74" s="29"/>
    </row>
    <row r="75" spans="1:16384" outlineLevel="1">
      <c r="C75" s="15" t="s">
        <v>36</v>
      </c>
      <c r="D75" s="50" t="s">
        <v>35</v>
      </c>
      <c r="E75" s="16" t="s">
        <v>34</v>
      </c>
      <c r="F75" s="32" t="str">
        <f>$F$69</f>
        <v>Real 2014</v>
      </c>
      <c r="G75" s="32" t="str">
        <f>IF(F75="n.m.","n.m.",IF(F75&lt;&gt;"Nominal","Year-end","Mid-year"))</f>
        <v>Year-end</v>
      </c>
      <c r="I75" s="38"/>
      <c r="M75" s="48">
        <v>1</v>
      </c>
      <c r="N75" s="49">
        <v>1</v>
      </c>
      <c r="O75" s="48">
        <v>1</v>
      </c>
      <c r="P75" s="48">
        <v>1</v>
      </c>
      <c r="Q75" s="48">
        <v>1</v>
      </c>
      <c r="R75" s="48">
        <v>1</v>
      </c>
      <c r="S75" s="48">
        <v>1</v>
      </c>
    </row>
    <row r="76" spans="1:16384" s="17" customFormat="1" ht="12" outlineLevel="1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47"/>
      <c r="N76" s="47"/>
      <c r="O76" s="47"/>
      <c r="P76" s="47"/>
      <c r="Q76" s="47"/>
      <c r="R76" s="47"/>
      <c r="S76" s="47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5"/>
      <c r="DJ76" s="15"/>
      <c r="DK76" s="15"/>
      <c r="DL76" s="15"/>
      <c r="DM76" s="15"/>
      <c r="DN76" s="15"/>
      <c r="DO76" s="15"/>
      <c r="DP76" s="15"/>
      <c r="DQ76" s="15"/>
      <c r="DR76" s="15"/>
      <c r="DS76" s="15"/>
      <c r="DT76" s="15"/>
      <c r="DU76" s="15"/>
      <c r="DV76" s="15"/>
      <c r="DW76" s="15"/>
      <c r="DX76" s="15"/>
      <c r="DY76" s="15"/>
      <c r="DZ76" s="15"/>
      <c r="EA76" s="15"/>
      <c r="EB76" s="15"/>
      <c r="EC76" s="15"/>
      <c r="ED76" s="15"/>
      <c r="EE76" s="15"/>
      <c r="EF76" s="15"/>
      <c r="EG76" s="15"/>
      <c r="EH76" s="15"/>
      <c r="EI76" s="15"/>
      <c r="EJ76" s="15"/>
      <c r="EK76" s="15"/>
      <c r="EL76" s="15"/>
      <c r="EM76" s="15"/>
      <c r="EN76" s="15"/>
      <c r="EO76" s="15"/>
      <c r="EP76" s="15"/>
      <c r="EQ76" s="15"/>
      <c r="ER76" s="15"/>
      <c r="ES76" s="15"/>
      <c r="ET76" s="15"/>
      <c r="EU76" s="15"/>
      <c r="EV76" s="15"/>
      <c r="EW76" s="15"/>
      <c r="EX76" s="15"/>
      <c r="EY76" s="15"/>
      <c r="EZ76" s="15"/>
      <c r="FA76" s="15"/>
      <c r="FB76" s="15"/>
      <c r="FC76" s="15"/>
      <c r="FD76" s="15"/>
      <c r="FE76" s="15"/>
      <c r="FF76" s="15"/>
      <c r="FG76" s="15"/>
      <c r="FH76" s="15"/>
      <c r="FI76" s="15"/>
      <c r="FJ76" s="15"/>
      <c r="FK76" s="15"/>
      <c r="FL76" s="15"/>
      <c r="FM76" s="15"/>
      <c r="FN76" s="15"/>
      <c r="FO76" s="15"/>
      <c r="FP76" s="15"/>
      <c r="FQ76" s="15"/>
      <c r="FR76" s="15"/>
      <c r="FS76" s="15"/>
      <c r="FT76" s="15"/>
      <c r="FU76" s="15"/>
      <c r="FV76" s="15"/>
      <c r="FW76" s="15"/>
      <c r="FX76" s="15"/>
      <c r="FY76" s="15"/>
      <c r="FZ76" s="15"/>
      <c r="GA76" s="15"/>
      <c r="GB76" s="15"/>
      <c r="GC76" s="15"/>
      <c r="GD76" s="15"/>
      <c r="GE76" s="15"/>
      <c r="GF76" s="15"/>
      <c r="GG76" s="15"/>
      <c r="GH76" s="15"/>
      <c r="GI76" s="15"/>
      <c r="GJ76" s="15"/>
      <c r="GK76" s="15"/>
      <c r="GL76" s="15"/>
      <c r="GM76" s="15"/>
      <c r="GN76" s="15"/>
      <c r="GO76" s="15"/>
      <c r="GP76" s="15"/>
      <c r="GQ76" s="15"/>
      <c r="GR76" s="15"/>
      <c r="GS76" s="15"/>
      <c r="GT76" s="15"/>
      <c r="GU76" s="15"/>
      <c r="GV76" s="15"/>
      <c r="GW76" s="15"/>
      <c r="GX76" s="15"/>
      <c r="GY76" s="15"/>
      <c r="GZ76" s="15"/>
      <c r="HA76" s="15"/>
      <c r="HB76" s="15"/>
      <c r="HC76" s="15"/>
      <c r="HD76" s="15"/>
      <c r="HE76" s="15"/>
      <c r="HF76" s="15"/>
      <c r="HG76" s="15"/>
      <c r="HH76" s="15"/>
      <c r="HI76" s="15"/>
      <c r="HJ76" s="15"/>
      <c r="HK76" s="15"/>
      <c r="HL76" s="15"/>
      <c r="HM76" s="15"/>
      <c r="HN76" s="15"/>
      <c r="HO76" s="15"/>
      <c r="HP76" s="15"/>
      <c r="HQ76" s="15"/>
      <c r="HR76" s="15"/>
      <c r="HS76" s="15"/>
      <c r="HT76" s="15"/>
      <c r="HU76" s="15"/>
      <c r="HV76" s="15"/>
      <c r="HW76" s="15"/>
      <c r="HX76" s="15"/>
      <c r="HY76" s="15"/>
      <c r="HZ76" s="15"/>
      <c r="IA76" s="15"/>
      <c r="IB76" s="15"/>
      <c r="IC76" s="15"/>
      <c r="ID76" s="15"/>
      <c r="IE76" s="15"/>
      <c r="IF76" s="15"/>
      <c r="IG76" s="15"/>
      <c r="IH76" s="15"/>
      <c r="II76" s="15"/>
      <c r="IJ76" s="15"/>
      <c r="IK76" s="15"/>
      <c r="IL76" s="15"/>
      <c r="IM76" s="15"/>
      <c r="IN76" s="15"/>
      <c r="IO76" s="15"/>
      <c r="IP76" s="15"/>
      <c r="IQ76" s="15"/>
      <c r="IR76" s="15"/>
      <c r="IS76" s="15"/>
      <c r="IT76" s="15"/>
      <c r="IU76" s="15"/>
      <c r="IV76" s="15"/>
      <c r="IW76" s="15"/>
      <c r="IX76" s="15"/>
      <c r="IY76" s="15"/>
      <c r="IZ76" s="15"/>
      <c r="JA76" s="15"/>
      <c r="JB76" s="15"/>
      <c r="JC76" s="15"/>
      <c r="JD76" s="15"/>
      <c r="JE76" s="15"/>
      <c r="JF76" s="15"/>
      <c r="JG76" s="15"/>
      <c r="JH76" s="15"/>
      <c r="JI76" s="15"/>
      <c r="JJ76" s="15"/>
      <c r="JK76" s="15"/>
      <c r="JL76" s="15"/>
      <c r="JM76" s="15"/>
      <c r="JN76" s="15"/>
      <c r="JO76" s="15"/>
      <c r="JP76" s="15"/>
      <c r="JQ76" s="15"/>
      <c r="JR76" s="15"/>
      <c r="JS76" s="15"/>
      <c r="JT76" s="15"/>
      <c r="JU76" s="15"/>
      <c r="JV76" s="15"/>
      <c r="JW76" s="15"/>
      <c r="JX76" s="15"/>
      <c r="JY76" s="15"/>
      <c r="JZ76" s="15"/>
      <c r="KA76" s="15"/>
      <c r="KB76" s="15"/>
      <c r="KC76" s="15"/>
      <c r="KD76" s="15"/>
      <c r="KE76" s="15"/>
      <c r="KF76" s="15"/>
      <c r="KG76" s="15"/>
      <c r="KH76" s="15"/>
      <c r="KI76" s="15"/>
      <c r="KJ76" s="15"/>
      <c r="KK76" s="15"/>
      <c r="KL76" s="15"/>
      <c r="KM76" s="15"/>
      <c r="KN76" s="15"/>
      <c r="KO76" s="15"/>
      <c r="KP76" s="15"/>
      <c r="KQ76" s="15"/>
      <c r="KR76" s="15"/>
      <c r="KS76" s="15"/>
      <c r="KT76" s="15"/>
      <c r="KU76" s="15"/>
      <c r="KV76" s="15"/>
      <c r="KW76" s="15"/>
      <c r="KX76" s="15"/>
      <c r="KY76" s="15"/>
      <c r="KZ76" s="15"/>
      <c r="LA76" s="15"/>
      <c r="LB76" s="15"/>
      <c r="LC76" s="15"/>
      <c r="LD76" s="15"/>
      <c r="LE76" s="15"/>
      <c r="LF76" s="15"/>
      <c r="LG76" s="15"/>
      <c r="LH76" s="15"/>
      <c r="LI76" s="15"/>
      <c r="LJ76" s="15"/>
      <c r="LK76" s="15"/>
      <c r="LL76" s="15"/>
      <c r="LM76" s="15"/>
      <c r="LN76" s="15"/>
      <c r="LO76" s="15"/>
      <c r="LP76" s="15"/>
      <c r="LQ76" s="15"/>
      <c r="LR76" s="15"/>
      <c r="LS76" s="15"/>
      <c r="LT76" s="15"/>
      <c r="LU76" s="15"/>
      <c r="LV76" s="15"/>
      <c r="LW76" s="15"/>
      <c r="LX76" s="15"/>
      <c r="LY76" s="15"/>
      <c r="LZ76" s="15"/>
      <c r="MA76" s="15"/>
      <c r="MB76" s="15"/>
      <c r="MC76" s="15"/>
      <c r="MD76" s="15"/>
      <c r="ME76" s="15"/>
      <c r="MF76" s="15"/>
      <c r="MG76" s="15"/>
      <c r="MH76" s="15"/>
      <c r="MI76" s="15"/>
      <c r="MJ76" s="15"/>
      <c r="MK76" s="15"/>
      <c r="ML76" s="15"/>
      <c r="MM76" s="15"/>
      <c r="MN76" s="15"/>
      <c r="MO76" s="15"/>
      <c r="MP76" s="15"/>
      <c r="MQ76" s="15"/>
      <c r="MR76" s="15"/>
      <c r="MS76" s="15"/>
      <c r="MT76" s="15"/>
      <c r="MU76" s="15"/>
      <c r="MV76" s="15"/>
      <c r="MW76" s="15"/>
      <c r="MX76" s="15"/>
      <c r="MY76" s="15"/>
      <c r="MZ76" s="15"/>
      <c r="NA76" s="15"/>
      <c r="NB76" s="15"/>
      <c r="NC76" s="15"/>
      <c r="ND76" s="15"/>
      <c r="NE76" s="15"/>
      <c r="NF76" s="15"/>
      <c r="NG76" s="15"/>
      <c r="NH76" s="15"/>
      <c r="NI76" s="15"/>
      <c r="NJ76" s="15"/>
      <c r="NK76" s="15"/>
      <c r="NL76" s="15"/>
      <c r="NM76" s="15"/>
      <c r="NN76" s="15"/>
      <c r="NO76" s="15"/>
      <c r="NP76" s="15"/>
      <c r="NQ76" s="15"/>
      <c r="NR76" s="15"/>
      <c r="NS76" s="15"/>
      <c r="NT76" s="15"/>
      <c r="NU76" s="15"/>
      <c r="NV76" s="15"/>
      <c r="NW76" s="15"/>
      <c r="NX76" s="15"/>
      <c r="NY76" s="15"/>
      <c r="NZ76" s="15"/>
      <c r="OA76" s="15"/>
      <c r="OB76" s="15"/>
      <c r="OC76" s="15"/>
      <c r="OD76" s="15"/>
      <c r="OE76" s="15"/>
      <c r="OF76" s="15"/>
      <c r="OG76" s="15"/>
      <c r="OH76" s="15"/>
      <c r="OI76" s="15"/>
      <c r="OJ76" s="15"/>
      <c r="OK76" s="15"/>
      <c r="OL76" s="15"/>
      <c r="OM76" s="15"/>
      <c r="ON76" s="15"/>
      <c r="OO76" s="15"/>
      <c r="OP76" s="15"/>
      <c r="OQ76" s="15"/>
      <c r="OR76" s="15"/>
      <c r="OS76" s="15"/>
      <c r="OT76" s="15"/>
      <c r="OU76" s="15"/>
      <c r="OV76" s="15"/>
      <c r="OW76" s="15"/>
      <c r="OX76" s="15"/>
      <c r="OY76" s="15"/>
      <c r="OZ76" s="15"/>
      <c r="PA76" s="15"/>
      <c r="PB76" s="15"/>
      <c r="PC76" s="15"/>
      <c r="PD76" s="15"/>
      <c r="PE76" s="15"/>
      <c r="PF76" s="15"/>
      <c r="PG76" s="15"/>
      <c r="PH76" s="15"/>
      <c r="PI76" s="15"/>
      <c r="PJ76" s="15"/>
      <c r="PK76" s="15"/>
      <c r="PL76" s="15"/>
      <c r="PM76" s="15"/>
      <c r="PN76" s="15"/>
      <c r="PO76" s="15"/>
      <c r="PP76" s="15"/>
      <c r="PQ76" s="15"/>
      <c r="PR76" s="15"/>
      <c r="PS76" s="15"/>
      <c r="PT76" s="15"/>
      <c r="PU76" s="15"/>
      <c r="PV76" s="15"/>
      <c r="PW76" s="15"/>
      <c r="PX76" s="15"/>
      <c r="PY76" s="15"/>
      <c r="PZ76" s="15"/>
      <c r="QA76" s="15"/>
      <c r="QB76" s="15"/>
      <c r="QC76" s="15"/>
      <c r="QD76" s="15"/>
      <c r="QE76" s="15"/>
      <c r="QF76" s="15"/>
      <c r="QG76" s="15"/>
      <c r="QH76" s="15"/>
      <c r="QI76" s="15"/>
      <c r="QJ76" s="15"/>
      <c r="QK76" s="15"/>
      <c r="QL76" s="15"/>
      <c r="QM76" s="15"/>
      <c r="QN76" s="15"/>
      <c r="QO76" s="15"/>
      <c r="QP76" s="15"/>
      <c r="QQ76" s="15"/>
      <c r="QR76" s="15"/>
      <c r="QS76" s="15"/>
      <c r="QT76" s="15"/>
      <c r="QU76" s="15"/>
      <c r="QV76" s="15"/>
      <c r="QW76" s="15"/>
      <c r="QX76" s="15"/>
      <c r="QY76" s="15"/>
      <c r="QZ76" s="15"/>
      <c r="RA76" s="15"/>
      <c r="RB76" s="15"/>
      <c r="RC76" s="15"/>
      <c r="RD76" s="15"/>
      <c r="RE76" s="15"/>
      <c r="RF76" s="15"/>
      <c r="RG76" s="15"/>
      <c r="RH76" s="15"/>
      <c r="RI76" s="15"/>
      <c r="RJ76" s="15"/>
      <c r="RK76" s="15"/>
      <c r="RL76" s="15"/>
      <c r="RM76" s="15"/>
      <c r="RN76" s="15"/>
      <c r="RO76" s="15"/>
      <c r="RP76" s="15"/>
      <c r="RQ76" s="15"/>
      <c r="RR76" s="15"/>
      <c r="RS76" s="15"/>
      <c r="RT76" s="15"/>
      <c r="RU76" s="15"/>
      <c r="RV76" s="15"/>
      <c r="RW76" s="15"/>
      <c r="RX76" s="15"/>
      <c r="RY76" s="15"/>
      <c r="RZ76" s="15"/>
      <c r="SA76" s="15"/>
      <c r="SB76" s="15"/>
      <c r="SC76" s="15"/>
      <c r="SD76" s="15"/>
      <c r="SE76" s="15"/>
      <c r="SF76" s="15"/>
      <c r="SG76" s="15"/>
      <c r="SH76" s="15"/>
      <c r="SI76" s="15"/>
      <c r="SJ76" s="15"/>
      <c r="SK76" s="15"/>
      <c r="SL76" s="15"/>
      <c r="SM76" s="15"/>
      <c r="SN76" s="15"/>
      <c r="SO76" s="15"/>
      <c r="SP76" s="15"/>
      <c r="SQ76" s="15"/>
      <c r="SR76" s="15"/>
      <c r="SS76" s="15"/>
      <c r="ST76" s="15"/>
      <c r="SU76" s="15"/>
      <c r="SV76" s="15"/>
      <c r="SW76" s="15"/>
      <c r="SX76" s="15"/>
      <c r="SY76" s="15"/>
      <c r="SZ76" s="15"/>
      <c r="TA76" s="15"/>
      <c r="TB76" s="15"/>
      <c r="TC76" s="15"/>
      <c r="TD76" s="15"/>
      <c r="TE76" s="15"/>
      <c r="TF76" s="15"/>
      <c r="TG76" s="15"/>
      <c r="TH76" s="15"/>
      <c r="TI76" s="15"/>
      <c r="TJ76" s="15"/>
      <c r="TK76" s="15"/>
      <c r="TL76" s="15"/>
      <c r="TM76" s="15"/>
      <c r="TN76" s="15"/>
      <c r="TO76" s="15"/>
      <c r="TP76" s="15"/>
      <c r="TQ76" s="15"/>
      <c r="TR76" s="15"/>
      <c r="TS76" s="15"/>
      <c r="TT76" s="15"/>
      <c r="TU76" s="15"/>
      <c r="TV76" s="15"/>
      <c r="TW76" s="15"/>
      <c r="TX76" s="15"/>
      <c r="TY76" s="15"/>
      <c r="TZ76" s="15"/>
      <c r="UA76" s="15"/>
      <c r="UB76" s="15"/>
      <c r="UC76" s="15"/>
      <c r="UD76" s="15"/>
      <c r="UE76" s="15"/>
      <c r="UF76" s="15"/>
      <c r="UG76" s="15"/>
      <c r="UH76" s="15"/>
      <c r="UI76" s="15"/>
      <c r="UJ76" s="15"/>
      <c r="UK76" s="15"/>
      <c r="UL76" s="15"/>
      <c r="UM76" s="15"/>
      <c r="UN76" s="15"/>
      <c r="UO76" s="15"/>
      <c r="UP76" s="15"/>
      <c r="UQ76" s="15"/>
      <c r="UR76" s="15"/>
      <c r="US76" s="15"/>
      <c r="UT76" s="15"/>
      <c r="UU76" s="15"/>
      <c r="UV76" s="15"/>
      <c r="UW76" s="15"/>
      <c r="UX76" s="15"/>
      <c r="UY76" s="15"/>
      <c r="UZ76" s="15"/>
      <c r="VA76" s="15"/>
      <c r="VB76" s="15"/>
      <c r="VC76" s="15"/>
      <c r="VD76" s="15"/>
      <c r="VE76" s="15"/>
      <c r="VF76" s="15"/>
      <c r="VG76" s="15"/>
      <c r="VH76" s="15"/>
      <c r="VI76" s="15"/>
      <c r="VJ76" s="15"/>
      <c r="VK76" s="15"/>
      <c r="VL76" s="15"/>
      <c r="VM76" s="15"/>
      <c r="VN76" s="15"/>
      <c r="VO76" s="15"/>
      <c r="VP76" s="15"/>
      <c r="VQ76" s="15"/>
      <c r="VR76" s="15"/>
      <c r="VS76" s="15"/>
      <c r="VT76" s="15"/>
      <c r="VU76" s="15"/>
      <c r="VV76" s="15"/>
      <c r="VW76" s="15"/>
      <c r="VX76" s="15"/>
      <c r="VY76" s="15"/>
      <c r="VZ76" s="15"/>
      <c r="WA76" s="15"/>
      <c r="WB76" s="15"/>
      <c r="WC76" s="15"/>
      <c r="WD76" s="15"/>
      <c r="WE76" s="15"/>
      <c r="WF76" s="15"/>
      <c r="WG76" s="15"/>
      <c r="WH76" s="15"/>
      <c r="WI76" s="15"/>
      <c r="WJ76" s="15"/>
      <c r="WK76" s="15"/>
      <c r="WL76" s="15"/>
      <c r="WM76" s="15"/>
      <c r="WN76" s="15"/>
      <c r="WO76" s="15"/>
      <c r="WP76" s="15"/>
      <c r="WQ76" s="15"/>
      <c r="WR76" s="15"/>
      <c r="WS76" s="15"/>
      <c r="WT76" s="15"/>
      <c r="WU76" s="15"/>
      <c r="WV76" s="15"/>
      <c r="WW76" s="15"/>
      <c r="WX76" s="15"/>
      <c r="WY76" s="15"/>
      <c r="WZ76" s="15"/>
      <c r="XA76" s="15"/>
      <c r="XB76" s="15"/>
      <c r="XC76" s="15"/>
      <c r="XD76" s="15"/>
      <c r="XE76" s="15"/>
      <c r="XF76" s="15"/>
      <c r="XG76" s="15"/>
      <c r="XH76" s="15"/>
      <c r="XI76" s="15"/>
      <c r="XJ76" s="15"/>
      <c r="XK76" s="15"/>
      <c r="XL76" s="15"/>
      <c r="XM76" s="15"/>
      <c r="XN76" s="15"/>
      <c r="XO76" s="15"/>
      <c r="XP76" s="15"/>
      <c r="XQ76" s="15"/>
      <c r="XR76" s="15"/>
      <c r="XS76" s="15"/>
      <c r="XT76" s="15"/>
      <c r="XU76" s="15"/>
      <c r="XV76" s="15"/>
      <c r="XW76" s="15"/>
      <c r="XX76" s="15"/>
      <c r="XY76" s="15"/>
      <c r="XZ76" s="15"/>
      <c r="YA76" s="15"/>
      <c r="YB76" s="15"/>
      <c r="YC76" s="15"/>
      <c r="YD76" s="15"/>
      <c r="YE76" s="15"/>
      <c r="YF76" s="15"/>
      <c r="YG76" s="15"/>
      <c r="YH76" s="15"/>
      <c r="YI76" s="15"/>
      <c r="YJ76" s="15"/>
      <c r="YK76" s="15"/>
      <c r="YL76" s="15"/>
      <c r="YM76" s="15"/>
      <c r="YN76" s="15"/>
      <c r="YO76" s="15"/>
      <c r="YP76" s="15"/>
      <c r="YQ76" s="15"/>
      <c r="YR76" s="15"/>
      <c r="YS76" s="15"/>
      <c r="YT76" s="15"/>
      <c r="YU76" s="15"/>
      <c r="YV76" s="15"/>
      <c r="YW76" s="15"/>
      <c r="YX76" s="15"/>
      <c r="YY76" s="15"/>
      <c r="YZ76" s="15"/>
      <c r="ZA76" s="15"/>
      <c r="ZB76" s="15"/>
      <c r="ZC76" s="15"/>
      <c r="ZD76" s="15"/>
      <c r="ZE76" s="15"/>
      <c r="ZF76" s="15"/>
      <c r="ZG76" s="15"/>
      <c r="ZH76" s="15"/>
      <c r="ZI76" s="15"/>
      <c r="ZJ76" s="15"/>
      <c r="ZK76" s="15"/>
      <c r="ZL76" s="15"/>
      <c r="ZM76" s="15"/>
      <c r="ZN76" s="15"/>
      <c r="ZO76" s="15"/>
      <c r="ZP76" s="15"/>
      <c r="ZQ76" s="15"/>
      <c r="ZR76" s="15"/>
      <c r="ZS76" s="15"/>
      <c r="ZT76" s="15"/>
      <c r="ZU76" s="15"/>
      <c r="ZV76" s="15"/>
      <c r="ZW76" s="15"/>
      <c r="ZX76" s="15"/>
      <c r="ZY76" s="15"/>
      <c r="ZZ76" s="15"/>
      <c r="AAA76" s="15"/>
      <c r="AAB76" s="15"/>
      <c r="AAC76" s="15"/>
      <c r="AAD76" s="15"/>
      <c r="AAE76" s="15"/>
      <c r="AAF76" s="15"/>
      <c r="AAG76" s="15"/>
      <c r="AAH76" s="15"/>
      <c r="AAI76" s="15"/>
      <c r="AAJ76" s="15"/>
      <c r="AAK76" s="15"/>
      <c r="AAL76" s="15"/>
      <c r="AAM76" s="15"/>
      <c r="AAN76" s="15"/>
      <c r="AAO76" s="15"/>
      <c r="AAP76" s="15"/>
      <c r="AAQ76" s="15"/>
      <c r="AAR76" s="15"/>
      <c r="AAS76" s="15"/>
      <c r="AAT76" s="15"/>
      <c r="AAU76" s="15"/>
      <c r="AAV76" s="15"/>
      <c r="AAW76" s="15"/>
      <c r="AAX76" s="15"/>
      <c r="AAY76" s="15"/>
      <c r="AAZ76" s="15"/>
      <c r="ABA76" s="15"/>
      <c r="ABB76" s="15"/>
      <c r="ABC76" s="15"/>
      <c r="ABD76" s="15"/>
      <c r="ABE76" s="15"/>
      <c r="ABF76" s="15"/>
      <c r="ABG76" s="15"/>
      <c r="ABH76" s="15"/>
      <c r="ABI76" s="15"/>
      <c r="ABJ76" s="15"/>
      <c r="ABK76" s="15"/>
      <c r="ABL76" s="15"/>
      <c r="ABM76" s="15"/>
      <c r="ABN76" s="15"/>
      <c r="ABO76" s="15"/>
      <c r="ABP76" s="15"/>
      <c r="ABQ76" s="15"/>
      <c r="ABR76" s="15"/>
      <c r="ABS76" s="15"/>
      <c r="ABT76" s="15"/>
      <c r="ABU76" s="15"/>
      <c r="ABV76" s="15"/>
      <c r="ABW76" s="15"/>
      <c r="ABX76" s="15"/>
      <c r="ABY76" s="15"/>
      <c r="ABZ76" s="15"/>
      <c r="ACA76" s="15"/>
      <c r="ACB76" s="15"/>
      <c r="ACC76" s="15"/>
      <c r="ACD76" s="15"/>
      <c r="ACE76" s="15"/>
      <c r="ACF76" s="15"/>
      <c r="ACG76" s="15"/>
      <c r="ACH76" s="15"/>
      <c r="ACI76" s="15"/>
      <c r="ACJ76" s="15"/>
      <c r="ACK76" s="15"/>
      <c r="ACL76" s="15"/>
      <c r="ACM76" s="15"/>
      <c r="ACN76" s="15"/>
      <c r="ACO76" s="15"/>
      <c r="ACP76" s="15"/>
      <c r="ACQ76" s="15"/>
      <c r="ACR76" s="15"/>
      <c r="ACS76" s="15"/>
      <c r="ACT76" s="15"/>
      <c r="ACU76" s="15"/>
      <c r="ACV76" s="15"/>
      <c r="ACW76" s="15"/>
      <c r="ACX76" s="15"/>
      <c r="ACY76" s="15"/>
      <c r="ACZ76" s="15"/>
      <c r="ADA76" s="15"/>
      <c r="ADB76" s="15"/>
      <c r="ADC76" s="15"/>
      <c r="ADD76" s="15"/>
      <c r="ADE76" s="15"/>
      <c r="ADF76" s="15"/>
      <c r="ADG76" s="15"/>
      <c r="ADH76" s="15"/>
      <c r="ADI76" s="15"/>
      <c r="ADJ76" s="15"/>
      <c r="ADK76" s="15"/>
      <c r="ADL76" s="15"/>
      <c r="ADM76" s="15"/>
      <c r="ADN76" s="15"/>
      <c r="ADO76" s="15"/>
      <c r="ADP76" s="15"/>
      <c r="ADQ76" s="15"/>
      <c r="ADR76" s="15"/>
      <c r="ADS76" s="15"/>
      <c r="ADT76" s="15"/>
      <c r="ADU76" s="15"/>
      <c r="ADV76" s="15"/>
      <c r="ADW76" s="15"/>
      <c r="ADX76" s="15"/>
      <c r="ADY76" s="15"/>
      <c r="ADZ76" s="15"/>
      <c r="AEA76" s="15"/>
      <c r="AEB76" s="15"/>
      <c r="AEC76" s="15"/>
      <c r="AED76" s="15"/>
      <c r="AEE76" s="15"/>
      <c r="AEF76" s="15"/>
      <c r="AEG76" s="15"/>
      <c r="AEH76" s="15"/>
      <c r="AEI76" s="15"/>
      <c r="AEJ76" s="15"/>
      <c r="AEK76" s="15"/>
      <c r="AEL76" s="15"/>
      <c r="AEM76" s="15"/>
      <c r="AEN76" s="15"/>
      <c r="AEO76" s="15"/>
      <c r="AEP76" s="15"/>
      <c r="AEQ76" s="15"/>
      <c r="AER76" s="15"/>
      <c r="AES76" s="15"/>
      <c r="AET76" s="15"/>
      <c r="AEU76" s="15"/>
      <c r="AEV76" s="15"/>
      <c r="AEW76" s="15"/>
      <c r="AEX76" s="15"/>
      <c r="AEY76" s="15"/>
      <c r="AEZ76" s="15"/>
      <c r="AFA76" s="15"/>
      <c r="AFB76" s="15"/>
      <c r="AFC76" s="15"/>
      <c r="AFD76" s="15"/>
      <c r="AFE76" s="15"/>
      <c r="AFF76" s="15"/>
      <c r="AFG76" s="15"/>
      <c r="AFH76" s="15"/>
      <c r="AFI76" s="15"/>
      <c r="AFJ76" s="15"/>
      <c r="AFK76" s="15"/>
      <c r="AFL76" s="15"/>
      <c r="AFM76" s="15"/>
      <c r="AFN76" s="15"/>
      <c r="AFO76" s="15"/>
      <c r="AFP76" s="15"/>
      <c r="AFQ76" s="15"/>
      <c r="AFR76" s="15"/>
      <c r="AFS76" s="15"/>
      <c r="AFT76" s="15"/>
      <c r="AFU76" s="15"/>
      <c r="AFV76" s="15"/>
      <c r="AFW76" s="15"/>
      <c r="AFX76" s="15"/>
      <c r="AFY76" s="15"/>
      <c r="AFZ76" s="15"/>
      <c r="AGA76" s="15"/>
      <c r="AGB76" s="15"/>
      <c r="AGC76" s="15"/>
      <c r="AGD76" s="15"/>
      <c r="AGE76" s="15"/>
      <c r="AGF76" s="15"/>
      <c r="AGG76" s="15"/>
      <c r="AGH76" s="15"/>
      <c r="AGI76" s="15"/>
      <c r="AGJ76" s="15"/>
      <c r="AGK76" s="15"/>
      <c r="AGL76" s="15"/>
      <c r="AGM76" s="15"/>
      <c r="AGN76" s="15"/>
      <c r="AGO76" s="15"/>
      <c r="AGP76" s="15"/>
      <c r="AGQ76" s="15"/>
      <c r="AGR76" s="15"/>
      <c r="AGS76" s="15"/>
      <c r="AGT76" s="15"/>
      <c r="AGU76" s="15"/>
      <c r="AGV76" s="15"/>
      <c r="AGW76" s="15"/>
      <c r="AGX76" s="15"/>
      <c r="AGY76" s="15"/>
      <c r="AGZ76" s="15"/>
      <c r="AHA76" s="15"/>
      <c r="AHB76" s="15"/>
      <c r="AHC76" s="15"/>
      <c r="AHD76" s="15"/>
      <c r="AHE76" s="15"/>
      <c r="AHF76" s="15"/>
      <c r="AHG76" s="15"/>
      <c r="AHH76" s="15"/>
      <c r="AHI76" s="15"/>
      <c r="AHJ76" s="15"/>
      <c r="AHK76" s="15"/>
      <c r="AHL76" s="15"/>
      <c r="AHM76" s="15"/>
      <c r="AHN76" s="15"/>
      <c r="AHO76" s="15"/>
      <c r="AHP76" s="15"/>
      <c r="AHQ76" s="15"/>
      <c r="AHR76" s="15"/>
      <c r="AHS76" s="15"/>
      <c r="AHT76" s="15"/>
      <c r="AHU76" s="15"/>
      <c r="AHV76" s="15"/>
      <c r="AHW76" s="15"/>
      <c r="AHX76" s="15"/>
      <c r="AHY76" s="15"/>
      <c r="AHZ76" s="15"/>
      <c r="AIA76" s="15"/>
      <c r="AIB76" s="15"/>
      <c r="AIC76" s="15"/>
      <c r="AID76" s="15"/>
      <c r="AIE76" s="15"/>
      <c r="AIF76" s="15"/>
      <c r="AIG76" s="15"/>
      <c r="AIH76" s="15"/>
      <c r="AII76" s="15"/>
      <c r="AIJ76" s="15"/>
      <c r="AIK76" s="15"/>
      <c r="AIL76" s="15"/>
      <c r="AIM76" s="15"/>
      <c r="AIN76" s="15"/>
      <c r="AIO76" s="15"/>
      <c r="AIP76" s="15"/>
      <c r="AIQ76" s="15"/>
      <c r="AIR76" s="15"/>
      <c r="AIS76" s="15"/>
      <c r="AIT76" s="15"/>
      <c r="AIU76" s="15"/>
      <c r="AIV76" s="15"/>
      <c r="AIW76" s="15"/>
      <c r="AIX76" s="15"/>
      <c r="AIY76" s="15"/>
      <c r="AIZ76" s="15"/>
      <c r="AJA76" s="15"/>
      <c r="AJB76" s="15"/>
      <c r="AJC76" s="15"/>
      <c r="AJD76" s="15"/>
      <c r="AJE76" s="15"/>
      <c r="AJF76" s="15"/>
      <c r="AJG76" s="15"/>
      <c r="AJH76" s="15"/>
      <c r="AJI76" s="15"/>
      <c r="AJJ76" s="15"/>
      <c r="AJK76" s="15"/>
      <c r="AJL76" s="15"/>
      <c r="AJM76" s="15"/>
      <c r="AJN76" s="15"/>
      <c r="AJO76" s="15"/>
      <c r="AJP76" s="15"/>
      <c r="AJQ76" s="15"/>
      <c r="AJR76" s="15"/>
      <c r="AJS76" s="15"/>
      <c r="AJT76" s="15"/>
      <c r="AJU76" s="15"/>
      <c r="AJV76" s="15"/>
      <c r="AJW76" s="15"/>
      <c r="AJX76" s="15"/>
      <c r="AJY76" s="15"/>
      <c r="AJZ76" s="15"/>
      <c r="AKA76" s="15"/>
      <c r="AKB76" s="15"/>
      <c r="AKC76" s="15"/>
      <c r="AKD76" s="15"/>
      <c r="AKE76" s="15"/>
      <c r="AKF76" s="15"/>
      <c r="AKG76" s="15"/>
      <c r="AKH76" s="15"/>
      <c r="AKI76" s="15"/>
      <c r="AKJ76" s="15"/>
      <c r="AKK76" s="15"/>
      <c r="AKL76" s="15"/>
      <c r="AKM76" s="15"/>
      <c r="AKN76" s="15"/>
      <c r="AKO76" s="15"/>
      <c r="AKP76" s="15"/>
      <c r="AKQ76" s="15"/>
      <c r="AKR76" s="15"/>
      <c r="AKS76" s="15"/>
      <c r="AKT76" s="15"/>
      <c r="AKU76" s="15"/>
      <c r="AKV76" s="15"/>
      <c r="AKW76" s="15"/>
      <c r="AKX76" s="15"/>
      <c r="AKY76" s="15"/>
      <c r="AKZ76" s="15"/>
      <c r="ALA76" s="15"/>
      <c r="ALB76" s="15"/>
      <c r="ALC76" s="15"/>
      <c r="ALD76" s="15"/>
      <c r="ALE76" s="15"/>
      <c r="ALF76" s="15"/>
      <c r="ALG76" s="15"/>
      <c r="ALH76" s="15"/>
      <c r="ALI76" s="15"/>
      <c r="ALJ76" s="15"/>
      <c r="ALK76" s="15"/>
      <c r="ALL76" s="15"/>
      <c r="ALM76" s="15"/>
      <c r="ALN76" s="15"/>
      <c r="ALO76" s="15"/>
      <c r="ALP76" s="15"/>
      <c r="ALQ76" s="15"/>
      <c r="ALR76" s="15"/>
      <c r="ALS76" s="15"/>
      <c r="ALT76" s="15"/>
      <c r="ALU76" s="15"/>
      <c r="ALV76" s="15"/>
      <c r="ALW76" s="15"/>
      <c r="ALX76" s="15"/>
      <c r="ALY76" s="15"/>
      <c r="ALZ76" s="15"/>
      <c r="AMA76" s="15"/>
      <c r="AMB76" s="15"/>
      <c r="AMC76" s="15"/>
      <c r="AMD76" s="15"/>
      <c r="AME76" s="15"/>
      <c r="AMF76" s="15"/>
      <c r="AMG76" s="15"/>
      <c r="AMH76" s="15"/>
      <c r="AMI76" s="15"/>
      <c r="AMJ76" s="15"/>
      <c r="AMK76" s="15"/>
      <c r="AML76" s="15"/>
      <c r="AMM76" s="15"/>
      <c r="AMN76" s="15"/>
      <c r="AMO76" s="15"/>
      <c r="AMP76" s="15"/>
      <c r="AMQ76" s="15"/>
      <c r="AMR76" s="15"/>
      <c r="AMS76" s="15"/>
      <c r="AMT76" s="15"/>
      <c r="AMU76" s="15"/>
      <c r="AMV76" s="15"/>
      <c r="AMW76" s="15"/>
      <c r="AMX76" s="15"/>
      <c r="AMY76" s="15"/>
      <c r="AMZ76" s="15"/>
      <c r="ANA76" s="15"/>
      <c r="ANB76" s="15"/>
      <c r="ANC76" s="15"/>
      <c r="AND76" s="15"/>
      <c r="ANE76" s="15"/>
      <c r="ANF76" s="15"/>
      <c r="ANG76" s="15"/>
      <c r="ANH76" s="15"/>
      <c r="ANI76" s="15"/>
      <c r="ANJ76" s="15"/>
      <c r="ANK76" s="15"/>
      <c r="ANL76" s="15"/>
      <c r="ANM76" s="15"/>
      <c r="ANN76" s="15"/>
      <c r="ANO76" s="15"/>
      <c r="ANP76" s="15"/>
      <c r="ANQ76" s="15"/>
      <c r="ANR76" s="15"/>
      <c r="ANS76" s="15"/>
      <c r="ANT76" s="15"/>
      <c r="ANU76" s="15"/>
      <c r="ANV76" s="15"/>
      <c r="ANW76" s="15"/>
      <c r="ANX76" s="15"/>
      <c r="ANY76" s="15"/>
      <c r="ANZ76" s="15"/>
      <c r="AOA76" s="15"/>
      <c r="AOB76" s="15"/>
      <c r="AOC76" s="15"/>
      <c r="AOD76" s="15"/>
      <c r="AOE76" s="15"/>
      <c r="AOF76" s="15"/>
      <c r="AOG76" s="15"/>
      <c r="AOH76" s="15"/>
      <c r="AOI76" s="15"/>
      <c r="AOJ76" s="15"/>
      <c r="AOK76" s="15"/>
      <c r="AOL76" s="15"/>
      <c r="AOM76" s="15"/>
      <c r="AON76" s="15"/>
      <c r="AOO76" s="15"/>
      <c r="AOP76" s="15"/>
      <c r="AOQ76" s="15"/>
      <c r="AOR76" s="15"/>
      <c r="AOS76" s="15"/>
      <c r="AOT76" s="15"/>
      <c r="AOU76" s="15"/>
      <c r="AOV76" s="15"/>
      <c r="AOW76" s="15"/>
      <c r="AOX76" s="15"/>
      <c r="AOY76" s="15"/>
      <c r="AOZ76" s="15"/>
      <c r="APA76" s="15"/>
      <c r="APB76" s="15"/>
      <c r="APC76" s="15"/>
      <c r="APD76" s="15"/>
      <c r="APE76" s="15"/>
      <c r="APF76" s="15"/>
      <c r="APG76" s="15"/>
      <c r="APH76" s="15"/>
      <c r="API76" s="15"/>
      <c r="APJ76" s="15"/>
      <c r="APK76" s="15"/>
      <c r="APL76" s="15"/>
      <c r="APM76" s="15"/>
      <c r="APN76" s="15"/>
      <c r="APO76" s="15"/>
      <c r="APP76" s="15"/>
      <c r="APQ76" s="15"/>
      <c r="APR76" s="15"/>
      <c r="APS76" s="15"/>
      <c r="APT76" s="15"/>
      <c r="APU76" s="15"/>
      <c r="APV76" s="15"/>
      <c r="APW76" s="15"/>
      <c r="APX76" s="15"/>
      <c r="APY76" s="15"/>
      <c r="APZ76" s="15"/>
      <c r="AQA76" s="15"/>
      <c r="AQB76" s="15"/>
      <c r="AQC76" s="15"/>
      <c r="AQD76" s="15"/>
      <c r="AQE76" s="15"/>
      <c r="AQF76" s="15"/>
      <c r="AQG76" s="15"/>
      <c r="AQH76" s="15"/>
      <c r="AQI76" s="15"/>
      <c r="AQJ76" s="15"/>
      <c r="AQK76" s="15"/>
      <c r="AQL76" s="15"/>
      <c r="AQM76" s="15"/>
      <c r="AQN76" s="15"/>
      <c r="AQO76" s="15"/>
      <c r="AQP76" s="15"/>
      <c r="AQQ76" s="15"/>
      <c r="AQR76" s="15"/>
      <c r="AQS76" s="15"/>
      <c r="AQT76" s="15"/>
      <c r="AQU76" s="15"/>
      <c r="AQV76" s="15"/>
      <c r="AQW76" s="15"/>
      <c r="AQX76" s="15"/>
      <c r="AQY76" s="15"/>
      <c r="AQZ76" s="15"/>
      <c r="ARA76" s="15"/>
      <c r="ARB76" s="15"/>
      <c r="ARC76" s="15"/>
      <c r="ARD76" s="15"/>
      <c r="ARE76" s="15"/>
      <c r="ARF76" s="15"/>
      <c r="ARG76" s="15"/>
      <c r="ARH76" s="15"/>
      <c r="ARI76" s="15"/>
      <c r="ARJ76" s="15"/>
      <c r="ARK76" s="15"/>
      <c r="ARL76" s="15"/>
      <c r="ARM76" s="15"/>
      <c r="ARN76" s="15"/>
      <c r="ARO76" s="15"/>
      <c r="ARP76" s="15"/>
      <c r="ARQ76" s="15"/>
      <c r="ARR76" s="15"/>
      <c r="ARS76" s="15"/>
      <c r="ART76" s="15"/>
      <c r="ARU76" s="15"/>
      <c r="ARV76" s="15"/>
      <c r="ARW76" s="15"/>
      <c r="ARX76" s="15"/>
      <c r="ARY76" s="15"/>
      <c r="ARZ76" s="15"/>
      <c r="ASA76" s="15"/>
      <c r="ASB76" s="15"/>
      <c r="ASC76" s="15"/>
      <c r="ASD76" s="15"/>
      <c r="ASE76" s="15"/>
      <c r="ASF76" s="15"/>
      <c r="ASG76" s="15"/>
      <c r="ASH76" s="15"/>
      <c r="ASI76" s="15"/>
      <c r="ASJ76" s="15"/>
      <c r="ASK76" s="15"/>
      <c r="ASL76" s="15"/>
      <c r="ASM76" s="15"/>
      <c r="ASN76" s="15"/>
      <c r="ASO76" s="15"/>
      <c r="ASP76" s="15"/>
      <c r="ASQ76" s="15"/>
      <c r="ASR76" s="15"/>
      <c r="ASS76" s="15"/>
      <c r="AST76" s="15"/>
      <c r="ASU76" s="15"/>
      <c r="ASV76" s="15"/>
      <c r="ASW76" s="15"/>
      <c r="ASX76" s="15"/>
      <c r="ASY76" s="15"/>
      <c r="ASZ76" s="15"/>
      <c r="ATA76" s="15"/>
      <c r="ATB76" s="15"/>
      <c r="ATC76" s="15"/>
      <c r="ATD76" s="15"/>
      <c r="ATE76" s="15"/>
      <c r="ATF76" s="15"/>
      <c r="ATG76" s="15"/>
      <c r="ATH76" s="15"/>
      <c r="ATI76" s="15"/>
      <c r="ATJ76" s="15"/>
      <c r="ATK76" s="15"/>
      <c r="ATL76" s="15"/>
      <c r="ATM76" s="15"/>
      <c r="ATN76" s="15"/>
      <c r="ATO76" s="15"/>
      <c r="ATP76" s="15"/>
      <c r="ATQ76" s="15"/>
      <c r="ATR76" s="15"/>
      <c r="ATS76" s="15"/>
      <c r="ATT76" s="15"/>
      <c r="ATU76" s="15"/>
      <c r="ATV76" s="15"/>
      <c r="ATW76" s="15"/>
      <c r="ATX76" s="15"/>
      <c r="ATY76" s="15"/>
      <c r="ATZ76" s="15"/>
      <c r="AUA76" s="15"/>
      <c r="AUB76" s="15"/>
      <c r="AUC76" s="15"/>
      <c r="AUD76" s="15"/>
      <c r="AUE76" s="15"/>
      <c r="AUF76" s="15"/>
      <c r="AUG76" s="15"/>
      <c r="AUH76" s="15"/>
      <c r="AUI76" s="15"/>
      <c r="AUJ76" s="15"/>
      <c r="AUK76" s="15"/>
      <c r="AUL76" s="15"/>
      <c r="AUM76" s="15"/>
      <c r="AUN76" s="15"/>
      <c r="AUO76" s="15"/>
      <c r="AUP76" s="15"/>
      <c r="AUQ76" s="15"/>
      <c r="AUR76" s="15"/>
      <c r="AUS76" s="15"/>
      <c r="AUT76" s="15"/>
      <c r="AUU76" s="15"/>
      <c r="AUV76" s="15"/>
      <c r="AUW76" s="15"/>
      <c r="AUX76" s="15"/>
      <c r="AUY76" s="15"/>
      <c r="AUZ76" s="15"/>
      <c r="AVA76" s="15"/>
      <c r="AVB76" s="15"/>
      <c r="AVC76" s="15"/>
      <c r="AVD76" s="15"/>
      <c r="AVE76" s="15"/>
      <c r="AVF76" s="15"/>
      <c r="AVG76" s="15"/>
      <c r="AVH76" s="15"/>
      <c r="AVI76" s="15"/>
      <c r="AVJ76" s="15"/>
      <c r="AVK76" s="15"/>
      <c r="AVL76" s="15"/>
      <c r="AVM76" s="15"/>
      <c r="AVN76" s="15"/>
      <c r="AVO76" s="15"/>
      <c r="AVP76" s="15"/>
      <c r="AVQ76" s="15"/>
      <c r="AVR76" s="15"/>
      <c r="AVS76" s="15"/>
      <c r="AVT76" s="15"/>
      <c r="AVU76" s="15"/>
      <c r="AVV76" s="15"/>
      <c r="AVW76" s="15"/>
      <c r="AVX76" s="15"/>
      <c r="AVY76" s="15"/>
      <c r="AVZ76" s="15"/>
      <c r="AWA76" s="15"/>
      <c r="AWB76" s="15"/>
      <c r="AWC76" s="15"/>
      <c r="AWD76" s="15"/>
      <c r="AWE76" s="15"/>
      <c r="AWF76" s="15"/>
      <c r="AWG76" s="15"/>
      <c r="AWH76" s="15"/>
      <c r="AWI76" s="15"/>
      <c r="AWJ76" s="15"/>
      <c r="AWK76" s="15"/>
      <c r="AWL76" s="15"/>
      <c r="AWM76" s="15"/>
      <c r="AWN76" s="15"/>
      <c r="AWO76" s="15"/>
      <c r="AWP76" s="15"/>
      <c r="AWQ76" s="15"/>
      <c r="AWR76" s="15"/>
      <c r="AWS76" s="15"/>
      <c r="AWT76" s="15"/>
      <c r="AWU76" s="15"/>
      <c r="AWV76" s="15"/>
      <c r="AWW76" s="15"/>
      <c r="AWX76" s="15"/>
      <c r="AWY76" s="15"/>
      <c r="AWZ76" s="15"/>
      <c r="AXA76" s="15"/>
      <c r="AXB76" s="15"/>
      <c r="AXC76" s="15"/>
      <c r="AXD76" s="15"/>
      <c r="AXE76" s="15"/>
      <c r="AXF76" s="15"/>
      <c r="AXG76" s="15"/>
      <c r="AXH76" s="15"/>
      <c r="AXI76" s="15"/>
      <c r="AXJ76" s="15"/>
      <c r="AXK76" s="15"/>
      <c r="AXL76" s="15"/>
      <c r="AXM76" s="15"/>
      <c r="AXN76" s="15"/>
      <c r="AXO76" s="15"/>
      <c r="AXP76" s="15"/>
      <c r="AXQ76" s="15"/>
      <c r="AXR76" s="15"/>
      <c r="AXS76" s="15"/>
      <c r="AXT76" s="15"/>
      <c r="AXU76" s="15"/>
      <c r="AXV76" s="15"/>
      <c r="AXW76" s="15"/>
      <c r="AXX76" s="15"/>
      <c r="AXY76" s="15"/>
      <c r="AXZ76" s="15"/>
      <c r="AYA76" s="15"/>
      <c r="AYB76" s="15"/>
      <c r="AYC76" s="15"/>
      <c r="AYD76" s="15"/>
      <c r="AYE76" s="15"/>
      <c r="AYF76" s="15"/>
      <c r="AYG76" s="15"/>
      <c r="AYH76" s="15"/>
      <c r="AYI76" s="15"/>
      <c r="AYJ76" s="15"/>
      <c r="AYK76" s="15"/>
      <c r="AYL76" s="15"/>
      <c r="AYM76" s="15"/>
      <c r="AYN76" s="15"/>
      <c r="AYO76" s="15"/>
      <c r="AYP76" s="15"/>
      <c r="AYQ76" s="15"/>
      <c r="AYR76" s="15"/>
      <c r="AYS76" s="15"/>
      <c r="AYT76" s="15"/>
      <c r="AYU76" s="15"/>
      <c r="AYV76" s="15"/>
      <c r="AYW76" s="15"/>
      <c r="AYX76" s="15"/>
      <c r="AYY76" s="15"/>
      <c r="AYZ76" s="15"/>
      <c r="AZA76" s="15"/>
      <c r="AZB76" s="15"/>
      <c r="AZC76" s="15"/>
      <c r="AZD76" s="15"/>
      <c r="AZE76" s="15"/>
      <c r="AZF76" s="15"/>
      <c r="AZG76" s="15"/>
      <c r="AZH76" s="15"/>
      <c r="AZI76" s="15"/>
      <c r="AZJ76" s="15"/>
      <c r="AZK76" s="15"/>
      <c r="AZL76" s="15"/>
      <c r="AZM76" s="15"/>
      <c r="AZN76" s="15"/>
      <c r="AZO76" s="15"/>
      <c r="AZP76" s="15"/>
      <c r="AZQ76" s="15"/>
      <c r="AZR76" s="15"/>
      <c r="AZS76" s="15"/>
      <c r="AZT76" s="15"/>
      <c r="AZU76" s="15"/>
      <c r="AZV76" s="15"/>
      <c r="AZW76" s="15"/>
      <c r="AZX76" s="15"/>
      <c r="AZY76" s="15"/>
      <c r="AZZ76" s="15"/>
      <c r="BAA76" s="15"/>
      <c r="BAB76" s="15"/>
      <c r="BAC76" s="15"/>
      <c r="BAD76" s="15"/>
      <c r="BAE76" s="15"/>
      <c r="BAF76" s="15"/>
      <c r="BAG76" s="15"/>
      <c r="BAH76" s="15"/>
      <c r="BAI76" s="15"/>
      <c r="BAJ76" s="15"/>
      <c r="BAK76" s="15"/>
      <c r="BAL76" s="15"/>
      <c r="BAM76" s="15"/>
      <c r="BAN76" s="15"/>
      <c r="BAO76" s="15"/>
      <c r="BAP76" s="15"/>
      <c r="BAQ76" s="15"/>
      <c r="BAR76" s="15"/>
      <c r="BAS76" s="15"/>
      <c r="BAT76" s="15"/>
      <c r="BAU76" s="15"/>
      <c r="BAV76" s="15"/>
      <c r="BAW76" s="15"/>
      <c r="BAX76" s="15"/>
      <c r="BAY76" s="15"/>
      <c r="BAZ76" s="15"/>
      <c r="BBA76" s="15"/>
      <c r="BBB76" s="15"/>
      <c r="BBC76" s="15"/>
      <c r="BBD76" s="15"/>
      <c r="BBE76" s="15"/>
      <c r="BBF76" s="15"/>
      <c r="BBG76" s="15"/>
      <c r="BBH76" s="15"/>
      <c r="BBI76" s="15"/>
      <c r="BBJ76" s="15"/>
      <c r="BBK76" s="15"/>
      <c r="BBL76" s="15"/>
      <c r="BBM76" s="15"/>
      <c r="BBN76" s="15"/>
      <c r="BBO76" s="15"/>
      <c r="BBP76" s="15"/>
      <c r="BBQ76" s="15"/>
      <c r="BBR76" s="15"/>
      <c r="BBS76" s="15"/>
      <c r="BBT76" s="15"/>
      <c r="BBU76" s="15"/>
      <c r="BBV76" s="15"/>
      <c r="BBW76" s="15"/>
      <c r="BBX76" s="15"/>
      <c r="BBY76" s="15"/>
      <c r="BBZ76" s="15"/>
      <c r="BCA76" s="15"/>
      <c r="BCB76" s="15"/>
      <c r="BCC76" s="15"/>
      <c r="BCD76" s="15"/>
      <c r="BCE76" s="15"/>
      <c r="BCF76" s="15"/>
      <c r="BCG76" s="15"/>
      <c r="BCH76" s="15"/>
      <c r="BCI76" s="15"/>
      <c r="BCJ76" s="15"/>
      <c r="BCK76" s="15"/>
      <c r="BCL76" s="15"/>
      <c r="BCM76" s="15"/>
      <c r="BCN76" s="15"/>
      <c r="BCO76" s="15"/>
      <c r="BCP76" s="15"/>
      <c r="BCQ76" s="15"/>
      <c r="BCR76" s="15"/>
      <c r="BCS76" s="15"/>
      <c r="BCT76" s="15"/>
      <c r="BCU76" s="15"/>
      <c r="BCV76" s="15"/>
      <c r="BCW76" s="15"/>
      <c r="BCX76" s="15"/>
      <c r="BCY76" s="15"/>
      <c r="BCZ76" s="15"/>
      <c r="BDA76" s="15"/>
      <c r="BDB76" s="15"/>
      <c r="BDC76" s="15"/>
      <c r="BDD76" s="15"/>
      <c r="BDE76" s="15"/>
      <c r="BDF76" s="15"/>
      <c r="BDG76" s="15"/>
      <c r="BDH76" s="15"/>
      <c r="BDI76" s="15"/>
      <c r="BDJ76" s="15"/>
      <c r="BDK76" s="15"/>
      <c r="BDL76" s="15"/>
      <c r="BDM76" s="15"/>
      <c r="BDN76" s="15"/>
      <c r="BDO76" s="15"/>
      <c r="BDP76" s="15"/>
      <c r="BDQ76" s="15"/>
      <c r="BDR76" s="15"/>
      <c r="BDS76" s="15"/>
      <c r="BDT76" s="15"/>
      <c r="BDU76" s="15"/>
      <c r="BDV76" s="15"/>
      <c r="BDW76" s="15"/>
      <c r="BDX76" s="15"/>
      <c r="BDY76" s="15"/>
      <c r="BDZ76" s="15"/>
      <c r="BEA76" s="15"/>
      <c r="BEB76" s="15"/>
      <c r="BEC76" s="15"/>
      <c r="BED76" s="15"/>
      <c r="BEE76" s="15"/>
      <c r="BEF76" s="15"/>
      <c r="BEG76" s="15"/>
      <c r="BEH76" s="15"/>
      <c r="BEI76" s="15"/>
      <c r="BEJ76" s="15"/>
      <c r="BEK76" s="15"/>
      <c r="BEL76" s="15"/>
      <c r="BEM76" s="15"/>
      <c r="BEN76" s="15"/>
      <c r="BEO76" s="15"/>
      <c r="BEP76" s="15"/>
      <c r="BEQ76" s="15"/>
      <c r="BER76" s="15"/>
      <c r="BES76" s="15"/>
      <c r="BET76" s="15"/>
      <c r="BEU76" s="15"/>
      <c r="BEV76" s="15"/>
      <c r="BEW76" s="15"/>
      <c r="BEX76" s="15"/>
      <c r="BEY76" s="15"/>
      <c r="BEZ76" s="15"/>
      <c r="BFA76" s="15"/>
      <c r="BFB76" s="15"/>
      <c r="BFC76" s="15"/>
      <c r="BFD76" s="15"/>
      <c r="BFE76" s="15"/>
      <c r="BFF76" s="15"/>
      <c r="BFG76" s="15"/>
      <c r="BFH76" s="15"/>
      <c r="BFI76" s="15"/>
      <c r="BFJ76" s="15"/>
      <c r="BFK76" s="15"/>
      <c r="BFL76" s="15"/>
      <c r="BFM76" s="15"/>
      <c r="BFN76" s="15"/>
      <c r="BFO76" s="15"/>
      <c r="BFP76" s="15"/>
      <c r="BFQ76" s="15"/>
      <c r="BFR76" s="15"/>
      <c r="BFS76" s="15"/>
      <c r="BFT76" s="15"/>
      <c r="BFU76" s="15"/>
      <c r="BFV76" s="15"/>
      <c r="BFW76" s="15"/>
      <c r="BFX76" s="15"/>
      <c r="BFY76" s="15"/>
      <c r="BFZ76" s="15"/>
      <c r="BGA76" s="15"/>
      <c r="BGB76" s="15"/>
      <c r="BGC76" s="15"/>
      <c r="BGD76" s="15"/>
      <c r="BGE76" s="15"/>
      <c r="BGF76" s="15"/>
      <c r="BGG76" s="15"/>
      <c r="BGH76" s="15"/>
      <c r="BGI76" s="15"/>
      <c r="BGJ76" s="15"/>
      <c r="BGK76" s="15"/>
      <c r="BGL76" s="15"/>
      <c r="BGM76" s="15"/>
      <c r="BGN76" s="15"/>
      <c r="BGO76" s="15"/>
      <c r="BGP76" s="15"/>
      <c r="BGQ76" s="15"/>
      <c r="BGR76" s="15"/>
      <c r="BGS76" s="15"/>
      <c r="BGT76" s="15"/>
      <c r="BGU76" s="15"/>
      <c r="BGV76" s="15"/>
      <c r="BGW76" s="15"/>
      <c r="BGX76" s="15"/>
      <c r="BGY76" s="15"/>
      <c r="BGZ76" s="15"/>
      <c r="BHA76" s="15"/>
      <c r="BHB76" s="15"/>
      <c r="BHC76" s="15"/>
      <c r="BHD76" s="15"/>
      <c r="BHE76" s="15"/>
      <c r="BHF76" s="15"/>
      <c r="BHG76" s="15"/>
      <c r="BHH76" s="15"/>
      <c r="BHI76" s="15"/>
      <c r="BHJ76" s="15"/>
      <c r="BHK76" s="15"/>
      <c r="BHL76" s="15"/>
      <c r="BHM76" s="15"/>
      <c r="BHN76" s="15"/>
      <c r="BHO76" s="15"/>
      <c r="BHP76" s="15"/>
      <c r="BHQ76" s="15"/>
      <c r="BHR76" s="15"/>
      <c r="BHS76" s="15"/>
      <c r="BHT76" s="15"/>
      <c r="BHU76" s="15"/>
      <c r="BHV76" s="15"/>
      <c r="BHW76" s="15"/>
      <c r="BHX76" s="15"/>
      <c r="BHY76" s="15"/>
      <c r="BHZ76" s="15"/>
      <c r="BIA76" s="15"/>
      <c r="BIB76" s="15"/>
      <c r="BIC76" s="15"/>
      <c r="BID76" s="15"/>
      <c r="BIE76" s="15"/>
      <c r="BIF76" s="15"/>
      <c r="BIG76" s="15"/>
      <c r="BIH76" s="15"/>
      <c r="BII76" s="15"/>
      <c r="BIJ76" s="15"/>
      <c r="BIK76" s="15"/>
      <c r="BIL76" s="15"/>
      <c r="BIM76" s="15"/>
      <c r="BIN76" s="15"/>
      <c r="BIO76" s="15"/>
      <c r="BIP76" s="15"/>
      <c r="BIQ76" s="15"/>
      <c r="BIR76" s="15"/>
      <c r="BIS76" s="15"/>
      <c r="BIT76" s="15"/>
      <c r="BIU76" s="15"/>
      <c r="BIV76" s="15"/>
      <c r="BIW76" s="15"/>
      <c r="BIX76" s="15"/>
      <c r="BIY76" s="15"/>
      <c r="BIZ76" s="15"/>
      <c r="BJA76" s="15"/>
      <c r="BJB76" s="15"/>
      <c r="BJC76" s="15"/>
      <c r="BJD76" s="15"/>
      <c r="BJE76" s="15"/>
      <c r="BJF76" s="15"/>
      <c r="BJG76" s="15"/>
      <c r="BJH76" s="15"/>
      <c r="BJI76" s="15"/>
      <c r="BJJ76" s="15"/>
      <c r="BJK76" s="15"/>
      <c r="BJL76" s="15"/>
      <c r="BJM76" s="15"/>
      <c r="BJN76" s="15"/>
      <c r="BJO76" s="15"/>
      <c r="BJP76" s="15"/>
      <c r="BJQ76" s="15"/>
      <c r="BJR76" s="15"/>
      <c r="BJS76" s="15"/>
      <c r="BJT76" s="15"/>
      <c r="BJU76" s="15"/>
      <c r="BJV76" s="15"/>
      <c r="BJW76" s="15"/>
      <c r="BJX76" s="15"/>
      <c r="BJY76" s="15"/>
      <c r="BJZ76" s="15"/>
      <c r="BKA76" s="15"/>
      <c r="BKB76" s="15"/>
      <c r="BKC76" s="15"/>
      <c r="BKD76" s="15"/>
      <c r="BKE76" s="15"/>
      <c r="BKF76" s="15"/>
      <c r="BKG76" s="15"/>
      <c r="BKH76" s="15"/>
      <c r="BKI76" s="15"/>
      <c r="BKJ76" s="15"/>
      <c r="BKK76" s="15"/>
      <c r="BKL76" s="15"/>
      <c r="BKM76" s="15"/>
      <c r="BKN76" s="15"/>
      <c r="BKO76" s="15"/>
      <c r="BKP76" s="15"/>
      <c r="BKQ76" s="15"/>
      <c r="BKR76" s="15"/>
      <c r="BKS76" s="15"/>
      <c r="BKT76" s="15"/>
      <c r="BKU76" s="15"/>
      <c r="BKV76" s="15"/>
      <c r="BKW76" s="15"/>
      <c r="BKX76" s="15"/>
      <c r="BKY76" s="15"/>
      <c r="BKZ76" s="15"/>
      <c r="BLA76" s="15"/>
      <c r="BLB76" s="15"/>
      <c r="BLC76" s="15"/>
      <c r="BLD76" s="15"/>
      <c r="BLE76" s="15"/>
      <c r="BLF76" s="15"/>
      <c r="BLG76" s="15"/>
      <c r="BLH76" s="15"/>
      <c r="BLI76" s="15"/>
      <c r="BLJ76" s="15"/>
      <c r="BLK76" s="15"/>
      <c r="BLL76" s="15"/>
      <c r="BLM76" s="15"/>
      <c r="BLN76" s="15"/>
      <c r="BLO76" s="15"/>
      <c r="BLP76" s="15"/>
      <c r="BLQ76" s="15"/>
      <c r="BLR76" s="15"/>
      <c r="BLS76" s="15"/>
      <c r="BLT76" s="15"/>
      <c r="BLU76" s="15"/>
      <c r="BLV76" s="15"/>
      <c r="BLW76" s="15"/>
      <c r="BLX76" s="15"/>
      <c r="BLY76" s="15"/>
      <c r="BLZ76" s="15"/>
      <c r="BMA76" s="15"/>
      <c r="BMB76" s="15"/>
      <c r="BMC76" s="15"/>
      <c r="BMD76" s="15"/>
      <c r="BME76" s="15"/>
      <c r="BMF76" s="15"/>
      <c r="BMG76" s="15"/>
      <c r="BMH76" s="15"/>
      <c r="BMI76" s="15"/>
      <c r="BMJ76" s="15"/>
      <c r="BMK76" s="15"/>
      <c r="BML76" s="15"/>
      <c r="BMM76" s="15"/>
      <c r="BMN76" s="15"/>
      <c r="BMO76" s="15"/>
      <c r="BMP76" s="15"/>
      <c r="BMQ76" s="15"/>
      <c r="BMR76" s="15"/>
      <c r="BMS76" s="15"/>
      <c r="BMT76" s="15"/>
      <c r="BMU76" s="15"/>
      <c r="BMV76" s="15"/>
      <c r="BMW76" s="15"/>
      <c r="BMX76" s="15"/>
      <c r="BMY76" s="15"/>
      <c r="BMZ76" s="15"/>
      <c r="BNA76" s="15"/>
      <c r="BNB76" s="15"/>
      <c r="BNC76" s="15"/>
      <c r="BND76" s="15"/>
      <c r="BNE76" s="15"/>
      <c r="BNF76" s="15"/>
      <c r="BNG76" s="15"/>
      <c r="BNH76" s="15"/>
      <c r="BNI76" s="15"/>
      <c r="BNJ76" s="15"/>
      <c r="BNK76" s="15"/>
      <c r="BNL76" s="15"/>
      <c r="BNM76" s="15"/>
      <c r="BNN76" s="15"/>
      <c r="BNO76" s="15"/>
      <c r="BNP76" s="15"/>
      <c r="BNQ76" s="15"/>
      <c r="BNR76" s="15"/>
      <c r="BNS76" s="15"/>
      <c r="BNT76" s="15"/>
      <c r="BNU76" s="15"/>
      <c r="BNV76" s="15"/>
      <c r="BNW76" s="15"/>
      <c r="BNX76" s="15"/>
      <c r="BNY76" s="15"/>
      <c r="BNZ76" s="15"/>
      <c r="BOA76" s="15"/>
      <c r="BOB76" s="15"/>
      <c r="BOC76" s="15"/>
      <c r="BOD76" s="15"/>
      <c r="BOE76" s="15"/>
      <c r="BOF76" s="15"/>
      <c r="BOG76" s="15"/>
      <c r="BOH76" s="15"/>
      <c r="BOI76" s="15"/>
      <c r="BOJ76" s="15"/>
      <c r="BOK76" s="15"/>
      <c r="BOL76" s="15"/>
      <c r="BOM76" s="15"/>
      <c r="BON76" s="15"/>
      <c r="BOO76" s="15"/>
      <c r="BOP76" s="15"/>
      <c r="BOQ76" s="15"/>
      <c r="BOR76" s="15"/>
      <c r="BOS76" s="15"/>
      <c r="BOT76" s="15"/>
      <c r="BOU76" s="15"/>
      <c r="BOV76" s="15"/>
      <c r="BOW76" s="15"/>
      <c r="BOX76" s="15"/>
      <c r="BOY76" s="15"/>
      <c r="BOZ76" s="15"/>
      <c r="BPA76" s="15"/>
      <c r="BPB76" s="15"/>
      <c r="BPC76" s="15"/>
      <c r="BPD76" s="15"/>
      <c r="BPE76" s="15"/>
      <c r="BPF76" s="15"/>
      <c r="BPG76" s="15"/>
      <c r="BPH76" s="15"/>
      <c r="BPI76" s="15"/>
      <c r="BPJ76" s="15"/>
      <c r="BPK76" s="15"/>
      <c r="BPL76" s="15"/>
      <c r="BPM76" s="15"/>
      <c r="BPN76" s="15"/>
      <c r="BPO76" s="15"/>
      <c r="BPP76" s="15"/>
      <c r="BPQ76" s="15"/>
      <c r="BPR76" s="15"/>
      <c r="BPS76" s="15"/>
      <c r="BPT76" s="15"/>
      <c r="BPU76" s="15"/>
      <c r="BPV76" s="15"/>
      <c r="BPW76" s="15"/>
      <c r="BPX76" s="15"/>
      <c r="BPY76" s="15"/>
      <c r="BPZ76" s="15"/>
      <c r="BQA76" s="15"/>
      <c r="BQB76" s="15"/>
      <c r="BQC76" s="15"/>
      <c r="BQD76" s="15"/>
      <c r="BQE76" s="15"/>
      <c r="BQF76" s="15"/>
      <c r="BQG76" s="15"/>
      <c r="BQH76" s="15"/>
      <c r="BQI76" s="15"/>
      <c r="BQJ76" s="15"/>
      <c r="BQK76" s="15"/>
      <c r="BQL76" s="15"/>
      <c r="BQM76" s="15"/>
      <c r="BQN76" s="15"/>
      <c r="BQO76" s="15"/>
      <c r="BQP76" s="15"/>
      <c r="BQQ76" s="15"/>
      <c r="BQR76" s="15"/>
      <c r="BQS76" s="15"/>
      <c r="BQT76" s="15"/>
      <c r="BQU76" s="15"/>
      <c r="BQV76" s="15"/>
      <c r="BQW76" s="15"/>
      <c r="BQX76" s="15"/>
      <c r="BQY76" s="15"/>
      <c r="BQZ76" s="15"/>
      <c r="BRA76" s="15"/>
      <c r="BRB76" s="15"/>
      <c r="BRC76" s="15"/>
      <c r="BRD76" s="15"/>
      <c r="BRE76" s="15"/>
      <c r="BRF76" s="15"/>
      <c r="BRG76" s="15"/>
      <c r="BRH76" s="15"/>
      <c r="BRI76" s="15"/>
      <c r="BRJ76" s="15"/>
      <c r="BRK76" s="15"/>
      <c r="BRL76" s="15"/>
      <c r="BRM76" s="15"/>
      <c r="BRN76" s="15"/>
      <c r="BRO76" s="15"/>
      <c r="BRP76" s="15"/>
      <c r="BRQ76" s="15"/>
      <c r="BRR76" s="15"/>
      <c r="BRS76" s="15"/>
      <c r="BRT76" s="15"/>
      <c r="BRU76" s="15"/>
      <c r="BRV76" s="15"/>
      <c r="BRW76" s="15"/>
      <c r="BRX76" s="15"/>
      <c r="BRY76" s="15"/>
      <c r="BRZ76" s="15"/>
      <c r="BSA76" s="15"/>
      <c r="BSB76" s="15"/>
      <c r="BSC76" s="15"/>
      <c r="BSD76" s="15"/>
      <c r="BSE76" s="15"/>
      <c r="BSF76" s="15"/>
      <c r="BSG76" s="15"/>
      <c r="BSH76" s="15"/>
      <c r="BSI76" s="15"/>
      <c r="BSJ76" s="15"/>
      <c r="BSK76" s="15"/>
      <c r="BSL76" s="15"/>
      <c r="BSM76" s="15"/>
      <c r="BSN76" s="15"/>
      <c r="BSO76" s="15"/>
      <c r="BSP76" s="15"/>
      <c r="BSQ76" s="15"/>
      <c r="BSR76" s="15"/>
      <c r="BSS76" s="15"/>
      <c r="BST76" s="15"/>
      <c r="BSU76" s="15"/>
      <c r="BSV76" s="15"/>
      <c r="BSW76" s="15"/>
      <c r="BSX76" s="15"/>
      <c r="BSY76" s="15"/>
      <c r="BSZ76" s="15"/>
      <c r="BTA76" s="15"/>
      <c r="BTB76" s="15"/>
      <c r="BTC76" s="15"/>
      <c r="BTD76" s="15"/>
      <c r="BTE76" s="15"/>
      <c r="BTF76" s="15"/>
      <c r="BTG76" s="15"/>
      <c r="BTH76" s="15"/>
      <c r="BTI76" s="15"/>
      <c r="BTJ76" s="15"/>
      <c r="BTK76" s="15"/>
      <c r="BTL76" s="15"/>
      <c r="BTM76" s="15"/>
      <c r="BTN76" s="15"/>
      <c r="BTO76" s="15"/>
      <c r="BTP76" s="15"/>
      <c r="BTQ76" s="15"/>
      <c r="BTR76" s="15"/>
      <c r="BTS76" s="15"/>
      <c r="BTT76" s="15"/>
      <c r="BTU76" s="15"/>
      <c r="BTV76" s="15"/>
      <c r="BTW76" s="15"/>
      <c r="BTX76" s="15"/>
      <c r="BTY76" s="15"/>
      <c r="BTZ76" s="15"/>
      <c r="BUA76" s="15"/>
      <c r="BUB76" s="15"/>
      <c r="BUC76" s="15"/>
      <c r="BUD76" s="15"/>
      <c r="BUE76" s="15"/>
      <c r="BUF76" s="15"/>
      <c r="BUG76" s="15"/>
      <c r="BUH76" s="15"/>
      <c r="BUI76" s="15"/>
      <c r="BUJ76" s="15"/>
      <c r="BUK76" s="15"/>
      <c r="BUL76" s="15"/>
      <c r="BUM76" s="15"/>
      <c r="BUN76" s="15"/>
      <c r="BUO76" s="15"/>
      <c r="BUP76" s="15"/>
      <c r="BUQ76" s="15"/>
      <c r="BUR76" s="15"/>
      <c r="BUS76" s="15"/>
      <c r="BUT76" s="15"/>
      <c r="BUU76" s="15"/>
      <c r="BUV76" s="15"/>
      <c r="BUW76" s="15"/>
      <c r="BUX76" s="15"/>
      <c r="BUY76" s="15"/>
      <c r="BUZ76" s="15"/>
      <c r="BVA76" s="15"/>
      <c r="BVB76" s="15"/>
      <c r="BVC76" s="15"/>
      <c r="BVD76" s="15"/>
      <c r="BVE76" s="15"/>
      <c r="BVF76" s="15"/>
      <c r="BVG76" s="15"/>
      <c r="BVH76" s="15"/>
      <c r="BVI76" s="15"/>
      <c r="BVJ76" s="15"/>
      <c r="BVK76" s="15"/>
      <c r="BVL76" s="15"/>
      <c r="BVM76" s="15"/>
      <c r="BVN76" s="15"/>
      <c r="BVO76" s="15"/>
      <c r="BVP76" s="15"/>
      <c r="BVQ76" s="15"/>
      <c r="BVR76" s="15"/>
      <c r="BVS76" s="15"/>
      <c r="BVT76" s="15"/>
      <c r="BVU76" s="15"/>
      <c r="BVV76" s="15"/>
      <c r="BVW76" s="15"/>
      <c r="BVX76" s="15"/>
      <c r="BVY76" s="15"/>
      <c r="BVZ76" s="15"/>
      <c r="BWA76" s="15"/>
      <c r="BWB76" s="15"/>
      <c r="BWC76" s="15"/>
      <c r="BWD76" s="15"/>
      <c r="BWE76" s="15"/>
      <c r="BWF76" s="15"/>
      <c r="BWG76" s="15"/>
      <c r="BWH76" s="15"/>
      <c r="BWI76" s="15"/>
      <c r="BWJ76" s="15"/>
      <c r="BWK76" s="15"/>
      <c r="BWL76" s="15"/>
      <c r="BWM76" s="15"/>
      <c r="BWN76" s="15"/>
      <c r="BWO76" s="15"/>
      <c r="BWP76" s="15"/>
      <c r="BWQ76" s="15"/>
      <c r="BWR76" s="15"/>
      <c r="BWS76" s="15"/>
      <c r="BWT76" s="15"/>
      <c r="BWU76" s="15"/>
      <c r="BWV76" s="15"/>
      <c r="BWW76" s="15"/>
      <c r="BWX76" s="15"/>
      <c r="BWY76" s="15"/>
      <c r="BWZ76" s="15"/>
      <c r="BXA76" s="15"/>
      <c r="BXB76" s="15"/>
      <c r="BXC76" s="15"/>
      <c r="BXD76" s="15"/>
      <c r="BXE76" s="15"/>
      <c r="BXF76" s="15"/>
      <c r="BXG76" s="15"/>
      <c r="BXH76" s="15"/>
      <c r="BXI76" s="15"/>
      <c r="BXJ76" s="15"/>
      <c r="BXK76" s="15"/>
      <c r="BXL76" s="15"/>
      <c r="BXM76" s="15"/>
      <c r="BXN76" s="15"/>
      <c r="BXO76" s="15"/>
      <c r="BXP76" s="15"/>
      <c r="BXQ76" s="15"/>
      <c r="BXR76" s="15"/>
      <c r="BXS76" s="15"/>
      <c r="BXT76" s="15"/>
      <c r="BXU76" s="15"/>
      <c r="BXV76" s="15"/>
      <c r="BXW76" s="15"/>
      <c r="BXX76" s="15"/>
      <c r="BXY76" s="15"/>
      <c r="BXZ76" s="15"/>
      <c r="BYA76" s="15"/>
      <c r="BYB76" s="15"/>
      <c r="BYC76" s="15"/>
      <c r="BYD76" s="15"/>
      <c r="BYE76" s="15"/>
      <c r="BYF76" s="15"/>
      <c r="BYG76" s="15"/>
      <c r="BYH76" s="15"/>
      <c r="BYI76" s="15"/>
      <c r="BYJ76" s="15"/>
      <c r="BYK76" s="15"/>
      <c r="BYL76" s="15"/>
      <c r="BYM76" s="15"/>
      <c r="BYN76" s="15"/>
      <c r="BYO76" s="15"/>
      <c r="BYP76" s="15"/>
      <c r="BYQ76" s="15"/>
      <c r="BYR76" s="15"/>
      <c r="BYS76" s="15"/>
      <c r="BYT76" s="15"/>
      <c r="BYU76" s="15"/>
      <c r="BYV76" s="15"/>
      <c r="BYW76" s="15"/>
      <c r="BYX76" s="15"/>
      <c r="BYY76" s="15"/>
      <c r="BYZ76" s="15"/>
      <c r="BZA76" s="15"/>
      <c r="BZB76" s="15"/>
      <c r="BZC76" s="15"/>
      <c r="BZD76" s="15"/>
      <c r="BZE76" s="15"/>
      <c r="BZF76" s="15"/>
      <c r="BZG76" s="15"/>
      <c r="BZH76" s="15"/>
      <c r="BZI76" s="15"/>
      <c r="BZJ76" s="15"/>
      <c r="BZK76" s="15"/>
      <c r="BZL76" s="15"/>
      <c r="BZM76" s="15"/>
      <c r="BZN76" s="15"/>
      <c r="BZO76" s="15"/>
      <c r="BZP76" s="15"/>
      <c r="BZQ76" s="15"/>
      <c r="BZR76" s="15"/>
      <c r="BZS76" s="15"/>
      <c r="BZT76" s="15"/>
      <c r="BZU76" s="15"/>
      <c r="BZV76" s="15"/>
      <c r="BZW76" s="15"/>
      <c r="BZX76" s="15"/>
      <c r="BZY76" s="15"/>
      <c r="BZZ76" s="15"/>
      <c r="CAA76" s="15"/>
      <c r="CAB76" s="15"/>
      <c r="CAC76" s="15"/>
      <c r="CAD76" s="15"/>
      <c r="CAE76" s="15"/>
      <c r="CAF76" s="15"/>
      <c r="CAG76" s="15"/>
      <c r="CAH76" s="15"/>
      <c r="CAI76" s="15"/>
      <c r="CAJ76" s="15"/>
      <c r="CAK76" s="15"/>
      <c r="CAL76" s="15"/>
      <c r="CAM76" s="15"/>
      <c r="CAN76" s="15"/>
      <c r="CAO76" s="15"/>
      <c r="CAP76" s="15"/>
      <c r="CAQ76" s="15"/>
      <c r="CAR76" s="15"/>
      <c r="CAS76" s="15"/>
      <c r="CAT76" s="15"/>
      <c r="CAU76" s="15"/>
      <c r="CAV76" s="15"/>
      <c r="CAW76" s="15"/>
      <c r="CAX76" s="15"/>
      <c r="CAY76" s="15"/>
      <c r="CAZ76" s="15"/>
      <c r="CBA76" s="15"/>
      <c r="CBB76" s="15"/>
      <c r="CBC76" s="15"/>
      <c r="CBD76" s="15"/>
      <c r="CBE76" s="15"/>
      <c r="CBF76" s="15"/>
      <c r="CBG76" s="15"/>
      <c r="CBH76" s="15"/>
      <c r="CBI76" s="15"/>
      <c r="CBJ76" s="15"/>
      <c r="CBK76" s="15"/>
      <c r="CBL76" s="15"/>
      <c r="CBM76" s="15"/>
      <c r="CBN76" s="15"/>
      <c r="CBO76" s="15"/>
      <c r="CBP76" s="15"/>
      <c r="CBQ76" s="15"/>
      <c r="CBR76" s="15"/>
      <c r="CBS76" s="15"/>
      <c r="CBT76" s="15"/>
      <c r="CBU76" s="15"/>
      <c r="CBV76" s="15"/>
      <c r="CBW76" s="15"/>
      <c r="CBX76" s="15"/>
      <c r="CBY76" s="15"/>
      <c r="CBZ76" s="15"/>
      <c r="CCA76" s="15"/>
      <c r="CCB76" s="15"/>
      <c r="CCC76" s="15"/>
      <c r="CCD76" s="15"/>
      <c r="CCE76" s="15"/>
      <c r="CCF76" s="15"/>
      <c r="CCG76" s="15"/>
      <c r="CCH76" s="15"/>
      <c r="CCI76" s="15"/>
      <c r="CCJ76" s="15"/>
      <c r="CCK76" s="15"/>
      <c r="CCL76" s="15"/>
      <c r="CCM76" s="15"/>
      <c r="CCN76" s="15"/>
      <c r="CCO76" s="15"/>
      <c r="CCP76" s="15"/>
      <c r="CCQ76" s="15"/>
      <c r="CCR76" s="15"/>
      <c r="CCS76" s="15"/>
      <c r="CCT76" s="15"/>
      <c r="CCU76" s="15"/>
      <c r="CCV76" s="15"/>
      <c r="CCW76" s="15"/>
      <c r="CCX76" s="15"/>
      <c r="CCY76" s="15"/>
      <c r="CCZ76" s="15"/>
      <c r="CDA76" s="15"/>
      <c r="CDB76" s="15"/>
      <c r="CDC76" s="15"/>
      <c r="CDD76" s="15"/>
      <c r="CDE76" s="15"/>
      <c r="CDF76" s="15"/>
      <c r="CDG76" s="15"/>
      <c r="CDH76" s="15"/>
      <c r="CDI76" s="15"/>
      <c r="CDJ76" s="15"/>
      <c r="CDK76" s="15"/>
      <c r="CDL76" s="15"/>
      <c r="CDM76" s="15"/>
      <c r="CDN76" s="15"/>
      <c r="CDO76" s="15"/>
      <c r="CDP76" s="15"/>
      <c r="CDQ76" s="15"/>
      <c r="CDR76" s="15"/>
      <c r="CDS76" s="15"/>
      <c r="CDT76" s="15"/>
      <c r="CDU76" s="15"/>
      <c r="CDV76" s="15"/>
      <c r="CDW76" s="15"/>
      <c r="CDX76" s="15"/>
      <c r="CDY76" s="15"/>
      <c r="CDZ76" s="15"/>
      <c r="CEA76" s="15"/>
      <c r="CEB76" s="15"/>
      <c r="CEC76" s="15"/>
      <c r="CED76" s="15"/>
      <c r="CEE76" s="15"/>
      <c r="CEF76" s="15"/>
      <c r="CEG76" s="15"/>
      <c r="CEH76" s="15"/>
      <c r="CEI76" s="15"/>
      <c r="CEJ76" s="15"/>
      <c r="CEK76" s="15"/>
      <c r="CEL76" s="15"/>
      <c r="CEM76" s="15"/>
      <c r="CEN76" s="15"/>
      <c r="CEO76" s="15"/>
      <c r="CEP76" s="15"/>
      <c r="CEQ76" s="15"/>
      <c r="CER76" s="15"/>
      <c r="CES76" s="15"/>
      <c r="CET76" s="15"/>
      <c r="CEU76" s="15"/>
      <c r="CEV76" s="15"/>
      <c r="CEW76" s="15"/>
      <c r="CEX76" s="15"/>
      <c r="CEY76" s="15"/>
      <c r="CEZ76" s="15"/>
      <c r="CFA76" s="15"/>
      <c r="CFB76" s="15"/>
      <c r="CFC76" s="15"/>
      <c r="CFD76" s="15"/>
      <c r="CFE76" s="15"/>
      <c r="CFF76" s="15"/>
      <c r="CFG76" s="15"/>
      <c r="CFH76" s="15"/>
      <c r="CFI76" s="15"/>
      <c r="CFJ76" s="15"/>
      <c r="CFK76" s="15"/>
      <c r="CFL76" s="15"/>
      <c r="CFM76" s="15"/>
      <c r="CFN76" s="15"/>
      <c r="CFO76" s="15"/>
      <c r="CFP76" s="15"/>
      <c r="CFQ76" s="15"/>
      <c r="CFR76" s="15"/>
      <c r="CFS76" s="15"/>
      <c r="CFT76" s="15"/>
      <c r="CFU76" s="15"/>
      <c r="CFV76" s="15"/>
      <c r="CFW76" s="15"/>
      <c r="CFX76" s="15"/>
      <c r="CFY76" s="15"/>
      <c r="CFZ76" s="15"/>
      <c r="CGA76" s="15"/>
      <c r="CGB76" s="15"/>
      <c r="CGC76" s="15"/>
      <c r="CGD76" s="15"/>
      <c r="CGE76" s="15"/>
      <c r="CGF76" s="15"/>
      <c r="CGG76" s="15"/>
      <c r="CGH76" s="15"/>
      <c r="CGI76" s="15"/>
      <c r="CGJ76" s="15"/>
      <c r="CGK76" s="15"/>
      <c r="CGL76" s="15"/>
      <c r="CGM76" s="15"/>
      <c r="CGN76" s="15"/>
      <c r="CGO76" s="15"/>
      <c r="CGP76" s="15"/>
      <c r="CGQ76" s="15"/>
      <c r="CGR76" s="15"/>
      <c r="CGS76" s="15"/>
      <c r="CGT76" s="15"/>
      <c r="CGU76" s="15"/>
      <c r="CGV76" s="15"/>
      <c r="CGW76" s="15"/>
      <c r="CGX76" s="15"/>
      <c r="CGY76" s="15"/>
      <c r="CGZ76" s="15"/>
      <c r="CHA76" s="15"/>
      <c r="CHB76" s="15"/>
      <c r="CHC76" s="15"/>
      <c r="CHD76" s="15"/>
      <c r="CHE76" s="15"/>
      <c r="CHF76" s="15"/>
      <c r="CHG76" s="15"/>
      <c r="CHH76" s="15"/>
      <c r="CHI76" s="15"/>
      <c r="CHJ76" s="15"/>
      <c r="CHK76" s="15"/>
      <c r="CHL76" s="15"/>
      <c r="CHM76" s="15"/>
      <c r="CHN76" s="15"/>
      <c r="CHO76" s="15"/>
      <c r="CHP76" s="15"/>
      <c r="CHQ76" s="15"/>
      <c r="CHR76" s="15"/>
      <c r="CHS76" s="15"/>
      <c r="CHT76" s="15"/>
      <c r="CHU76" s="15"/>
      <c r="CHV76" s="15"/>
      <c r="CHW76" s="15"/>
      <c r="CHX76" s="15"/>
      <c r="CHY76" s="15"/>
      <c r="CHZ76" s="15"/>
      <c r="CIA76" s="15"/>
      <c r="CIB76" s="15"/>
      <c r="CIC76" s="15"/>
      <c r="CID76" s="15"/>
      <c r="CIE76" s="15"/>
      <c r="CIF76" s="15"/>
      <c r="CIG76" s="15"/>
      <c r="CIH76" s="15"/>
      <c r="CII76" s="15"/>
      <c r="CIJ76" s="15"/>
      <c r="CIK76" s="15"/>
      <c r="CIL76" s="15"/>
      <c r="CIM76" s="15"/>
      <c r="CIN76" s="15"/>
      <c r="CIO76" s="15"/>
      <c r="CIP76" s="15"/>
      <c r="CIQ76" s="15"/>
      <c r="CIR76" s="15"/>
      <c r="CIS76" s="15"/>
      <c r="CIT76" s="15"/>
      <c r="CIU76" s="15"/>
      <c r="CIV76" s="15"/>
      <c r="CIW76" s="15"/>
      <c r="CIX76" s="15"/>
      <c r="CIY76" s="15"/>
      <c r="CIZ76" s="15"/>
      <c r="CJA76" s="15"/>
      <c r="CJB76" s="15"/>
      <c r="CJC76" s="15"/>
      <c r="CJD76" s="15"/>
      <c r="CJE76" s="15"/>
      <c r="CJF76" s="15"/>
      <c r="CJG76" s="15"/>
      <c r="CJH76" s="15"/>
      <c r="CJI76" s="15"/>
      <c r="CJJ76" s="15"/>
      <c r="CJK76" s="15"/>
      <c r="CJL76" s="15"/>
      <c r="CJM76" s="15"/>
      <c r="CJN76" s="15"/>
      <c r="CJO76" s="15"/>
      <c r="CJP76" s="15"/>
      <c r="CJQ76" s="15"/>
      <c r="CJR76" s="15"/>
      <c r="CJS76" s="15"/>
      <c r="CJT76" s="15"/>
      <c r="CJU76" s="15"/>
      <c r="CJV76" s="15"/>
      <c r="CJW76" s="15"/>
      <c r="CJX76" s="15"/>
      <c r="CJY76" s="15"/>
      <c r="CJZ76" s="15"/>
      <c r="CKA76" s="15"/>
      <c r="CKB76" s="15"/>
      <c r="CKC76" s="15"/>
      <c r="CKD76" s="15"/>
      <c r="CKE76" s="15"/>
      <c r="CKF76" s="15"/>
      <c r="CKG76" s="15"/>
      <c r="CKH76" s="15"/>
      <c r="CKI76" s="15"/>
      <c r="CKJ76" s="15"/>
      <c r="CKK76" s="15"/>
      <c r="CKL76" s="15"/>
      <c r="CKM76" s="15"/>
      <c r="CKN76" s="15"/>
      <c r="CKO76" s="15"/>
      <c r="CKP76" s="15"/>
      <c r="CKQ76" s="15"/>
      <c r="CKR76" s="15"/>
      <c r="CKS76" s="15"/>
      <c r="CKT76" s="15"/>
      <c r="CKU76" s="15"/>
      <c r="CKV76" s="15"/>
      <c r="CKW76" s="15"/>
      <c r="CKX76" s="15"/>
      <c r="CKY76" s="15"/>
      <c r="CKZ76" s="15"/>
      <c r="CLA76" s="15"/>
      <c r="CLB76" s="15"/>
      <c r="CLC76" s="15"/>
      <c r="CLD76" s="15"/>
      <c r="CLE76" s="15"/>
      <c r="CLF76" s="15"/>
      <c r="CLG76" s="15"/>
      <c r="CLH76" s="15"/>
      <c r="CLI76" s="15"/>
      <c r="CLJ76" s="15"/>
      <c r="CLK76" s="15"/>
      <c r="CLL76" s="15"/>
      <c r="CLM76" s="15"/>
      <c r="CLN76" s="15"/>
      <c r="CLO76" s="15"/>
      <c r="CLP76" s="15"/>
      <c r="CLQ76" s="15"/>
      <c r="CLR76" s="15"/>
      <c r="CLS76" s="15"/>
      <c r="CLT76" s="15"/>
      <c r="CLU76" s="15"/>
      <c r="CLV76" s="15"/>
      <c r="CLW76" s="15"/>
      <c r="CLX76" s="15"/>
      <c r="CLY76" s="15"/>
      <c r="CLZ76" s="15"/>
      <c r="CMA76" s="15"/>
      <c r="CMB76" s="15"/>
      <c r="CMC76" s="15"/>
      <c r="CMD76" s="15"/>
      <c r="CME76" s="15"/>
      <c r="CMF76" s="15"/>
      <c r="CMG76" s="15"/>
      <c r="CMH76" s="15"/>
      <c r="CMI76" s="15"/>
      <c r="CMJ76" s="15"/>
      <c r="CMK76" s="15"/>
      <c r="CML76" s="15"/>
      <c r="CMM76" s="15"/>
      <c r="CMN76" s="15"/>
      <c r="CMO76" s="15"/>
      <c r="CMP76" s="15"/>
      <c r="CMQ76" s="15"/>
      <c r="CMR76" s="15"/>
      <c r="CMS76" s="15"/>
      <c r="CMT76" s="15"/>
      <c r="CMU76" s="15"/>
      <c r="CMV76" s="15"/>
      <c r="CMW76" s="15"/>
      <c r="CMX76" s="15"/>
      <c r="CMY76" s="15"/>
      <c r="CMZ76" s="15"/>
      <c r="CNA76" s="15"/>
      <c r="CNB76" s="15"/>
      <c r="CNC76" s="15"/>
      <c r="CND76" s="15"/>
      <c r="CNE76" s="15"/>
      <c r="CNF76" s="15"/>
      <c r="CNG76" s="15"/>
      <c r="CNH76" s="15"/>
      <c r="CNI76" s="15"/>
      <c r="CNJ76" s="15"/>
      <c r="CNK76" s="15"/>
      <c r="CNL76" s="15"/>
      <c r="CNM76" s="15"/>
      <c r="CNN76" s="15"/>
      <c r="CNO76" s="15"/>
      <c r="CNP76" s="15"/>
      <c r="CNQ76" s="15"/>
      <c r="CNR76" s="15"/>
      <c r="CNS76" s="15"/>
      <c r="CNT76" s="15"/>
      <c r="CNU76" s="15"/>
      <c r="CNV76" s="15"/>
      <c r="CNW76" s="15"/>
      <c r="CNX76" s="15"/>
      <c r="CNY76" s="15"/>
      <c r="CNZ76" s="15"/>
      <c r="COA76" s="15"/>
      <c r="COB76" s="15"/>
      <c r="COC76" s="15"/>
      <c r="COD76" s="15"/>
      <c r="COE76" s="15"/>
      <c r="COF76" s="15"/>
      <c r="COG76" s="15"/>
      <c r="COH76" s="15"/>
      <c r="COI76" s="15"/>
      <c r="COJ76" s="15"/>
      <c r="COK76" s="15"/>
      <c r="COL76" s="15"/>
      <c r="COM76" s="15"/>
      <c r="CON76" s="15"/>
      <c r="COO76" s="15"/>
      <c r="COP76" s="15"/>
      <c r="COQ76" s="15"/>
      <c r="COR76" s="15"/>
      <c r="COS76" s="15"/>
      <c r="COT76" s="15"/>
      <c r="COU76" s="15"/>
      <c r="COV76" s="15"/>
      <c r="COW76" s="15"/>
      <c r="COX76" s="15"/>
      <c r="COY76" s="15"/>
      <c r="COZ76" s="15"/>
      <c r="CPA76" s="15"/>
      <c r="CPB76" s="15"/>
      <c r="CPC76" s="15"/>
      <c r="CPD76" s="15"/>
      <c r="CPE76" s="15"/>
      <c r="CPF76" s="15"/>
      <c r="CPG76" s="15"/>
      <c r="CPH76" s="15"/>
      <c r="CPI76" s="15"/>
      <c r="CPJ76" s="15"/>
      <c r="CPK76" s="15"/>
      <c r="CPL76" s="15"/>
      <c r="CPM76" s="15"/>
      <c r="CPN76" s="15"/>
      <c r="CPO76" s="15"/>
      <c r="CPP76" s="15"/>
      <c r="CPQ76" s="15"/>
      <c r="CPR76" s="15"/>
      <c r="CPS76" s="15"/>
      <c r="CPT76" s="15"/>
      <c r="CPU76" s="15"/>
      <c r="CPV76" s="15"/>
      <c r="CPW76" s="15"/>
      <c r="CPX76" s="15"/>
      <c r="CPY76" s="15"/>
      <c r="CPZ76" s="15"/>
      <c r="CQA76" s="15"/>
      <c r="CQB76" s="15"/>
      <c r="CQC76" s="15"/>
      <c r="CQD76" s="15"/>
      <c r="CQE76" s="15"/>
      <c r="CQF76" s="15"/>
      <c r="CQG76" s="15"/>
      <c r="CQH76" s="15"/>
      <c r="CQI76" s="15"/>
      <c r="CQJ76" s="15"/>
      <c r="CQK76" s="15"/>
      <c r="CQL76" s="15"/>
      <c r="CQM76" s="15"/>
      <c r="CQN76" s="15"/>
      <c r="CQO76" s="15"/>
      <c r="CQP76" s="15"/>
      <c r="CQQ76" s="15"/>
      <c r="CQR76" s="15"/>
      <c r="CQS76" s="15"/>
      <c r="CQT76" s="15"/>
      <c r="CQU76" s="15"/>
      <c r="CQV76" s="15"/>
      <c r="CQW76" s="15"/>
      <c r="CQX76" s="15"/>
      <c r="CQY76" s="15"/>
      <c r="CQZ76" s="15"/>
      <c r="CRA76" s="15"/>
      <c r="CRB76" s="15"/>
      <c r="CRC76" s="15"/>
      <c r="CRD76" s="15"/>
      <c r="CRE76" s="15"/>
      <c r="CRF76" s="15"/>
      <c r="CRG76" s="15"/>
      <c r="CRH76" s="15"/>
      <c r="CRI76" s="15"/>
      <c r="CRJ76" s="15"/>
      <c r="CRK76" s="15"/>
      <c r="CRL76" s="15"/>
      <c r="CRM76" s="15"/>
      <c r="CRN76" s="15"/>
      <c r="CRO76" s="15"/>
      <c r="CRP76" s="15"/>
      <c r="CRQ76" s="15"/>
      <c r="CRR76" s="15"/>
      <c r="CRS76" s="15"/>
      <c r="CRT76" s="15"/>
      <c r="CRU76" s="15"/>
      <c r="CRV76" s="15"/>
      <c r="CRW76" s="15"/>
      <c r="CRX76" s="15"/>
      <c r="CRY76" s="15"/>
      <c r="CRZ76" s="15"/>
      <c r="CSA76" s="15"/>
      <c r="CSB76" s="15"/>
      <c r="CSC76" s="15"/>
      <c r="CSD76" s="15"/>
      <c r="CSE76" s="15"/>
      <c r="CSF76" s="15"/>
      <c r="CSG76" s="15"/>
      <c r="CSH76" s="15"/>
      <c r="CSI76" s="15"/>
      <c r="CSJ76" s="15"/>
      <c r="CSK76" s="15"/>
      <c r="CSL76" s="15"/>
      <c r="CSM76" s="15"/>
      <c r="CSN76" s="15"/>
      <c r="CSO76" s="15"/>
      <c r="CSP76" s="15"/>
      <c r="CSQ76" s="15"/>
      <c r="CSR76" s="15"/>
      <c r="CSS76" s="15"/>
      <c r="CST76" s="15"/>
      <c r="CSU76" s="15"/>
      <c r="CSV76" s="15"/>
      <c r="CSW76" s="15"/>
      <c r="CSX76" s="15"/>
      <c r="CSY76" s="15"/>
      <c r="CSZ76" s="15"/>
      <c r="CTA76" s="15"/>
      <c r="CTB76" s="15"/>
      <c r="CTC76" s="15"/>
      <c r="CTD76" s="15"/>
      <c r="CTE76" s="15"/>
      <c r="CTF76" s="15"/>
      <c r="CTG76" s="15"/>
      <c r="CTH76" s="15"/>
      <c r="CTI76" s="15"/>
      <c r="CTJ76" s="15"/>
      <c r="CTK76" s="15"/>
      <c r="CTL76" s="15"/>
      <c r="CTM76" s="15"/>
      <c r="CTN76" s="15"/>
      <c r="CTO76" s="15"/>
      <c r="CTP76" s="15"/>
      <c r="CTQ76" s="15"/>
      <c r="CTR76" s="15"/>
      <c r="CTS76" s="15"/>
      <c r="CTT76" s="15"/>
      <c r="CTU76" s="15"/>
      <c r="CTV76" s="15"/>
      <c r="CTW76" s="15"/>
      <c r="CTX76" s="15"/>
      <c r="CTY76" s="15"/>
      <c r="CTZ76" s="15"/>
      <c r="CUA76" s="15"/>
      <c r="CUB76" s="15"/>
      <c r="CUC76" s="15"/>
      <c r="CUD76" s="15"/>
      <c r="CUE76" s="15"/>
      <c r="CUF76" s="15"/>
      <c r="CUG76" s="15"/>
      <c r="CUH76" s="15"/>
      <c r="CUI76" s="15"/>
      <c r="CUJ76" s="15"/>
      <c r="CUK76" s="15"/>
      <c r="CUL76" s="15"/>
      <c r="CUM76" s="15"/>
      <c r="CUN76" s="15"/>
      <c r="CUO76" s="15"/>
      <c r="CUP76" s="15"/>
      <c r="CUQ76" s="15"/>
      <c r="CUR76" s="15"/>
      <c r="CUS76" s="15"/>
      <c r="CUT76" s="15"/>
      <c r="CUU76" s="15"/>
      <c r="CUV76" s="15"/>
      <c r="CUW76" s="15"/>
      <c r="CUX76" s="15"/>
      <c r="CUY76" s="15"/>
      <c r="CUZ76" s="15"/>
      <c r="CVA76" s="15"/>
      <c r="CVB76" s="15"/>
      <c r="CVC76" s="15"/>
      <c r="CVD76" s="15"/>
      <c r="CVE76" s="15"/>
      <c r="CVF76" s="15"/>
      <c r="CVG76" s="15"/>
      <c r="CVH76" s="15"/>
      <c r="CVI76" s="15"/>
      <c r="CVJ76" s="15"/>
      <c r="CVK76" s="15"/>
      <c r="CVL76" s="15"/>
      <c r="CVM76" s="15"/>
      <c r="CVN76" s="15"/>
      <c r="CVO76" s="15"/>
      <c r="CVP76" s="15"/>
      <c r="CVQ76" s="15"/>
      <c r="CVR76" s="15"/>
      <c r="CVS76" s="15"/>
      <c r="CVT76" s="15"/>
      <c r="CVU76" s="15"/>
      <c r="CVV76" s="15"/>
      <c r="CVW76" s="15"/>
      <c r="CVX76" s="15"/>
      <c r="CVY76" s="15"/>
      <c r="CVZ76" s="15"/>
      <c r="CWA76" s="15"/>
      <c r="CWB76" s="15"/>
      <c r="CWC76" s="15"/>
      <c r="CWD76" s="15"/>
      <c r="CWE76" s="15"/>
      <c r="CWF76" s="15"/>
      <c r="CWG76" s="15"/>
      <c r="CWH76" s="15"/>
      <c r="CWI76" s="15"/>
      <c r="CWJ76" s="15"/>
      <c r="CWK76" s="15"/>
      <c r="CWL76" s="15"/>
      <c r="CWM76" s="15"/>
      <c r="CWN76" s="15"/>
      <c r="CWO76" s="15"/>
      <c r="CWP76" s="15"/>
      <c r="CWQ76" s="15"/>
      <c r="CWR76" s="15"/>
      <c r="CWS76" s="15"/>
      <c r="CWT76" s="15"/>
      <c r="CWU76" s="15"/>
      <c r="CWV76" s="15"/>
      <c r="CWW76" s="15"/>
      <c r="CWX76" s="15"/>
      <c r="CWY76" s="15"/>
      <c r="CWZ76" s="15"/>
      <c r="CXA76" s="15"/>
      <c r="CXB76" s="15"/>
      <c r="CXC76" s="15"/>
      <c r="CXD76" s="15"/>
      <c r="CXE76" s="15"/>
      <c r="CXF76" s="15"/>
      <c r="CXG76" s="15"/>
      <c r="CXH76" s="15"/>
      <c r="CXI76" s="15"/>
      <c r="CXJ76" s="15"/>
      <c r="CXK76" s="15"/>
      <c r="CXL76" s="15"/>
      <c r="CXM76" s="15"/>
      <c r="CXN76" s="15"/>
      <c r="CXO76" s="15"/>
      <c r="CXP76" s="15"/>
      <c r="CXQ76" s="15"/>
      <c r="CXR76" s="15"/>
      <c r="CXS76" s="15"/>
      <c r="CXT76" s="15"/>
      <c r="CXU76" s="15"/>
      <c r="CXV76" s="15"/>
      <c r="CXW76" s="15"/>
      <c r="CXX76" s="15"/>
      <c r="CXY76" s="15"/>
      <c r="CXZ76" s="15"/>
      <c r="CYA76" s="15"/>
      <c r="CYB76" s="15"/>
      <c r="CYC76" s="15"/>
      <c r="CYD76" s="15"/>
      <c r="CYE76" s="15"/>
      <c r="CYF76" s="15"/>
      <c r="CYG76" s="15"/>
      <c r="CYH76" s="15"/>
      <c r="CYI76" s="15"/>
      <c r="CYJ76" s="15"/>
      <c r="CYK76" s="15"/>
      <c r="CYL76" s="15"/>
      <c r="CYM76" s="15"/>
      <c r="CYN76" s="15"/>
      <c r="CYO76" s="15"/>
      <c r="CYP76" s="15"/>
      <c r="CYQ76" s="15"/>
      <c r="CYR76" s="15"/>
      <c r="CYS76" s="15"/>
      <c r="CYT76" s="15"/>
      <c r="CYU76" s="15"/>
      <c r="CYV76" s="15"/>
      <c r="CYW76" s="15"/>
      <c r="CYX76" s="15"/>
      <c r="CYY76" s="15"/>
      <c r="CYZ76" s="15"/>
      <c r="CZA76" s="15"/>
      <c r="CZB76" s="15"/>
      <c r="CZC76" s="15"/>
      <c r="CZD76" s="15"/>
      <c r="CZE76" s="15"/>
      <c r="CZF76" s="15"/>
      <c r="CZG76" s="15"/>
      <c r="CZH76" s="15"/>
      <c r="CZI76" s="15"/>
      <c r="CZJ76" s="15"/>
      <c r="CZK76" s="15"/>
      <c r="CZL76" s="15"/>
      <c r="CZM76" s="15"/>
      <c r="CZN76" s="15"/>
      <c r="CZO76" s="15"/>
      <c r="CZP76" s="15"/>
      <c r="CZQ76" s="15"/>
      <c r="CZR76" s="15"/>
      <c r="CZS76" s="15"/>
      <c r="CZT76" s="15"/>
      <c r="CZU76" s="15"/>
      <c r="CZV76" s="15"/>
      <c r="CZW76" s="15"/>
      <c r="CZX76" s="15"/>
      <c r="CZY76" s="15"/>
      <c r="CZZ76" s="15"/>
      <c r="DAA76" s="15"/>
      <c r="DAB76" s="15"/>
      <c r="DAC76" s="15"/>
      <c r="DAD76" s="15"/>
      <c r="DAE76" s="15"/>
      <c r="DAF76" s="15"/>
      <c r="DAG76" s="15"/>
      <c r="DAH76" s="15"/>
      <c r="DAI76" s="15"/>
      <c r="DAJ76" s="15"/>
      <c r="DAK76" s="15"/>
      <c r="DAL76" s="15"/>
      <c r="DAM76" s="15"/>
      <c r="DAN76" s="15"/>
      <c r="DAO76" s="15"/>
      <c r="DAP76" s="15"/>
      <c r="DAQ76" s="15"/>
      <c r="DAR76" s="15"/>
      <c r="DAS76" s="15"/>
      <c r="DAT76" s="15"/>
      <c r="DAU76" s="15"/>
      <c r="DAV76" s="15"/>
      <c r="DAW76" s="15"/>
      <c r="DAX76" s="15"/>
      <c r="DAY76" s="15"/>
      <c r="DAZ76" s="15"/>
      <c r="DBA76" s="15"/>
      <c r="DBB76" s="15"/>
      <c r="DBC76" s="15"/>
      <c r="DBD76" s="15"/>
      <c r="DBE76" s="15"/>
      <c r="DBF76" s="15"/>
      <c r="DBG76" s="15"/>
      <c r="DBH76" s="15"/>
      <c r="DBI76" s="15"/>
      <c r="DBJ76" s="15"/>
      <c r="DBK76" s="15"/>
      <c r="DBL76" s="15"/>
      <c r="DBM76" s="15"/>
      <c r="DBN76" s="15"/>
      <c r="DBO76" s="15"/>
      <c r="DBP76" s="15"/>
      <c r="DBQ76" s="15"/>
      <c r="DBR76" s="15"/>
      <c r="DBS76" s="15"/>
      <c r="DBT76" s="15"/>
      <c r="DBU76" s="15"/>
      <c r="DBV76" s="15"/>
      <c r="DBW76" s="15"/>
      <c r="DBX76" s="15"/>
      <c r="DBY76" s="15"/>
      <c r="DBZ76" s="15"/>
      <c r="DCA76" s="15"/>
      <c r="DCB76" s="15"/>
      <c r="DCC76" s="15"/>
      <c r="DCD76" s="15"/>
      <c r="DCE76" s="15"/>
      <c r="DCF76" s="15"/>
      <c r="DCG76" s="15"/>
      <c r="DCH76" s="15"/>
      <c r="DCI76" s="15"/>
      <c r="DCJ76" s="15"/>
      <c r="DCK76" s="15"/>
      <c r="DCL76" s="15"/>
      <c r="DCM76" s="15"/>
      <c r="DCN76" s="15"/>
      <c r="DCO76" s="15"/>
      <c r="DCP76" s="15"/>
      <c r="DCQ76" s="15"/>
      <c r="DCR76" s="15"/>
      <c r="DCS76" s="15"/>
      <c r="DCT76" s="15"/>
      <c r="DCU76" s="15"/>
      <c r="DCV76" s="15"/>
      <c r="DCW76" s="15"/>
      <c r="DCX76" s="15"/>
      <c r="DCY76" s="15"/>
      <c r="DCZ76" s="15"/>
      <c r="DDA76" s="15"/>
      <c r="DDB76" s="15"/>
      <c r="DDC76" s="15"/>
      <c r="DDD76" s="15"/>
      <c r="DDE76" s="15"/>
      <c r="DDF76" s="15"/>
      <c r="DDG76" s="15"/>
      <c r="DDH76" s="15"/>
      <c r="DDI76" s="15"/>
      <c r="DDJ76" s="15"/>
      <c r="DDK76" s="15"/>
      <c r="DDL76" s="15"/>
      <c r="DDM76" s="15"/>
      <c r="DDN76" s="15"/>
      <c r="DDO76" s="15"/>
      <c r="DDP76" s="15"/>
      <c r="DDQ76" s="15"/>
      <c r="DDR76" s="15"/>
      <c r="DDS76" s="15"/>
      <c r="DDT76" s="15"/>
      <c r="DDU76" s="15"/>
      <c r="DDV76" s="15"/>
      <c r="DDW76" s="15"/>
      <c r="DDX76" s="15"/>
      <c r="DDY76" s="15"/>
      <c r="DDZ76" s="15"/>
      <c r="DEA76" s="15"/>
      <c r="DEB76" s="15"/>
      <c r="DEC76" s="15"/>
      <c r="DED76" s="15"/>
      <c r="DEE76" s="15"/>
      <c r="DEF76" s="15"/>
      <c r="DEG76" s="15"/>
      <c r="DEH76" s="15"/>
      <c r="DEI76" s="15"/>
      <c r="DEJ76" s="15"/>
      <c r="DEK76" s="15"/>
      <c r="DEL76" s="15"/>
      <c r="DEM76" s="15"/>
      <c r="DEN76" s="15"/>
      <c r="DEO76" s="15"/>
      <c r="DEP76" s="15"/>
      <c r="DEQ76" s="15"/>
      <c r="DER76" s="15"/>
      <c r="DES76" s="15"/>
      <c r="DET76" s="15"/>
      <c r="DEU76" s="15"/>
      <c r="DEV76" s="15"/>
      <c r="DEW76" s="15"/>
      <c r="DEX76" s="15"/>
      <c r="DEY76" s="15"/>
      <c r="DEZ76" s="15"/>
      <c r="DFA76" s="15"/>
      <c r="DFB76" s="15"/>
      <c r="DFC76" s="15"/>
      <c r="DFD76" s="15"/>
      <c r="DFE76" s="15"/>
      <c r="DFF76" s="15"/>
      <c r="DFG76" s="15"/>
      <c r="DFH76" s="15"/>
      <c r="DFI76" s="15"/>
      <c r="DFJ76" s="15"/>
      <c r="DFK76" s="15"/>
      <c r="DFL76" s="15"/>
      <c r="DFM76" s="15"/>
      <c r="DFN76" s="15"/>
      <c r="DFO76" s="15"/>
      <c r="DFP76" s="15"/>
      <c r="DFQ76" s="15"/>
      <c r="DFR76" s="15"/>
      <c r="DFS76" s="15"/>
      <c r="DFT76" s="15"/>
      <c r="DFU76" s="15"/>
      <c r="DFV76" s="15"/>
      <c r="DFW76" s="15"/>
      <c r="DFX76" s="15"/>
      <c r="DFY76" s="15"/>
      <c r="DFZ76" s="15"/>
      <c r="DGA76" s="15"/>
      <c r="DGB76" s="15"/>
      <c r="DGC76" s="15"/>
      <c r="DGD76" s="15"/>
      <c r="DGE76" s="15"/>
      <c r="DGF76" s="15"/>
      <c r="DGG76" s="15"/>
      <c r="DGH76" s="15"/>
      <c r="DGI76" s="15"/>
      <c r="DGJ76" s="15"/>
      <c r="DGK76" s="15"/>
      <c r="DGL76" s="15"/>
      <c r="DGM76" s="15"/>
      <c r="DGN76" s="15"/>
      <c r="DGO76" s="15"/>
      <c r="DGP76" s="15"/>
      <c r="DGQ76" s="15"/>
      <c r="DGR76" s="15"/>
      <c r="DGS76" s="15"/>
      <c r="DGT76" s="15"/>
      <c r="DGU76" s="15"/>
      <c r="DGV76" s="15"/>
      <c r="DGW76" s="15"/>
      <c r="DGX76" s="15"/>
      <c r="DGY76" s="15"/>
      <c r="DGZ76" s="15"/>
      <c r="DHA76" s="15"/>
      <c r="DHB76" s="15"/>
      <c r="DHC76" s="15"/>
      <c r="DHD76" s="15"/>
      <c r="DHE76" s="15"/>
      <c r="DHF76" s="15"/>
      <c r="DHG76" s="15"/>
      <c r="DHH76" s="15"/>
      <c r="DHI76" s="15"/>
      <c r="DHJ76" s="15"/>
      <c r="DHK76" s="15"/>
      <c r="DHL76" s="15"/>
      <c r="DHM76" s="15"/>
      <c r="DHN76" s="15"/>
      <c r="DHO76" s="15"/>
      <c r="DHP76" s="15"/>
      <c r="DHQ76" s="15"/>
      <c r="DHR76" s="15"/>
      <c r="DHS76" s="15"/>
      <c r="DHT76" s="15"/>
      <c r="DHU76" s="15"/>
      <c r="DHV76" s="15"/>
      <c r="DHW76" s="15"/>
      <c r="DHX76" s="15"/>
      <c r="DHY76" s="15"/>
      <c r="DHZ76" s="15"/>
      <c r="DIA76" s="15"/>
      <c r="DIB76" s="15"/>
      <c r="DIC76" s="15"/>
      <c r="DID76" s="15"/>
      <c r="DIE76" s="15"/>
      <c r="DIF76" s="15"/>
      <c r="DIG76" s="15"/>
      <c r="DIH76" s="15"/>
      <c r="DII76" s="15"/>
      <c r="DIJ76" s="15"/>
      <c r="DIK76" s="15"/>
      <c r="DIL76" s="15"/>
      <c r="DIM76" s="15"/>
      <c r="DIN76" s="15"/>
      <c r="DIO76" s="15"/>
      <c r="DIP76" s="15"/>
      <c r="DIQ76" s="15"/>
      <c r="DIR76" s="15"/>
      <c r="DIS76" s="15"/>
      <c r="DIT76" s="15"/>
      <c r="DIU76" s="15"/>
      <c r="DIV76" s="15"/>
      <c r="DIW76" s="15"/>
      <c r="DIX76" s="15"/>
      <c r="DIY76" s="15"/>
      <c r="DIZ76" s="15"/>
      <c r="DJA76" s="15"/>
      <c r="DJB76" s="15"/>
      <c r="DJC76" s="15"/>
      <c r="DJD76" s="15"/>
      <c r="DJE76" s="15"/>
      <c r="DJF76" s="15"/>
      <c r="DJG76" s="15"/>
      <c r="DJH76" s="15"/>
      <c r="DJI76" s="15"/>
      <c r="DJJ76" s="15"/>
      <c r="DJK76" s="15"/>
      <c r="DJL76" s="15"/>
      <c r="DJM76" s="15"/>
      <c r="DJN76" s="15"/>
      <c r="DJO76" s="15"/>
      <c r="DJP76" s="15"/>
      <c r="DJQ76" s="15"/>
      <c r="DJR76" s="15"/>
      <c r="DJS76" s="15"/>
      <c r="DJT76" s="15"/>
      <c r="DJU76" s="15"/>
      <c r="DJV76" s="15"/>
      <c r="DJW76" s="15"/>
      <c r="DJX76" s="15"/>
      <c r="DJY76" s="15"/>
      <c r="DJZ76" s="15"/>
      <c r="DKA76" s="15"/>
      <c r="DKB76" s="15"/>
      <c r="DKC76" s="15"/>
      <c r="DKD76" s="15"/>
      <c r="DKE76" s="15"/>
      <c r="DKF76" s="15"/>
      <c r="DKG76" s="15"/>
      <c r="DKH76" s="15"/>
      <c r="DKI76" s="15"/>
      <c r="DKJ76" s="15"/>
      <c r="DKK76" s="15"/>
      <c r="DKL76" s="15"/>
      <c r="DKM76" s="15"/>
      <c r="DKN76" s="15"/>
      <c r="DKO76" s="15"/>
      <c r="DKP76" s="15"/>
      <c r="DKQ76" s="15"/>
      <c r="DKR76" s="15"/>
      <c r="DKS76" s="15"/>
      <c r="DKT76" s="15"/>
      <c r="DKU76" s="15"/>
      <c r="DKV76" s="15"/>
      <c r="DKW76" s="15"/>
      <c r="DKX76" s="15"/>
      <c r="DKY76" s="15"/>
      <c r="DKZ76" s="15"/>
      <c r="DLA76" s="15"/>
      <c r="DLB76" s="15"/>
      <c r="DLC76" s="15"/>
      <c r="DLD76" s="15"/>
      <c r="DLE76" s="15"/>
      <c r="DLF76" s="15"/>
      <c r="DLG76" s="15"/>
      <c r="DLH76" s="15"/>
      <c r="DLI76" s="15"/>
      <c r="DLJ76" s="15"/>
      <c r="DLK76" s="15"/>
      <c r="DLL76" s="15"/>
      <c r="DLM76" s="15"/>
      <c r="DLN76" s="15"/>
      <c r="DLO76" s="15"/>
      <c r="DLP76" s="15"/>
      <c r="DLQ76" s="15"/>
      <c r="DLR76" s="15"/>
      <c r="DLS76" s="15"/>
      <c r="DLT76" s="15"/>
      <c r="DLU76" s="15"/>
      <c r="DLV76" s="15"/>
      <c r="DLW76" s="15"/>
      <c r="DLX76" s="15"/>
      <c r="DLY76" s="15"/>
      <c r="DLZ76" s="15"/>
      <c r="DMA76" s="15"/>
      <c r="DMB76" s="15"/>
      <c r="DMC76" s="15"/>
      <c r="DMD76" s="15"/>
      <c r="DME76" s="15"/>
      <c r="DMF76" s="15"/>
      <c r="DMG76" s="15"/>
      <c r="DMH76" s="15"/>
      <c r="DMI76" s="15"/>
      <c r="DMJ76" s="15"/>
      <c r="DMK76" s="15"/>
      <c r="DML76" s="15"/>
      <c r="DMM76" s="15"/>
      <c r="DMN76" s="15"/>
      <c r="DMO76" s="15"/>
      <c r="DMP76" s="15"/>
      <c r="DMQ76" s="15"/>
      <c r="DMR76" s="15"/>
      <c r="DMS76" s="15"/>
      <c r="DMT76" s="15"/>
      <c r="DMU76" s="15"/>
      <c r="DMV76" s="15"/>
      <c r="DMW76" s="15"/>
      <c r="DMX76" s="15"/>
      <c r="DMY76" s="15"/>
      <c r="DMZ76" s="15"/>
      <c r="DNA76" s="15"/>
      <c r="DNB76" s="15"/>
      <c r="DNC76" s="15"/>
      <c r="DND76" s="15"/>
      <c r="DNE76" s="15"/>
      <c r="DNF76" s="15"/>
      <c r="DNG76" s="15"/>
      <c r="DNH76" s="15"/>
      <c r="DNI76" s="15"/>
      <c r="DNJ76" s="15"/>
      <c r="DNK76" s="15"/>
      <c r="DNL76" s="15"/>
      <c r="DNM76" s="15"/>
      <c r="DNN76" s="15"/>
      <c r="DNO76" s="15"/>
      <c r="DNP76" s="15"/>
      <c r="DNQ76" s="15"/>
      <c r="DNR76" s="15"/>
      <c r="DNS76" s="15"/>
      <c r="DNT76" s="15"/>
      <c r="DNU76" s="15"/>
      <c r="DNV76" s="15"/>
      <c r="DNW76" s="15"/>
      <c r="DNX76" s="15"/>
      <c r="DNY76" s="15"/>
      <c r="DNZ76" s="15"/>
      <c r="DOA76" s="15"/>
      <c r="DOB76" s="15"/>
      <c r="DOC76" s="15"/>
      <c r="DOD76" s="15"/>
      <c r="DOE76" s="15"/>
      <c r="DOF76" s="15"/>
      <c r="DOG76" s="15"/>
      <c r="DOH76" s="15"/>
      <c r="DOI76" s="15"/>
      <c r="DOJ76" s="15"/>
      <c r="DOK76" s="15"/>
      <c r="DOL76" s="15"/>
      <c r="DOM76" s="15"/>
      <c r="DON76" s="15"/>
      <c r="DOO76" s="15"/>
      <c r="DOP76" s="15"/>
      <c r="DOQ76" s="15"/>
      <c r="DOR76" s="15"/>
      <c r="DOS76" s="15"/>
      <c r="DOT76" s="15"/>
      <c r="DOU76" s="15"/>
      <c r="DOV76" s="15"/>
      <c r="DOW76" s="15"/>
      <c r="DOX76" s="15"/>
      <c r="DOY76" s="15"/>
      <c r="DOZ76" s="15"/>
      <c r="DPA76" s="15"/>
      <c r="DPB76" s="15"/>
      <c r="DPC76" s="15"/>
      <c r="DPD76" s="15"/>
      <c r="DPE76" s="15"/>
      <c r="DPF76" s="15"/>
      <c r="DPG76" s="15"/>
      <c r="DPH76" s="15"/>
      <c r="DPI76" s="15"/>
      <c r="DPJ76" s="15"/>
      <c r="DPK76" s="15"/>
      <c r="DPL76" s="15"/>
      <c r="DPM76" s="15"/>
      <c r="DPN76" s="15"/>
      <c r="DPO76" s="15"/>
      <c r="DPP76" s="15"/>
      <c r="DPQ76" s="15"/>
      <c r="DPR76" s="15"/>
      <c r="DPS76" s="15"/>
      <c r="DPT76" s="15"/>
      <c r="DPU76" s="15"/>
      <c r="DPV76" s="15"/>
      <c r="DPW76" s="15"/>
      <c r="DPX76" s="15"/>
      <c r="DPY76" s="15"/>
      <c r="DPZ76" s="15"/>
      <c r="DQA76" s="15"/>
      <c r="DQB76" s="15"/>
      <c r="DQC76" s="15"/>
      <c r="DQD76" s="15"/>
      <c r="DQE76" s="15"/>
      <c r="DQF76" s="15"/>
      <c r="DQG76" s="15"/>
      <c r="DQH76" s="15"/>
      <c r="DQI76" s="15"/>
      <c r="DQJ76" s="15"/>
      <c r="DQK76" s="15"/>
      <c r="DQL76" s="15"/>
      <c r="DQM76" s="15"/>
      <c r="DQN76" s="15"/>
      <c r="DQO76" s="15"/>
      <c r="DQP76" s="15"/>
      <c r="DQQ76" s="15"/>
      <c r="DQR76" s="15"/>
      <c r="DQS76" s="15"/>
      <c r="DQT76" s="15"/>
      <c r="DQU76" s="15"/>
      <c r="DQV76" s="15"/>
      <c r="DQW76" s="15"/>
      <c r="DQX76" s="15"/>
      <c r="DQY76" s="15"/>
      <c r="DQZ76" s="15"/>
      <c r="DRA76" s="15"/>
      <c r="DRB76" s="15"/>
      <c r="DRC76" s="15"/>
      <c r="DRD76" s="15"/>
      <c r="DRE76" s="15"/>
      <c r="DRF76" s="15"/>
      <c r="DRG76" s="15"/>
      <c r="DRH76" s="15"/>
      <c r="DRI76" s="15"/>
      <c r="DRJ76" s="15"/>
      <c r="DRK76" s="15"/>
      <c r="DRL76" s="15"/>
      <c r="DRM76" s="15"/>
      <c r="DRN76" s="15"/>
      <c r="DRO76" s="15"/>
      <c r="DRP76" s="15"/>
      <c r="DRQ76" s="15"/>
      <c r="DRR76" s="15"/>
      <c r="DRS76" s="15"/>
      <c r="DRT76" s="15"/>
      <c r="DRU76" s="15"/>
      <c r="DRV76" s="15"/>
      <c r="DRW76" s="15"/>
      <c r="DRX76" s="15"/>
      <c r="DRY76" s="15"/>
      <c r="DRZ76" s="15"/>
      <c r="DSA76" s="15"/>
      <c r="DSB76" s="15"/>
      <c r="DSC76" s="15"/>
      <c r="DSD76" s="15"/>
      <c r="DSE76" s="15"/>
      <c r="DSF76" s="15"/>
      <c r="DSG76" s="15"/>
      <c r="DSH76" s="15"/>
      <c r="DSI76" s="15"/>
      <c r="DSJ76" s="15"/>
      <c r="DSK76" s="15"/>
      <c r="DSL76" s="15"/>
      <c r="DSM76" s="15"/>
      <c r="DSN76" s="15"/>
      <c r="DSO76" s="15"/>
      <c r="DSP76" s="15"/>
      <c r="DSQ76" s="15"/>
      <c r="DSR76" s="15"/>
      <c r="DSS76" s="15"/>
      <c r="DST76" s="15"/>
      <c r="DSU76" s="15"/>
      <c r="DSV76" s="15"/>
      <c r="DSW76" s="15"/>
      <c r="DSX76" s="15"/>
      <c r="DSY76" s="15"/>
      <c r="DSZ76" s="15"/>
      <c r="DTA76" s="15"/>
      <c r="DTB76" s="15"/>
      <c r="DTC76" s="15"/>
      <c r="DTD76" s="15"/>
      <c r="DTE76" s="15"/>
      <c r="DTF76" s="15"/>
      <c r="DTG76" s="15"/>
      <c r="DTH76" s="15"/>
      <c r="DTI76" s="15"/>
      <c r="DTJ76" s="15"/>
      <c r="DTK76" s="15"/>
      <c r="DTL76" s="15"/>
      <c r="DTM76" s="15"/>
      <c r="DTN76" s="15"/>
      <c r="DTO76" s="15"/>
      <c r="DTP76" s="15"/>
      <c r="DTQ76" s="15"/>
      <c r="DTR76" s="15"/>
      <c r="DTS76" s="15"/>
      <c r="DTT76" s="15"/>
      <c r="DTU76" s="15"/>
      <c r="DTV76" s="15"/>
      <c r="DTW76" s="15"/>
      <c r="DTX76" s="15"/>
      <c r="DTY76" s="15"/>
      <c r="DTZ76" s="15"/>
      <c r="DUA76" s="15"/>
      <c r="DUB76" s="15"/>
      <c r="DUC76" s="15"/>
      <c r="DUD76" s="15"/>
      <c r="DUE76" s="15"/>
      <c r="DUF76" s="15"/>
      <c r="DUG76" s="15"/>
      <c r="DUH76" s="15"/>
      <c r="DUI76" s="15"/>
      <c r="DUJ76" s="15"/>
      <c r="DUK76" s="15"/>
      <c r="DUL76" s="15"/>
      <c r="DUM76" s="15"/>
      <c r="DUN76" s="15"/>
      <c r="DUO76" s="15"/>
      <c r="DUP76" s="15"/>
      <c r="DUQ76" s="15"/>
      <c r="DUR76" s="15"/>
      <c r="DUS76" s="15"/>
      <c r="DUT76" s="15"/>
      <c r="DUU76" s="15"/>
      <c r="DUV76" s="15"/>
      <c r="DUW76" s="15"/>
      <c r="DUX76" s="15"/>
      <c r="DUY76" s="15"/>
      <c r="DUZ76" s="15"/>
      <c r="DVA76" s="15"/>
      <c r="DVB76" s="15"/>
      <c r="DVC76" s="15"/>
      <c r="DVD76" s="15"/>
      <c r="DVE76" s="15"/>
      <c r="DVF76" s="15"/>
      <c r="DVG76" s="15"/>
      <c r="DVH76" s="15"/>
      <c r="DVI76" s="15"/>
      <c r="DVJ76" s="15"/>
      <c r="DVK76" s="15"/>
      <c r="DVL76" s="15"/>
      <c r="DVM76" s="15"/>
      <c r="DVN76" s="15"/>
      <c r="DVO76" s="15"/>
      <c r="DVP76" s="15"/>
      <c r="DVQ76" s="15"/>
      <c r="DVR76" s="15"/>
      <c r="DVS76" s="15"/>
      <c r="DVT76" s="15"/>
      <c r="DVU76" s="15"/>
      <c r="DVV76" s="15"/>
      <c r="DVW76" s="15"/>
      <c r="DVX76" s="15"/>
      <c r="DVY76" s="15"/>
      <c r="DVZ76" s="15"/>
      <c r="DWA76" s="15"/>
      <c r="DWB76" s="15"/>
      <c r="DWC76" s="15"/>
      <c r="DWD76" s="15"/>
      <c r="DWE76" s="15"/>
      <c r="DWF76" s="15"/>
      <c r="DWG76" s="15"/>
      <c r="DWH76" s="15"/>
      <c r="DWI76" s="15"/>
      <c r="DWJ76" s="15"/>
      <c r="DWK76" s="15"/>
      <c r="DWL76" s="15"/>
      <c r="DWM76" s="15"/>
      <c r="DWN76" s="15"/>
      <c r="DWO76" s="15"/>
      <c r="DWP76" s="15"/>
      <c r="DWQ76" s="15"/>
      <c r="DWR76" s="15"/>
      <c r="DWS76" s="15"/>
      <c r="DWT76" s="15"/>
      <c r="DWU76" s="15"/>
      <c r="DWV76" s="15"/>
      <c r="DWW76" s="15"/>
      <c r="DWX76" s="15"/>
      <c r="DWY76" s="15"/>
      <c r="DWZ76" s="15"/>
      <c r="DXA76" s="15"/>
      <c r="DXB76" s="15"/>
      <c r="DXC76" s="15"/>
      <c r="DXD76" s="15"/>
      <c r="DXE76" s="15"/>
      <c r="DXF76" s="15"/>
      <c r="DXG76" s="15"/>
      <c r="DXH76" s="15"/>
      <c r="DXI76" s="15"/>
      <c r="DXJ76" s="15"/>
      <c r="DXK76" s="15"/>
      <c r="DXL76" s="15"/>
      <c r="DXM76" s="15"/>
      <c r="DXN76" s="15"/>
      <c r="DXO76" s="15"/>
      <c r="DXP76" s="15"/>
      <c r="DXQ76" s="15"/>
      <c r="DXR76" s="15"/>
      <c r="DXS76" s="15"/>
      <c r="DXT76" s="15"/>
      <c r="DXU76" s="15"/>
      <c r="DXV76" s="15"/>
      <c r="DXW76" s="15"/>
      <c r="DXX76" s="15"/>
      <c r="DXY76" s="15"/>
      <c r="DXZ76" s="15"/>
      <c r="DYA76" s="15"/>
      <c r="DYB76" s="15"/>
      <c r="DYC76" s="15"/>
      <c r="DYD76" s="15"/>
      <c r="DYE76" s="15"/>
      <c r="DYF76" s="15"/>
      <c r="DYG76" s="15"/>
      <c r="DYH76" s="15"/>
      <c r="DYI76" s="15"/>
      <c r="DYJ76" s="15"/>
      <c r="DYK76" s="15"/>
      <c r="DYL76" s="15"/>
      <c r="DYM76" s="15"/>
      <c r="DYN76" s="15"/>
      <c r="DYO76" s="15"/>
      <c r="DYP76" s="15"/>
      <c r="DYQ76" s="15"/>
      <c r="DYR76" s="15"/>
      <c r="DYS76" s="15"/>
      <c r="DYT76" s="15"/>
      <c r="DYU76" s="15"/>
      <c r="DYV76" s="15"/>
      <c r="DYW76" s="15"/>
      <c r="DYX76" s="15"/>
      <c r="DYY76" s="15"/>
      <c r="DYZ76" s="15"/>
      <c r="DZA76" s="15"/>
      <c r="DZB76" s="15"/>
      <c r="DZC76" s="15"/>
      <c r="DZD76" s="15"/>
      <c r="DZE76" s="15"/>
      <c r="DZF76" s="15"/>
      <c r="DZG76" s="15"/>
      <c r="DZH76" s="15"/>
      <c r="DZI76" s="15"/>
      <c r="DZJ76" s="15"/>
      <c r="DZK76" s="15"/>
      <c r="DZL76" s="15"/>
      <c r="DZM76" s="15"/>
      <c r="DZN76" s="15"/>
      <c r="DZO76" s="15"/>
      <c r="DZP76" s="15"/>
      <c r="DZQ76" s="15"/>
      <c r="DZR76" s="15"/>
      <c r="DZS76" s="15"/>
      <c r="DZT76" s="15"/>
      <c r="DZU76" s="15"/>
      <c r="DZV76" s="15"/>
      <c r="DZW76" s="15"/>
      <c r="DZX76" s="15"/>
      <c r="DZY76" s="15"/>
      <c r="DZZ76" s="15"/>
      <c r="EAA76" s="15"/>
      <c r="EAB76" s="15"/>
      <c r="EAC76" s="15"/>
      <c r="EAD76" s="15"/>
      <c r="EAE76" s="15"/>
      <c r="EAF76" s="15"/>
      <c r="EAG76" s="15"/>
      <c r="EAH76" s="15"/>
      <c r="EAI76" s="15"/>
      <c r="EAJ76" s="15"/>
      <c r="EAK76" s="15"/>
      <c r="EAL76" s="15"/>
      <c r="EAM76" s="15"/>
      <c r="EAN76" s="15"/>
      <c r="EAO76" s="15"/>
      <c r="EAP76" s="15"/>
      <c r="EAQ76" s="15"/>
      <c r="EAR76" s="15"/>
      <c r="EAS76" s="15"/>
      <c r="EAT76" s="15"/>
      <c r="EAU76" s="15"/>
      <c r="EAV76" s="15"/>
      <c r="EAW76" s="15"/>
      <c r="EAX76" s="15"/>
      <c r="EAY76" s="15"/>
      <c r="EAZ76" s="15"/>
      <c r="EBA76" s="15"/>
      <c r="EBB76" s="15"/>
      <c r="EBC76" s="15"/>
      <c r="EBD76" s="15"/>
      <c r="EBE76" s="15"/>
      <c r="EBF76" s="15"/>
      <c r="EBG76" s="15"/>
      <c r="EBH76" s="15"/>
      <c r="EBI76" s="15"/>
      <c r="EBJ76" s="15"/>
      <c r="EBK76" s="15"/>
      <c r="EBL76" s="15"/>
      <c r="EBM76" s="15"/>
      <c r="EBN76" s="15"/>
      <c r="EBO76" s="15"/>
      <c r="EBP76" s="15"/>
      <c r="EBQ76" s="15"/>
      <c r="EBR76" s="15"/>
      <c r="EBS76" s="15"/>
      <c r="EBT76" s="15"/>
      <c r="EBU76" s="15"/>
      <c r="EBV76" s="15"/>
      <c r="EBW76" s="15"/>
      <c r="EBX76" s="15"/>
      <c r="EBY76" s="15"/>
      <c r="EBZ76" s="15"/>
      <c r="ECA76" s="15"/>
      <c r="ECB76" s="15"/>
      <c r="ECC76" s="15"/>
      <c r="ECD76" s="15"/>
      <c r="ECE76" s="15"/>
      <c r="ECF76" s="15"/>
      <c r="ECG76" s="15"/>
      <c r="ECH76" s="15"/>
      <c r="ECI76" s="15"/>
      <c r="ECJ76" s="15"/>
      <c r="ECK76" s="15"/>
      <c r="ECL76" s="15"/>
      <c r="ECM76" s="15"/>
      <c r="ECN76" s="15"/>
      <c r="ECO76" s="15"/>
      <c r="ECP76" s="15"/>
      <c r="ECQ76" s="15"/>
      <c r="ECR76" s="15"/>
      <c r="ECS76" s="15"/>
      <c r="ECT76" s="15"/>
      <c r="ECU76" s="15"/>
      <c r="ECV76" s="15"/>
      <c r="ECW76" s="15"/>
      <c r="ECX76" s="15"/>
      <c r="ECY76" s="15"/>
      <c r="ECZ76" s="15"/>
      <c r="EDA76" s="15"/>
      <c r="EDB76" s="15"/>
      <c r="EDC76" s="15"/>
      <c r="EDD76" s="15"/>
      <c r="EDE76" s="15"/>
      <c r="EDF76" s="15"/>
      <c r="EDG76" s="15"/>
      <c r="EDH76" s="15"/>
      <c r="EDI76" s="15"/>
      <c r="EDJ76" s="15"/>
      <c r="EDK76" s="15"/>
      <c r="EDL76" s="15"/>
      <c r="EDM76" s="15"/>
      <c r="EDN76" s="15"/>
      <c r="EDO76" s="15"/>
      <c r="EDP76" s="15"/>
      <c r="EDQ76" s="15"/>
      <c r="EDR76" s="15"/>
      <c r="EDS76" s="15"/>
      <c r="EDT76" s="15"/>
      <c r="EDU76" s="15"/>
      <c r="EDV76" s="15"/>
      <c r="EDW76" s="15"/>
      <c r="EDX76" s="15"/>
      <c r="EDY76" s="15"/>
      <c r="EDZ76" s="15"/>
      <c r="EEA76" s="15"/>
      <c r="EEB76" s="15"/>
      <c r="EEC76" s="15"/>
      <c r="EED76" s="15"/>
      <c r="EEE76" s="15"/>
      <c r="EEF76" s="15"/>
      <c r="EEG76" s="15"/>
      <c r="EEH76" s="15"/>
      <c r="EEI76" s="15"/>
      <c r="EEJ76" s="15"/>
      <c r="EEK76" s="15"/>
      <c r="EEL76" s="15"/>
      <c r="EEM76" s="15"/>
      <c r="EEN76" s="15"/>
      <c r="EEO76" s="15"/>
      <c r="EEP76" s="15"/>
      <c r="EEQ76" s="15"/>
      <c r="EER76" s="15"/>
      <c r="EES76" s="15"/>
      <c r="EET76" s="15"/>
      <c r="EEU76" s="15"/>
      <c r="EEV76" s="15"/>
      <c r="EEW76" s="15"/>
      <c r="EEX76" s="15"/>
      <c r="EEY76" s="15"/>
      <c r="EEZ76" s="15"/>
      <c r="EFA76" s="15"/>
      <c r="EFB76" s="15"/>
      <c r="EFC76" s="15"/>
      <c r="EFD76" s="15"/>
      <c r="EFE76" s="15"/>
      <c r="EFF76" s="15"/>
      <c r="EFG76" s="15"/>
      <c r="EFH76" s="15"/>
      <c r="EFI76" s="15"/>
      <c r="EFJ76" s="15"/>
      <c r="EFK76" s="15"/>
      <c r="EFL76" s="15"/>
      <c r="EFM76" s="15"/>
      <c r="EFN76" s="15"/>
      <c r="EFO76" s="15"/>
      <c r="EFP76" s="15"/>
      <c r="EFQ76" s="15"/>
      <c r="EFR76" s="15"/>
      <c r="EFS76" s="15"/>
      <c r="EFT76" s="15"/>
      <c r="EFU76" s="15"/>
      <c r="EFV76" s="15"/>
      <c r="EFW76" s="15"/>
      <c r="EFX76" s="15"/>
      <c r="EFY76" s="15"/>
      <c r="EFZ76" s="15"/>
      <c r="EGA76" s="15"/>
      <c r="EGB76" s="15"/>
      <c r="EGC76" s="15"/>
      <c r="EGD76" s="15"/>
      <c r="EGE76" s="15"/>
      <c r="EGF76" s="15"/>
      <c r="EGG76" s="15"/>
      <c r="EGH76" s="15"/>
      <c r="EGI76" s="15"/>
      <c r="EGJ76" s="15"/>
      <c r="EGK76" s="15"/>
      <c r="EGL76" s="15"/>
      <c r="EGM76" s="15"/>
      <c r="EGN76" s="15"/>
      <c r="EGO76" s="15"/>
      <c r="EGP76" s="15"/>
      <c r="EGQ76" s="15"/>
      <c r="EGR76" s="15"/>
      <c r="EGS76" s="15"/>
      <c r="EGT76" s="15"/>
      <c r="EGU76" s="15"/>
      <c r="EGV76" s="15"/>
      <c r="EGW76" s="15"/>
      <c r="EGX76" s="15"/>
      <c r="EGY76" s="15"/>
      <c r="EGZ76" s="15"/>
      <c r="EHA76" s="15"/>
      <c r="EHB76" s="15"/>
      <c r="EHC76" s="15"/>
      <c r="EHD76" s="15"/>
      <c r="EHE76" s="15"/>
      <c r="EHF76" s="15"/>
      <c r="EHG76" s="15"/>
      <c r="EHH76" s="15"/>
      <c r="EHI76" s="15"/>
      <c r="EHJ76" s="15"/>
      <c r="EHK76" s="15"/>
      <c r="EHL76" s="15"/>
      <c r="EHM76" s="15"/>
      <c r="EHN76" s="15"/>
      <c r="EHO76" s="15"/>
      <c r="EHP76" s="15"/>
      <c r="EHQ76" s="15"/>
      <c r="EHR76" s="15"/>
      <c r="EHS76" s="15"/>
      <c r="EHT76" s="15"/>
      <c r="EHU76" s="15"/>
      <c r="EHV76" s="15"/>
      <c r="EHW76" s="15"/>
      <c r="EHX76" s="15"/>
      <c r="EHY76" s="15"/>
      <c r="EHZ76" s="15"/>
      <c r="EIA76" s="15"/>
      <c r="EIB76" s="15"/>
      <c r="EIC76" s="15"/>
      <c r="EID76" s="15"/>
      <c r="EIE76" s="15"/>
      <c r="EIF76" s="15"/>
      <c r="EIG76" s="15"/>
      <c r="EIH76" s="15"/>
      <c r="EII76" s="15"/>
      <c r="EIJ76" s="15"/>
      <c r="EIK76" s="15"/>
      <c r="EIL76" s="15"/>
      <c r="EIM76" s="15"/>
      <c r="EIN76" s="15"/>
      <c r="EIO76" s="15"/>
      <c r="EIP76" s="15"/>
      <c r="EIQ76" s="15"/>
      <c r="EIR76" s="15"/>
      <c r="EIS76" s="15"/>
      <c r="EIT76" s="15"/>
      <c r="EIU76" s="15"/>
      <c r="EIV76" s="15"/>
      <c r="EIW76" s="15"/>
      <c r="EIX76" s="15"/>
      <c r="EIY76" s="15"/>
      <c r="EIZ76" s="15"/>
      <c r="EJA76" s="15"/>
      <c r="EJB76" s="15"/>
      <c r="EJC76" s="15"/>
      <c r="EJD76" s="15"/>
      <c r="EJE76" s="15"/>
      <c r="EJF76" s="15"/>
      <c r="EJG76" s="15"/>
      <c r="EJH76" s="15"/>
      <c r="EJI76" s="15"/>
      <c r="EJJ76" s="15"/>
      <c r="EJK76" s="15"/>
      <c r="EJL76" s="15"/>
      <c r="EJM76" s="15"/>
      <c r="EJN76" s="15"/>
      <c r="EJO76" s="15"/>
      <c r="EJP76" s="15"/>
      <c r="EJQ76" s="15"/>
      <c r="EJR76" s="15"/>
      <c r="EJS76" s="15"/>
      <c r="EJT76" s="15"/>
      <c r="EJU76" s="15"/>
      <c r="EJV76" s="15"/>
      <c r="EJW76" s="15"/>
      <c r="EJX76" s="15"/>
      <c r="EJY76" s="15"/>
      <c r="EJZ76" s="15"/>
      <c r="EKA76" s="15"/>
      <c r="EKB76" s="15"/>
      <c r="EKC76" s="15"/>
      <c r="EKD76" s="15"/>
      <c r="EKE76" s="15"/>
      <c r="EKF76" s="15"/>
      <c r="EKG76" s="15"/>
      <c r="EKH76" s="15"/>
      <c r="EKI76" s="15"/>
      <c r="EKJ76" s="15"/>
      <c r="EKK76" s="15"/>
      <c r="EKL76" s="15"/>
      <c r="EKM76" s="15"/>
      <c r="EKN76" s="15"/>
      <c r="EKO76" s="15"/>
      <c r="EKP76" s="15"/>
      <c r="EKQ76" s="15"/>
      <c r="EKR76" s="15"/>
      <c r="EKS76" s="15"/>
      <c r="EKT76" s="15"/>
      <c r="EKU76" s="15"/>
      <c r="EKV76" s="15"/>
      <c r="EKW76" s="15"/>
      <c r="EKX76" s="15"/>
      <c r="EKY76" s="15"/>
      <c r="EKZ76" s="15"/>
      <c r="ELA76" s="15"/>
      <c r="ELB76" s="15"/>
      <c r="ELC76" s="15"/>
      <c r="ELD76" s="15"/>
      <c r="ELE76" s="15"/>
      <c r="ELF76" s="15"/>
      <c r="ELG76" s="15"/>
      <c r="ELH76" s="15"/>
      <c r="ELI76" s="15"/>
      <c r="ELJ76" s="15"/>
      <c r="ELK76" s="15"/>
      <c r="ELL76" s="15"/>
      <c r="ELM76" s="15"/>
      <c r="ELN76" s="15"/>
      <c r="ELO76" s="15"/>
      <c r="ELP76" s="15"/>
      <c r="ELQ76" s="15"/>
      <c r="ELR76" s="15"/>
      <c r="ELS76" s="15"/>
      <c r="ELT76" s="15"/>
      <c r="ELU76" s="15"/>
      <c r="ELV76" s="15"/>
      <c r="ELW76" s="15"/>
      <c r="ELX76" s="15"/>
      <c r="ELY76" s="15"/>
      <c r="ELZ76" s="15"/>
      <c r="EMA76" s="15"/>
      <c r="EMB76" s="15"/>
      <c r="EMC76" s="15"/>
      <c r="EMD76" s="15"/>
      <c r="EME76" s="15"/>
      <c r="EMF76" s="15"/>
      <c r="EMG76" s="15"/>
      <c r="EMH76" s="15"/>
      <c r="EMI76" s="15"/>
      <c r="EMJ76" s="15"/>
      <c r="EMK76" s="15"/>
      <c r="EML76" s="15"/>
      <c r="EMM76" s="15"/>
      <c r="EMN76" s="15"/>
      <c r="EMO76" s="15"/>
      <c r="EMP76" s="15"/>
      <c r="EMQ76" s="15"/>
      <c r="EMR76" s="15"/>
      <c r="EMS76" s="15"/>
      <c r="EMT76" s="15"/>
      <c r="EMU76" s="15"/>
      <c r="EMV76" s="15"/>
      <c r="EMW76" s="15"/>
      <c r="EMX76" s="15"/>
      <c r="EMY76" s="15"/>
      <c r="EMZ76" s="15"/>
      <c r="ENA76" s="15"/>
      <c r="ENB76" s="15"/>
      <c r="ENC76" s="15"/>
      <c r="END76" s="15"/>
      <c r="ENE76" s="15"/>
      <c r="ENF76" s="15"/>
      <c r="ENG76" s="15"/>
      <c r="ENH76" s="15"/>
      <c r="ENI76" s="15"/>
      <c r="ENJ76" s="15"/>
      <c r="ENK76" s="15"/>
      <c r="ENL76" s="15"/>
      <c r="ENM76" s="15"/>
      <c r="ENN76" s="15"/>
      <c r="ENO76" s="15"/>
      <c r="ENP76" s="15"/>
      <c r="ENQ76" s="15"/>
      <c r="ENR76" s="15"/>
      <c r="ENS76" s="15"/>
      <c r="ENT76" s="15"/>
      <c r="ENU76" s="15"/>
      <c r="ENV76" s="15"/>
      <c r="ENW76" s="15"/>
      <c r="ENX76" s="15"/>
      <c r="ENY76" s="15"/>
      <c r="ENZ76" s="15"/>
      <c r="EOA76" s="15"/>
      <c r="EOB76" s="15"/>
      <c r="EOC76" s="15"/>
      <c r="EOD76" s="15"/>
      <c r="EOE76" s="15"/>
      <c r="EOF76" s="15"/>
      <c r="EOG76" s="15"/>
      <c r="EOH76" s="15"/>
      <c r="EOI76" s="15"/>
      <c r="EOJ76" s="15"/>
      <c r="EOK76" s="15"/>
      <c r="EOL76" s="15"/>
      <c r="EOM76" s="15"/>
      <c r="EON76" s="15"/>
      <c r="EOO76" s="15"/>
      <c r="EOP76" s="15"/>
      <c r="EOQ76" s="15"/>
      <c r="EOR76" s="15"/>
      <c r="EOS76" s="15"/>
      <c r="EOT76" s="15"/>
      <c r="EOU76" s="15"/>
      <c r="EOV76" s="15"/>
      <c r="EOW76" s="15"/>
      <c r="EOX76" s="15"/>
      <c r="EOY76" s="15"/>
      <c r="EOZ76" s="15"/>
      <c r="EPA76" s="15"/>
      <c r="EPB76" s="15"/>
      <c r="EPC76" s="15"/>
      <c r="EPD76" s="15"/>
      <c r="EPE76" s="15"/>
      <c r="EPF76" s="15"/>
      <c r="EPG76" s="15"/>
      <c r="EPH76" s="15"/>
      <c r="EPI76" s="15"/>
      <c r="EPJ76" s="15"/>
      <c r="EPK76" s="15"/>
      <c r="EPL76" s="15"/>
      <c r="EPM76" s="15"/>
      <c r="EPN76" s="15"/>
      <c r="EPO76" s="15"/>
      <c r="EPP76" s="15"/>
      <c r="EPQ76" s="15"/>
      <c r="EPR76" s="15"/>
      <c r="EPS76" s="15"/>
      <c r="EPT76" s="15"/>
      <c r="EPU76" s="15"/>
      <c r="EPV76" s="15"/>
      <c r="EPW76" s="15"/>
      <c r="EPX76" s="15"/>
      <c r="EPY76" s="15"/>
      <c r="EPZ76" s="15"/>
      <c r="EQA76" s="15"/>
      <c r="EQB76" s="15"/>
      <c r="EQC76" s="15"/>
      <c r="EQD76" s="15"/>
      <c r="EQE76" s="15"/>
      <c r="EQF76" s="15"/>
      <c r="EQG76" s="15"/>
      <c r="EQH76" s="15"/>
      <c r="EQI76" s="15"/>
      <c r="EQJ76" s="15"/>
      <c r="EQK76" s="15"/>
      <c r="EQL76" s="15"/>
      <c r="EQM76" s="15"/>
      <c r="EQN76" s="15"/>
      <c r="EQO76" s="15"/>
      <c r="EQP76" s="15"/>
      <c r="EQQ76" s="15"/>
      <c r="EQR76" s="15"/>
      <c r="EQS76" s="15"/>
      <c r="EQT76" s="15"/>
      <c r="EQU76" s="15"/>
      <c r="EQV76" s="15"/>
      <c r="EQW76" s="15"/>
      <c r="EQX76" s="15"/>
      <c r="EQY76" s="15"/>
      <c r="EQZ76" s="15"/>
      <c r="ERA76" s="15"/>
      <c r="ERB76" s="15"/>
      <c r="ERC76" s="15"/>
      <c r="ERD76" s="15"/>
      <c r="ERE76" s="15"/>
      <c r="ERF76" s="15"/>
      <c r="ERG76" s="15"/>
      <c r="ERH76" s="15"/>
      <c r="ERI76" s="15"/>
      <c r="ERJ76" s="15"/>
      <c r="ERK76" s="15"/>
      <c r="ERL76" s="15"/>
      <c r="ERM76" s="15"/>
      <c r="ERN76" s="15"/>
      <c r="ERO76" s="15"/>
      <c r="ERP76" s="15"/>
      <c r="ERQ76" s="15"/>
      <c r="ERR76" s="15"/>
      <c r="ERS76" s="15"/>
      <c r="ERT76" s="15"/>
      <c r="ERU76" s="15"/>
      <c r="ERV76" s="15"/>
      <c r="ERW76" s="15"/>
      <c r="ERX76" s="15"/>
      <c r="ERY76" s="15"/>
      <c r="ERZ76" s="15"/>
      <c r="ESA76" s="15"/>
      <c r="ESB76" s="15"/>
      <c r="ESC76" s="15"/>
      <c r="ESD76" s="15"/>
      <c r="ESE76" s="15"/>
      <c r="ESF76" s="15"/>
      <c r="ESG76" s="15"/>
      <c r="ESH76" s="15"/>
      <c r="ESI76" s="15"/>
      <c r="ESJ76" s="15"/>
      <c r="ESK76" s="15"/>
      <c r="ESL76" s="15"/>
      <c r="ESM76" s="15"/>
      <c r="ESN76" s="15"/>
      <c r="ESO76" s="15"/>
      <c r="ESP76" s="15"/>
      <c r="ESQ76" s="15"/>
      <c r="ESR76" s="15"/>
      <c r="ESS76" s="15"/>
      <c r="EST76" s="15"/>
      <c r="ESU76" s="15"/>
      <c r="ESV76" s="15"/>
      <c r="ESW76" s="15"/>
      <c r="ESX76" s="15"/>
      <c r="ESY76" s="15"/>
      <c r="ESZ76" s="15"/>
      <c r="ETA76" s="15"/>
      <c r="ETB76" s="15"/>
      <c r="ETC76" s="15"/>
      <c r="ETD76" s="15"/>
      <c r="ETE76" s="15"/>
      <c r="ETF76" s="15"/>
      <c r="ETG76" s="15"/>
      <c r="ETH76" s="15"/>
      <c r="ETI76" s="15"/>
      <c r="ETJ76" s="15"/>
      <c r="ETK76" s="15"/>
      <c r="ETL76" s="15"/>
      <c r="ETM76" s="15"/>
      <c r="ETN76" s="15"/>
      <c r="ETO76" s="15"/>
      <c r="ETP76" s="15"/>
      <c r="ETQ76" s="15"/>
      <c r="ETR76" s="15"/>
      <c r="ETS76" s="15"/>
      <c r="ETT76" s="15"/>
      <c r="ETU76" s="15"/>
      <c r="ETV76" s="15"/>
      <c r="ETW76" s="15"/>
      <c r="ETX76" s="15"/>
      <c r="ETY76" s="15"/>
      <c r="ETZ76" s="15"/>
      <c r="EUA76" s="15"/>
      <c r="EUB76" s="15"/>
      <c r="EUC76" s="15"/>
      <c r="EUD76" s="15"/>
      <c r="EUE76" s="15"/>
      <c r="EUF76" s="15"/>
      <c r="EUG76" s="15"/>
      <c r="EUH76" s="15"/>
      <c r="EUI76" s="15"/>
      <c r="EUJ76" s="15"/>
      <c r="EUK76" s="15"/>
      <c r="EUL76" s="15"/>
      <c r="EUM76" s="15"/>
      <c r="EUN76" s="15"/>
      <c r="EUO76" s="15"/>
      <c r="EUP76" s="15"/>
      <c r="EUQ76" s="15"/>
      <c r="EUR76" s="15"/>
      <c r="EUS76" s="15"/>
      <c r="EUT76" s="15"/>
      <c r="EUU76" s="15"/>
      <c r="EUV76" s="15"/>
      <c r="EUW76" s="15"/>
      <c r="EUX76" s="15"/>
      <c r="EUY76" s="15"/>
      <c r="EUZ76" s="15"/>
      <c r="EVA76" s="15"/>
      <c r="EVB76" s="15"/>
      <c r="EVC76" s="15"/>
      <c r="EVD76" s="15"/>
      <c r="EVE76" s="15"/>
      <c r="EVF76" s="15"/>
      <c r="EVG76" s="15"/>
      <c r="EVH76" s="15"/>
      <c r="EVI76" s="15"/>
      <c r="EVJ76" s="15"/>
      <c r="EVK76" s="15"/>
      <c r="EVL76" s="15"/>
      <c r="EVM76" s="15"/>
      <c r="EVN76" s="15"/>
      <c r="EVO76" s="15"/>
      <c r="EVP76" s="15"/>
      <c r="EVQ76" s="15"/>
      <c r="EVR76" s="15"/>
      <c r="EVS76" s="15"/>
      <c r="EVT76" s="15"/>
      <c r="EVU76" s="15"/>
      <c r="EVV76" s="15"/>
      <c r="EVW76" s="15"/>
      <c r="EVX76" s="15"/>
      <c r="EVY76" s="15"/>
      <c r="EVZ76" s="15"/>
      <c r="EWA76" s="15"/>
      <c r="EWB76" s="15"/>
      <c r="EWC76" s="15"/>
      <c r="EWD76" s="15"/>
      <c r="EWE76" s="15"/>
      <c r="EWF76" s="15"/>
      <c r="EWG76" s="15"/>
      <c r="EWH76" s="15"/>
      <c r="EWI76" s="15"/>
      <c r="EWJ76" s="15"/>
      <c r="EWK76" s="15"/>
      <c r="EWL76" s="15"/>
      <c r="EWM76" s="15"/>
      <c r="EWN76" s="15"/>
      <c r="EWO76" s="15"/>
      <c r="EWP76" s="15"/>
      <c r="EWQ76" s="15"/>
      <c r="EWR76" s="15"/>
      <c r="EWS76" s="15"/>
      <c r="EWT76" s="15"/>
      <c r="EWU76" s="15"/>
      <c r="EWV76" s="15"/>
      <c r="EWW76" s="15"/>
      <c r="EWX76" s="15"/>
      <c r="EWY76" s="15"/>
      <c r="EWZ76" s="15"/>
      <c r="EXA76" s="15"/>
      <c r="EXB76" s="15"/>
      <c r="EXC76" s="15"/>
      <c r="EXD76" s="15"/>
      <c r="EXE76" s="15"/>
      <c r="EXF76" s="15"/>
      <c r="EXG76" s="15"/>
      <c r="EXH76" s="15"/>
      <c r="EXI76" s="15"/>
      <c r="EXJ76" s="15"/>
      <c r="EXK76" s="15"/>
      <c r="EXL76" s="15"/>
      <c r="EXM76" s="15"/>
      <c r="EXN76" s="15"/>
      <c r="EXO76" s="15"/>
      <c r="EXP76" s="15"/>
      <c r="EXQ76" s="15"/>
      <c r="EXR76" s="15"/>
      <c r="EXS76" s="15"/>
      <c r="EXT76" s="15"/>
      <c r="EXU76" s="15"/>
      <c r="EXV76" s="15"/>
      <c r="EXW76" s="15"/>
      <c r="EXX76" s="15"/>
      <c r="EXY76" s="15"/>
      <c r="EXZ76" s="15"/>
      <c r="EYA76" s="15"/>
      <c r="EYB76" s="15"/>
      <c r="EYC76" s="15"/>
      <c r="EYD76" s="15"/>
      <c r="EYE76" s="15"/>
      <c r="EYF76" s="15"/>
      <c r="EYG76" s="15"/>
      <c r="EYH76" s="15"/>
      <c r="EYI76" s="15"/>
      <c r="EYJ76" s="15"/>
      <c r="EYK76" s="15"/>
      <c r="EYL76" s="15"/>
      <c r="EYM76" s="15"/>
      <c r="EYN76" s="15"/>
      <c r="EYO76" s="15"/>
      <c r="EYP76" s="15"/>
      <c r="EYQ76" s="15"/>
      <c r="EYR76" s="15"/>
      <c r="EYS76" s="15"/>
      <c r="EYT76" s="15"/>
      <c r="EYU76" s="15"/>
      <c r="EYV76" s="15"/>
      <c r="EYW76" s="15"/>
      <c r="EYX76" s="15"/>
      <c r="EYY76" s="15"/>
      <c r="EYZ76" s="15"/>
      <c r="EZA76" s="15"/>
      <c r="EZB76" s="15"/>
      <c r="EZC76" s="15"/>
      <c r="EZD76" s="15"/>
      <c r="EZE76" s="15"/>
      <c r="EZF76" s="15"/>
      <c r="EZG76" s="15"/>
      <c r="EZH76" s="15"/>
      <c r="EZI76" s="15"/>
      <c r="EZJ76" s="15"/>
      <c r="EZK76" s="15"/>
      <c r="EZL76" s="15"/>
      <c r="EZM76" s="15"/>
      <c r="EZN76" s="15"/>
      <c r="EZO76" s="15"/>
      <c r="EZP76" s="15"/>
      <c r="EZQ76" s="15"/>
      <c r="EZR76" s="15"/>
      <c r="EZS76" s="15"/>
      <c r="EZT76" s="15"/>
      <c r="EZU76" s="15"/>
      <c r="EZV76" s="15"/>
      <c r="EZW76" s="15"/>
      <c r="EZX76" s="15"/>
      <c r="EZY76" s="15"/>
      <c r="EZZ76" s="15"/>
      <c r="FAA76" s="15"/>
      <c r="FAB76" s="15"/>
      <c r="FAC76" s="15"/>
      <c r="FAD76" s="15"/>
      <c r="FAE76" s="15"/>
      <c r="FAF76" s="15"/>
      <c r="FAG76" s="15"/>
      <c r="FAH76" s="15"/>
      <c r="FAI76" s="15"/>
      <c r="FAJ76" s="15"/>
      <c r="FAK76" s="15"/>
      <c r="FAL76" s="15"/>
      <c r="FAM76" s="15"/>
      <c r="FAN76" s="15"/>
      <c r="FAO76" s="15"/>
      <c r="FAP76" s="15"/>
      <c r="FAQ76" s="15"/>
      <c r="FAR76" s="15"/>
      <c r="FAS76" s="15"/>
      <c r="FAT76" s="15"/>
      <c r="FAU76" s="15"/>
      <c r="FAV76" s="15"/>
      <c r="FAW76" s="15"/>
      <c r="FAX76" s="15"/>
      <c r="FAY76" s="15"/>
      <c r="FAZ76" s="15"/>
      <c r="FBA76" s="15"/>
      <c r="FBB76" s="15"/>
      <c r="FBC76" s="15"/>
      <c r="FBD76" s="15"/>
      <c r="FBE76" s="15"/>
      <c r="FBF76" s="15"/>
      <c r="FBG76" s="15"/>
      <c r="FBH76" s="15"/>
      <c r="FBI76" s="15"/>
      <c r="FBJ76" s="15"/>
      <c r="FBK76" s="15"/>
      <c r="FBL76" s="15"/>
      <c r="FBM76" s="15"/>
      <c r="FBN76" s="15"/>
      <c r="FBO76" s="15"/>
      <c r="FBP76" s="15"/>
      <c r="FBQ76" s="15"/>
      <c r="FBR76" s="15"/>
      <c r="FBS76" s="15"/>
      <c r="FBT76" s="15"/>
      <c r="FBU76" s="15"/>
      <c r="FBV76" s="15"/>
      <c r="FBW76" s="15"/>
      <c r="FBX76" s="15"/>
      <c r="FBY76" s="15"/>
      <c r="FBZ76" s="15"/>
      <c r="FCA76" s="15"/>
      <c r="FCB76" s="15"/>
      <c r="FCC76" s="15"/>
      <c r="FCD76" s="15"/>
      <c r="FCE76" s="15"/>
      <c r="FCF76" s="15"/>
      <c r="FCG76" s="15"/>
      <c r="FCH76" s="15"/>
      <c r="FCI76" s="15"/>
      <c r="FCJ76" s="15"/>
      <c r="FCK76" s="15"/>
      <c r="FCL76" s="15"/>
      <c r="FCM76" s="15"/>
      <c r="FCN76" s="15"/>
      <c r="FCO76" s="15"/>
      <c r="FCP76" s="15"/>
      <c r="FCQ76" s="15"/>
      <c r="FCR76" s="15"/>
      <c r="FCS76" s="15"/>
      <c r="FCT76" s="15"/>
      <c r="FCU76" s="15"/>
      <c r="FCV76" s="15"/>
      <c r="FCW76" s="15"/>
      <c r="FCX76" s="15"/>
      <c r="FCY76" s="15"/>
      <c r="FCZ76" s="15"/>
      <c r="FDA76" s="15"/>
      <c r="FDB76" s="15"/>
      <c r="FDC76" s="15"/>
      <c r="FDD76" s="15"/>
      <c r="FDE76" s="15"/>
      <c r="FDF76" s="15"/>
      <c r="FDG76" s="15"/>
      <c r="FDH76" s="15"/>
      <c r="FDI76" s="15"/>
      <c r="FDJ76" s="15"/>
      <c r="FDK76" s="15"/>
      <c r="FDL76" s="15"/>
      <c r="FDM76" s="15"/>
      <c r="FDN76" s="15"/>
      <c r="FDO76" s="15"/>
      <c r="FDP76" s="15"/>
      <c r="FDQ76" s="15"/>
      <c r="FDR76" s="15"/>
      <c r="FDS76" s="15"/>
      <c r="FDT76" s="15"/>
      <c r="FDU76" s="15"/>
      <c r="FDV76" s="15"/>
      <c r="FDW76" s="15"/>
      <c r="FDX76" s="15"/>
      <c r="FDY76" s="15"/>
      <c r="FDZ76" s="15"/>
      <c r="FEA76" s="15"/>
      <c r="FEB76" s="15"/>
      <c r="FEC76" s="15"/>
      <c r="FED76" s="15"/>
      <c r="FEE76" s="15"/>
      <c r="FEF76" s="15"/>
      <c r="FEG76" s="15"/>
      <c r="FEH76" s="15"/>
      <c r="FEI76" s="15"/>
      <c r="FEJ76" s="15"/>
      <c r="FEK76" s="15"/>
      <c r="FEL76" s="15"/>
      <c r="FEM76" s="15"/>
      <c r="FEN76" s="15"/>
      <c r="FEO76" s="15"/>
      <c r="FEP76" s="15"/>
      <c r="FEQ76" s="15"/>
      <c r="FER76" s="15"/>
      <c r="FES76" s="15"/>
      <c r="FET76" s="15"/>
      <c r="FEU76" s="15"/>
      <c r="FEV76" s="15"/>
      <c r="FEW76" s="15"/>
      <c r="FEX76" s="15"/>
      <c r="FEY76" s="15"/>
      <c r="FEZ76" s="15"/>
      <c r="FFA76" s="15"/>
      <c r="FFB76" s="15"/>
      <c r="FFC76" s="15"/>
      <c r="FFD76" s="15"/>
      <c r="FFE76" s="15"/>
      <c r="FFF76" s="15"/>
      <c r="FFG76" s="15"/>
      <c r="FFH76" s="15"/>
      <c r="FFI76" s="15"/>
      <c r="FFJ76" s="15"/>
      <c r="FFK76" s="15"/>
      <c r="FFL76" s="15"/>
      <c r="FFM76" s="15"/>
      <c r="FFN76" s="15"/>
      <c r="FFO76" s="15"/>
      <c r="FFP76" s="15"/>
      <c r="FFQ76" s="15"/>
      <c r="FFR76" s="15"/>
      <c r="FFS76" s="15"/>
      <c r="FFT76" s="15"/>
      <c r="FFU76" s="15"/>
      <c r="FFV76" s="15"/>
      <c r="FFW76" s="15"/>
      <c r="FFX76" s="15"/>
      <c r="FFY76" s="15"/>
      <c r="FFZ76" s="15"/>
      <c r="FGA76" s="15"/>
      <c r="FGB76" s="15"/>
      <c r="FGC76" s="15"/>
      <c r="FGD76" s="15"/>
      <c r="FGE76" s="15"/>
      <c r="FGF76" s="15"/>
      <c r="FGG76" s="15"/>
      <c r="FGH76" s="15"/>
      <c r="FGI76" s="15"/>
      <c r="FGJ76" s="15"/>
      <c r="FGK76" s="15"/>
      <c r="FGL76" s="15"/>
      <c r="FGM76" s="15"/>
      <c r="FGN76" s="15"/>
      <c r="FGO76" s="15"/>
      <c r="FGP76" s="15"/>
      <c r="FGQ76" s="15"/>
      <c r="FGR76" s="15"/>
      <c r="FGS76" s="15"/>
      <c r="FGT76" s="15"/>
      <c r="FGU76" s="15"/>
      <c r="FGV76" s="15"/>
      <c r="FGW76" s="15"/>
      <c r="FGX76" s="15"/>
      <c r="FGY76" s="15"/>
      <c r="FGZ76" s="15"/>
      <c r="FHA76" s="15"/>
      <c r="FHB76" s="15"/>
      <c r="FHC76" s="15"/>
      <c r="FHD76" s="15"/>
      <c r="FHE76" s="15"/>
      <c r="FHF76" s="15"/>
      <c r="FHG76" s="15"/>
      <c r="FHH76" s="15"/>
      <c r="FHI76" s="15"/>
      <c r="FHJ76" s="15"/>
      <c r="FHK76" s="15"/>
      <c r="FHL76" s="15"/>
      <c r="FHM76" s="15"/>
      <c r="FHN76" s="15"/>
      <c r="FHO76" s="15"/>
      <c r="FHP76" s="15"/>
      <c r="FHQ76" s="15"/>
      <c r="FHR76" s="15"/>
      <c r="FHS76" s="15"/>
      <c r="FHT76" s="15"/>
      <c r="FHU76" s="15"/>
      <c r="FHV76" s="15"/>
      <c r="FHW76" s="15"/>
      <c r="FHX76" s="15"/>
      <c r="FHY76" s="15"/>
      <c r="FHZ76" s="15"/>
      <c r="FIA76" s="15"/>
      <c r="FIB76" s="15"/>
      <c r="FIC76" s="15"/>
      <c r="FID76" s="15"/>
      <c r="FIE76" s="15"/>
      <c r="FIF76" s="15"/>
      <c r="FIG76" s="15"/>
      <c r="FIH76" s="15"/>
      <c r="FII76" s="15"/>
      <c r="FIJ76" s="15"/>
      <c r="FIK76" s="15"/>
      <c r="FIL76" s="15"/>
      <c r="FIM76" s="15"/>
      <c r="FIN76" s="15"/>
      <c r="FIO76" s="15"/>
      <c r="FIP76" s="15"/>
      <c r="FIQ76" s="15"/>
      <c r="FIR76" s="15"/>
      <c r="FIS76" s="15"/>
      <c r="FIT76" s="15"/>
      <c r="FIU76" s="15"/>
      <c r="FIV76" s="15"/>
      <c r="FIW76" s="15"/>
      <c r="FIX76" s="15"/>
      <c r="FIY76" s="15"/>
      <c r="FIZ76" s="15"/>
      <c r="FJA76" s="15"/>
      <c r="FJB76" s="15"/>
      <c r="FJC76" s="15"/>
      <c r="FJD76" s="15"/>
      <c r="FJE76" s="15"/>
      <c r="FJF76" s="15"/>
      <c r="FJG76" s="15"/>
      <c r="FJH76" s="15"/>
      <c r="FJI76" s="15"/>
      <c r="FJJ76" s="15"/>
      <c r="FJK76" s="15"/>
      <c r="FJL76" s="15"/>
      <c r="FJM76" s="15"/>
      <c r="FJN76" s="15"/>
      <c r="FJO76" s="15"/>
      <c r="FJP76" s="15"/>
      <c r="FJQ76" s="15"/>
      <c r="FJR76" s="15"/>
      <c r="FJS76" s="15"/>
      <c r="FJT76" s="15"/>
      <c r="FJU76" s="15"/>
      <c r="FJV76" s="15"/>
      <c r="FJW76" s="15"/>
      <c r="FJX76" s="15"/>
      <c r="FJY76" s="15"/>
      <c r="FJZ76" s="15"/>
      <c r="FKA76" s="15"/>
      <c r="FKB76" s="15"/>
      <c r="FKC76" s="15"/>
      <c r="FKD76" s="15"/>
      <c r="FKE76" s="15"/>
      <c r="FKF76" s="15"/>
      <c r="FKG76" s="15"/>
      <c r="FKH76" s="15"/>
      <c r="FKI76" s="15"/>
      <c r="FKJ76" s="15"/>
      <c r="FKK76" s="15"/>
      <c r="FKL76" s="15"/>
      <c r="FKM76" s="15"/>
      <c r="FKN76" s="15"/>
      <c r="FKO76" s="15"/>
      <c r="FKP76" s="15"/>
      <c r="FKQ76" s="15"/>
      <c r="FKR76" s="15"/>
      <c r="FKS76" s="15"/>
      <c r="FKT76" s="15"/>
      <c r="FKU76" s="15"/>
      <c r="FKV76" s="15"/>
      <c r="FKW76" s="15"/>
      <c r="FKX76" s="15"/>
      <c r="FKY76" s="15"/>
      <c r="FKZ76" s="15"/>
      <c r="FLA76" s="15"/>
      <c r="FLB76" s="15"/>
      <c r="FLC76" s="15"/>
      <c r="FLD76" s="15"/>
      <c r="FLE76" s="15"/>
      <c r="FLF76" s="15"/>
      <c r="FLG76" s="15"/>
      <c r="FLH76" s="15"/>
      <c r="FLI76" s="15"/>
      <c r="FLJ76" s="15"/>
      <c r="FLK76" s="15"/>
      <c r="FLL76" s="15"/>
      <c r="FLM76" s="15"/>
      <c r="FLN76" s="15"/>
      <c r="FLO76" s="15"/>
      <c r="FLP76" s="15"/>
      <c r="FLQ76" s="15"/>
      <c r="FLR76" s="15"/>
      <c r="FLS76" s="15"/>
      <c r="FLT76" s="15"/>
      <c r="FLU76" s="15"/>
      <c r="FLV76" s="15"/>
      <c r="FLW76" s="15"/>
      <c r="FLX76" s="15"/>
      <c r="FLY76" s="15"/>
      <c r="FLZ76" s="15"/>
      <c r="FMA76" s="15"/>
      <c r="FMB76" s="15"/>
      <c r="FMC76" s="15"/>
      <c r="FMD76" s="15"/>
      <c r="FME76" s="15"/>
      <c r="FMF76" s="15"/>
      <c r="FMG76" s="15"/>
      <c r="FMH76" s="15"/>
      <c r="FMI76" s="15"/>
      <c r="FMJ76" s="15"/>
      <c r="FMK76" s="15"/>
      <c r="FML76" s="15"/>
      <c r="FMM76" s="15"/>
      <c r="FMN76" s="15"/>
      <c r="FMO76" s="15"/>
      <c r="FMP76" s="15"/>
      <c r="FMQ76" s="15"/>
      <c r="FMR76" s="15"/>
      <c r="FMS76" s="15"/>
      <c r="FMT76" s="15"/>
      <c r="FMU76" s="15"/>
      <c r="FMV76" s="15"/>
      <c r="FMW76" s="15"/>
      <c r="FMX76" s="15"/>
      <c r="FMY76" s="15"/>
      <c r="FMZ76" s="15"/>
      <c r="FNA76" s="15"/>
      <c r="FNB76" s="15"/>
      <c r="FNC76" s="15"/>
      <c r="FND76" s="15"/>
      <c r="FNE76" s="15"/>
      <c r="FNF76" s="15"/>
      <c r="FNG76" s="15"/>
      <c r="FNH76" s="15"/>
      <c r="FNI76" s="15"/>
      <c r="FNJ76" s="15"/>
      <c r="FNK76" s="15"/>
      <c r="FNL76" s="15"/>
      <c r="FNM76" s="15"/>
      <c r="FNN76" s="15"/>
      <c r="FNO76" s="15"/>
      <c r="FNP76" s="15"/>
      <c r="FNQ76" s="15"/>
      <c r="FNR76" s="15"/>
      <c r="FNS76" s="15"/>
      <c r="FNT76" s="15"/>
      <c r="FNU76" s="15"/>
      <c r="FNV76" s="15"/>
      <c r="FNW76" s="15"/>
      <c r="FNX76" s="15"/>
      <c r="FNY76" s="15"/>
      <c r="FNZ76" s="15"/>
      <c r="FOA76" s="15"/>
      <c r="FOB76" s="15"/>
      <c r="FOC76" s="15"/>
      <c r="FOD76" s="15"/>
      <c r="FOE76" s="15"/>
      <c r="FOF76" s="15"/>
      <c r="FOG76" s="15"/>
      <c r="FOH76" s="15"/>
      <c r="FOI76" s="15"/>
      <c r="FOJ76" s="15"/>
      <c r="FOK76" s="15"/>
      <c r="FOL76" s="15"/>
      <c r="FOM76" s="15"/>
      <c r="FON76" s="15"/>
      <c r="FOO76" s="15"/>
      <c r="FOP76" s="15"/>
      <c r="FOQ76" s="15"/>
      <c r="FOR76" s="15"/>
      <c r="FOS76" s="15"/>
      <c r="FOT76" s="15"/>
      <c r="FOU76" s="15"/>
      <c r="FOV76" s="15"/>
      <c r="FOW76" s="15"/>
      <c r="FOX76" s="15"/>
      <c r="FOY76" s="15"/>
      <c r="FOZ76" s="15"/>
      <c r="FPA76" s="15"/>
      <c r="FPB76" s="15"/>
      <c r="FPC76" s="15"/>
      <c r="FPD76" s="15"/>
      <c r="FPE76" s="15"/>
      <c r="FPF76" s="15"/>
      <c r="FPG76" s="15"/>
      <c r="FPH76" s="15"/>
      <c r="FPI76" s="15"/>
      <c r="FPJ76" s="15"/>
      <c r="FPK76" s="15"/>
      <c r="FPL76" s="15"/>
      <c r="FPM76" s="15"/>
      <c r="FPN76" s="15"/>
      <c r="FPO76" s="15"/>
      <c r="FPP76" s="15"/>
      <c r="FPQ76" s="15"/>
      <c r="FPR76" s="15"/>
      <c r="FPS76" s="15"/>
      <c r="FPT76" s="15"/>
      <c r="FPU76" s="15"/>
      <c r="FPV76" s="15"/>
      <c r="FPW76" s="15"/>
      <c r="FPX76" s="15"/>
      <c r="FPY76" s="15"/>
      <c r="FPZ76" s="15"/>
      <c r="FQA76" s="15"/>
      <c r="FQB76" s="15"/>
      <c r="FQC76" s="15"/>
      <c r="FQD76" s="15"/>
      <c r="FQE76" s="15"/>
      <c r="FQF76" s="15"/>
      <c r="FQG76" s="15"/>
      <c r="FQH76" s="15"/>
      <c r="FQI76" s="15"/>
      <c r="FQJ76" s="15"/>
      <c r="FQK76" s="15"/>
      <c r="FQL76" s="15"/>
      <c r="FQM76" s="15"/>
      <c r="FQN76" s="15"/>
      <c r="FQO76" s="15"/>
      <c r="FQP76" s="15"/>
      <c r="FQQ76" s="15"/>
      <c r="FQR76" s="15"/>
      <c r="FQS76" s="15"/>
      <c r="FQT76" s="15"/>
      <c r="FQU76" s="15"/>
      <c r="FQV76" s="15"/>
      <c r="FQW76" s="15"/>
      <c r="FQX76" s="15"/>
      <c r="FQY76" s="15"/>
      <c r="FQZ76" s="15"/>
      <c r="FRA76" s="15"/>
      <c r="FRB76" s="15"/>
      <c r="FRC76" s="15"/>
      <c r="FRD76" s="15"/>
      <c r="FRE76" s="15"/>
      <c r="FRF76" s="15"/>
      <c r="FRG76" s="15"/>
      <c r="FRH76" s="15"/>
      <c r="FRI76" s="15"/>
      <c r="FRJ76" s="15"/>
      <c r="FRK76" s="15"/>
      <c r="FRL76" s="15"/>
      <c r="FRM76" s="15"/>
      <c r="FRN76" s="15"/>
      <c r="FRO76" s="15"/>
      <c r="FRP76" s="15"/>
      <c r="FRQ76" s="15"/>
      <c r="FRR76" s="15"/>
      <c r="FRS76" s="15"/>
      <c r="FRT76" s="15"/>
      <c r="FRU76" s="15"/>
      <c r="FRV76" s="15"/>
      <c r="FRW76" s="15"/>
      <c r="FRX76" s="15"/>
      <c r="FRY76" s="15"/>
      <c r="FRZ76" s="15"/>
      <c r="FSA76" s="15"/>
      <c r="FSB76" s="15"/>
      <c r="FSC76" s="15"/>
      <c r="FSD76" s="15"/>
      <c r="FSE76" s="15"/>
      <c r="FSF76" s="15"/>
      <c r="FSG76" s="15"/>
      <c r="FSH76" s="15"/>
      <c r="FSI76" s="15"/>
      <c r="FSJ76" s="15"/>
      <c r="FSK76" s="15"/>
      <c r="FSL76" s="15"/>
      <c r="FSM76" s="15"/>
      <c r="FSN76" s="15"/>
      <c r="FSO76" s="15"/>
      <c r="FSP76" s="15"/>
      <c r="FSQ76" s="15"/>
      <c r="FSR76" s="15"/>
      <c r="FSS76" s="15"/>
      <c r="FST76" s="15"/>
      <c r="FSU76" s="15"/>
      <c r="FSV76" s="15"/>
      <c r="FSW76" s="15"/>
      <c r="FSX76" s="15"/>
      <c r="FSY76" s="15"/>
      <c r="FSZ76" s="15"/>
      <c r="FTA76" s="15"/>
      <c r="FTB76" s="15"/>
      <c r="FTC76" s="15"/>
      <c r="FTD76" s="15"/>
      <c r="FTE76" s="15"/>
      <c r="FTF76" s="15"/>
      <c r="FTG76" s="15"/>
      <c r="FTH76" s="15"/>
      <c r="FTI76" s="15"/>
      <c r="FTJ76" s="15"/>
      <c r="FTK76" s="15"/>
      <c r="FTL76" s="15"/>
      <c r="FTM76" s="15"/>
      <c r="FTN76" s="15"/>
      <c r="FTO76" s="15"/>
      <c r="FTP76" s="15"/>
      <c r="FTQ76" s="15"/>
      <c r="FTR76" s="15"/>
      <c r="FTS76" s="15"/>
      <c r="FTT76" s="15"/>
      <c r="FTU76" s="15"/>
      <c r="FTV76" s="15"/>
      <c r="FTW76" s="15"/>
      <c r="FTX76" s="15"/>
      <c r="FTY76" s="15"/>
      <c r="FTZ76" s="15"/>
      <c r="FUA76" s="15"/>
      <c r="FUB76" s="15"/>
      <c r="FUC76" s="15"/>
      <c r="FUD76" s="15"/>
      <c r="FUE76" s="15"/>
      <c r="FUF76" s="15"/>
      <c r="FUG76" s="15"/>
      <c r="FUH76" s="15"/>
      <c r="FUI76" s="15"/>
      <c r="FUJ76" s="15"/>
      <c r="FUK76" s="15"/>
      <c r="FUL76" s="15"/>
      <c r="FUM76" s="15"/>
      <c r="FUN76" s="15"/>
      <c r="FUO76" s="15"/>
      <c r="FUP76" s="15"/>
      <c r="FUQ76" s="15"/>
      <c r="FUR76" s="15"/>
      <c r="FUS76" s="15"/>
      <c r="FUT76" s="15"/>
      <c r="FUU76" s="15"/>
      <c r="FUV76" s="15"/>
      <c r="FUW76" s="15"/>
      <c r="FUX76" s="15"/>
      <c r="FUY76" s="15"/>
      <c r="FUZ76" s="15"/>
      <c r="FVA76" s="15"/>
      <c r="FVB76" s="15"/>
      <c r="FVC76" s="15"/>
      <c r="FVD76" s="15"/>
      <c r="FVE76" s="15"/>
      <c r="FVF76" s="15"/>
      <c r="FVG76" s="15"/>
      <c r="FVH76" s="15"/>
      <c r="FVI76" s="15"/>
      <c r="FVJ76" s="15"/>
      <c r="FVK76" s="15"/>
      <c r="FVL76" s="15"/>
      <c r="FVM76" s="15"/>
      <c r="FVN76" s="15"/>
      <c r="FVO76" s="15"/>
      <c r="FVP76" s="15"/>
      <c r="FVQ76" s="15"/>
      <c r="FVR76" s="15"/>
      <c r="FVS76" s="15"/>
      <c r="FVT76" s="15"/>
      <c r="FVU76" s="15"/>
      <c r="FVV76" s="15"/>
      <c r="FVW76" s="15"/>
      <c r="FVX76" s="15"/>
      <c r="FVY76" s="15"/>
      <c r="FVZ76" s="15"/>
      <c r="FWA76" s="15"/>
      <c r="FWB76" s="15"/>
      <c r="FWC76" s="15"/>
      <c r="FWD76" s="15"/>
      <c r="FWE76" s="15"/>
      <c r="FWF76" s="15"/>
      <c r="FWG76" s="15"/>
      <c r="FWH76" s="15"/>
      <c r="FWI76" s="15"/>
      <c r="FWJ76" s="15"/>
      <c r="FWK76" s="15"/>
      <c r="FWL76" s="15"/>
      <c r="FWM76" s="15"/>
      <c r="FWN76" s="15"/>
      <c r="FWO76" s="15"/>
      <c r="FWP76" s="15"/>
      <c r="FWQ76" s="15"/>
      <c r="FWR76" s="15"/>
      <c r="FWS76" s="15"/>
      <c r="FWT76" s="15"/>
      <c r="FWU76" s="15"/>
      <c r="FWV76" s="15"/>
      <c r="FWW76" s="15"/>
      <c r="FWX76" s="15"/>
      <c r="FWY76" s="15"/>
      <c r="FWZ76" s="15"/>
      <c r="FXA76" s="15"/>
      <c r="FXB76" s="15"/>
      <c r="FXC76" s="15"/>
      <c r="FXD76" s="15"/>
      <c r="FXE76" s="15"/>
      <c r="FXF76" s="15"/>
      <c r="FXG76" s="15"/>
      <c r="FXH76" s="15"/>
      <c r="FXI76" s="15"/>
      <c r="FXJ76" s="15"/>
      <c r="FXK76" s="15"/>
      <c r="FXL76" s="15"/>
      <c r="FXM76" s="15"/>
      <c r="FXN76" s="15"/>
      <c r="FXO76" s="15"/>
      <c r="FXP76" s="15"/>
      <c r="FXQ76" s="15"/>
      <c r="FXR76" s="15"/>
      <c r="FXS76" s="15"/>
      <c r="FXT76" s="15"/>
      <c r="FXU76" s="15"/>
      <c r="FXV76" s="15"/>
      <c r="FXW76" s="15"/>
      <c r="FXX76" s="15"/>
      <c r="FXY76" s="15"/>
      <c r="FXZ76" s="15"/>
      <c r="FYA76" s="15"/>
      <c r="FYB76" s="15"/>
      <c r="FYC76" s="15"/>
      <c r="FYD76" s="15"/>
      <c r="FYE76" s="15"/>
      <c r="FYF76" s="15"/>
      <c r="FYG76" s="15"/>
      <c r="FYH76" s="15"/>
      <c r="FYI76" s="15"/>
      <c r="FYJ76" s="15"/>
      <c r="FYK76" s="15"/>
      <c r="FYL76" s="15"/>
      <c r="FYM76" s="15"/>
      <c r="FYN76" s="15"/>
      <c r="FYO76" s="15"/>
      <c r="FYP76" s="15"/>
      <c r="FYQ76" s="15"/>
      <c r="FYR76" s="15"/>
      <c r="FYS76" s="15"/>
      <c r="FYT76" s="15"/>
      <c r="FYU76" s="15"/>
      <c r="FYV76" s="15"/>
      <c r="FYW76" s="15"/>
      <c r="FYX76" s="15"/>
      <c r="FYY76" s="15"/>
      <c r="FYZ76" s="15"/>
      <c r="FZA76" s="15"/>
      <c r="FZB76" s="15"/>
      <c r="FZC76" s="15"/>
      <c r="FZD76" s="15"/>
      <c r="FZE76" s="15"/>
      <c r="FZF76" s="15"/>
      <c r="FZG76" s="15"/>
      <c r="FZH76" s="15"/>
      <c r="FZI76" s="15"/>
      <c r="FZJ76" s="15"/>
      <c r="FZK76" s="15"/>
      <c r="FZL76" s="15"/>
      <c r="FZM76" s="15"/>
      <c r="FZN76" s="15"/>
      <c r="FZO76" s="15"/>
      <c r="FZP76" s="15"/>
      <c r="FZQ76" s="15"/>
      <c r="FZR76" s="15"/>
      <c r="FZS76" s="15"/>
      <c r="FZT76" s="15"/>
      <c r="FZU76" s="15"/>
      <c r="FZV76" s="15"/>
      <c r="FZW76" s="15"/>
      <c r="FZX76" s="15"/>
      <c r="FZY76" s="15"/>
      <c r="FZZ76" s="15"/>
      <c r="GAA76" s="15"/>
      <c r="GAB76" s="15"/>
      <c r="GAC76" s="15"/>
      <c r="GAD76" s="15"/>
      <c r="GAE76" s="15"/>
      <c r="GAF76" s="15"/>
      <c r="GAG76" s="15"/>
      <c r="GAH76" s="15"/>
      <c r="GAI76" s="15"/>
      <c r="GAJ76" s="15"/>
      <c r="GAK76" s="15"/>
      <c r="GAL76" s="15"/>
      <c r="GAM76" s="15"/>
      <c r="GAN76" s="15"/>
      <c r="GAO76" s="15"/>
      <c r="GAP76" s="15"/>
      <c r="GAQ76" s="15"/>
      <c r="GAR76" s="15"/>
      <c r="GAS76" s="15"/>
      <c r="GAT76" s="15"/>
      <c r="GAU76" s="15"/>
      <c r="GAV76" s="15"/>
      <c r="GAW76" s="15"/>
      <c r="GAX76" s="15"/>
      <c r="GAY76" s="15"/>
      <c r="GAZ76" s="15"/>
      <c r="GBA76" s="15"/>
      <c r="GBB76" s="15"/>
      <c r="GBC76" s="15"/>
      <c r="GBD76" s="15"/>
      <c r="GBE76" s="15"/>
      <c r="GBF76" s="15"/>
      <c r="GBG76" s="15"/>
      <c r="GBH76" s="15"/>
      <c r="GBI76" s="15"/>
      <c r="GBJ76" s="15"/>
      <c r="GBK76" s="15"/>
      <c r="GBL76" s="15"/>
      <c r="GBM76" s="15"/>
      <c r="GBN76" s="15"/>
      <c r="GBO76" s="15"/>
      <c r="GBP76" s="15"/>
      <c r="GBQ76" s="15"/>
      <c r="GBR76" s="15"/>
      <c r="GBS76" s="15"/>
      <c r="GBT76" s="15"/>
      <c r="GBU76" s="15"/>
      <c r="GBV76" s="15"/>
      <c r="GBW76" s="15"/>
      <c r="GBX76" s="15"/>
      <c r="GBY76" s="15"/>
      <c r="GBZ76" s="15"/>
      <c r="GCA76" s="15"/>
      <c r="GCB76" s="15"/>
      <c r="GCC76" s="15"/>
      <c r="GCD76" s="15"/>
      <c r="GCE76" s="15"/>
      <c r="GCF76" s="15"/>
      <c r="GCG76" s="15"/>
      <c r="GCH76" s="15"/>
      <c r="GCI76" s="15"/>
      <c r="GCJ76" s="15"/>
      <c r="GCK76" s="15"/>
      <c r="GCL76" s="15"/>
      <c r="GCM76" s="15"/>
      <c r="GCN76" s="15"/>
      <c r="GCO76" s="15"/>
      <c r="GCP76" s="15"/>
      <c r="GCQ76" s="15"/>
      <c r="GCR76" s="15"/>
      <c r="GCS76" s="15"/>
      <c r="GCT76" s="15"/>
      <c r="GCU76" s="15"/>
      <c r="GCV76" s="15"/>
      <c r="GCW76" s="15"/>
      <c r="GCX76" s="15"/>
      <c r="GCY76" s="15"/>
      <c r="GCZ76" s="15"/>
      <c r="GDA76" s="15"/>
      <c r="GDB76" s="15"/>
      <c r="GDC76" s="15"/>
      <c r="GDD76" s="15"/>
      <c r="GDE76" s="15"/>
      <c r="GDF76" s="15"/>
      <c r="GDG76" s="15"/>
      <c r="GDH76" s="15"/>
      <c r="GDI76" s="15"/>
      <c r="GDJ76" s="15"/>
      <c r="GDK76" s="15"/>
      <c r="GDL76" s="15"/>
      <c r="GDM76" s="15"/>
      <c r="GDN76" s="15"/>
      <c r="GDO76" s="15"/>
      <c r="GDP76" s="15"/>
      <c r="GDQ76" s="15"/>
      <c r="GDR76" s="15"/>
      <c r="GDS76" s="15"/>
      <c r="GDT76" s="15"/>
      <c r="GDU76" s="15"/>
      <c r="GDV76" s="15"/>
      <c r="GDW76" s="15"/>
      <c r="GDX76" s="15"/>
      <c r="GDY76" s="15"/>
      <c r="GDZ76" s="15"/>
      <c r="GEA76" s="15"/>
      <c r="GEB76" s="15"/>
      <c r="GEC76" s="15"/>
      <c r="GED76" s="15"/>
      <c r="GEE76" s="15"/>
      <c r="GEF76" s="15"/>
      <c r="GEG76" s="15"/>
      <c r="GEH76" s="15"/>
      <c r="GEI76" s="15"/>
      <c r="GEJ76" s="15"/>
      <c r="GEK76" s="15"/>
      <c r="GEL76" s="15"/>
      <c r="GEM76" s="15"/>
      <c r="GEN76" s="15"/>
      <c r="GEO76" s="15"/>
      <c r="GEP76" s="15"/>
      <c r="GEQ76" s="15"/>
      <c r="GER76" s="15"/>
      <c r="GES76" s="15"/>
      <c r="GET76" s="15"/>
      <c r="GEU76" s="15"/>
      <c r="GEV76" s="15"/>
      <c r="GEW76" s="15"/>
      <c r="GEX76" s="15"/>
      <c r="GEY76" s="15"/>
      <c r="GEZ76" s="15"/>
      <c r="GFA76" s="15"/>
      <c r="GFB76" s="15"/>
      <c r="GFC76" s="15"/>
      <c r="GFD76" s="15"/>
      <c r="GFE76" s="15"/>
      <c r="GFF76" s="15"/>
      <c r="GFG76" s="15"/>
      <c r="GFH76" s="15"/>
      <c r="GFI76" s="15"/>
      <c r="GFJ76" s="15"/>
      <c r="GFK76" s="15"/>
      <c r="GFL76" s="15"/>
      <c r="GFM76" s="15"/>
      <c r="GFN76" s="15"/>
      <c r="GFO76" s="15"/>
      <c r="GFP76" s="15"/>
      <c r="GFQ76" s="15"/>
      <c r="GFR76" s="15"/>
      <c r="GFS76" s="15"/>
      <c r="GFT76" s="15"/>
      <c r="GFU76" s="15"/>
      <c r="GFV76" s="15"/>
      <c r="GFW76" s="15"/>
      <c r="GFX76" s="15"/>
      <c r="GFY76" s="15"/>
      <c r="GFZ76" s="15"/>
      <c r="GGA76" s="15"/>
      <c r="GGB76" s="15"/>
      <c r="GGC76" s="15"/>
      <c r="GGD76" s="15"/>
      <c r="GGE76" s="15"/>
      <c r="GGF76" s="15"/>
      <c r="GGG76" s="15"/>
      <c r="GGH76" s="15"/>
      <c r="GGI76" s="15"/>
      <c r="GGJ76" s="15"/>
      <c r="GGK76" s="15"/>
      <c r="GGL76" s="15"/>
      <c r="GGM76" s="15"/>
      <c r="GGN76" s="15"/>
      <c r="GGO76" s="15"/>
      <c r="GGP76" s="15"/>
      <c r="GGQ76" s="15"/>
      <c r="GGR76" s="15"/>
      <c r="GGS76" s="15"/>
      <c r="GGT76" s="15"/>
      <c r="GGU76" s="15"/>
      <c r="GGV76" s="15"/>
      <c r="GGW76" s="15"/>
      <c r="GGX76" s="15"/>
      <c r="GGY76" s="15"/>
      <c r="GGZ76" s="15"/>
      <c r="GHA76" s="15"/>
      <c r="GHB76" s="15"/>
      <c r="GHC76" s="15"/>
      <c r="GHD76" s="15"/>
      <c r="GHE76" s="15"/>
      <c r="GHF76" s="15"/>
      <c r="GHG76" s="15"/>
      <c r="GHH76" s="15"/>
      <c r="GHI76" s="15"/>
      <c r="GHJ76" s="15"/>
      <c r="GHK76" s="15"/>
      <c r="GHL76" s="15"/>
      <c r="GHM76" s="15"/>
      <c r="GHN76" s="15"/>
      <c r="GHO76" s="15"/>
      <c r="GHP76" s="15"/>
      <c r="GHQ76" s="15"/>
      <c r="GHR76" s="15"/>
      <c r="GHS76" s="15"/>
      <c r="GHT76" s="15"/>
      <c r="GHU76" s="15"/>
      <c r="GHV76" s="15"/>
      <c r="GHW76" s="15"/>
      <c r="GHX76" s="15"/>
      <c r="GHY76" s="15"/>
      <c r="GHZ76" s="15"/>
      <c r="GIA76" s="15"/>
      <c r="GIB76" s="15"/>
      <c r="GIC76" s="15"/>
      <c r="GID76" s="15"/>
      <c r="GIE76" s="15"/>
      <c r="GIF76" s="15"/>
      <c r="GIG76" s="15"/>
      <c r="GIH76" s="15"/>
      <c r="GII76" s="15"/>
      <c r="GIJ76" s="15"/>
      <c r="GIK76" s="15"/>
      <c r="GIL76" s="15"/>
      <c r="GIM76" s="15"/>
      <c r="GIN76" s="15"/>
      <c r="GIO76" s="15"/>
      <c r="GIP76" s="15"/>
      <c r="GIQ76" s="15"/>
      <c r="GIR76" s="15"/>
      <c r="GIS76" s="15"/>
      <c r="GIT76" s="15"/>
      <c r="GIU76" s="15"/>
      <c r="GIV76" s="15"/>
      <c r="GIW76" s="15"/>
      <c r="GIX76" s="15"/>
      <c r="GIY76" s="15"/>
      <c r="GIZ76" s="15"/>
      <c r="GJA76" s="15"/>
      <c r="GJB76" s="15"/>
      <c r="GJC76" s="15"/>
      <c r="GJD76" s="15"/>
      <c r="GJE76" s="15"/>
      <c r="GJF76" s="15"/>
      <c r="GJG76" s="15"/>
      <c r="GJH76" s="15"/>
      <c r="GJI76" s="15"/>
      <c r="GJJ76" s="15"/>
      <c r="GJK76" s="15"/>
      <c r="GJL76" s="15"/>
      <c r="GJM76" s="15"/>
      <c r="GJN76" s="15"/>
      <c r="GJO76" s="15"/>
      <c r="GJP76" s="15"/>
      <c r="GJQ76" s="15"/>
      <c r="GJR76" s="15"/>
      <c r="GJS76" s="15"/>
      <c r="GJT76" s="15"/>
      <c r="GJU76" s="15"/>
      <c r="GJV76" s="15"/>
      <c r="GJW76" s="15"/>
      <c r="GJX76" s="15"/>
      <c r="GJY76" s="15"/>
      <c r="GJZ76" s="15"/>
      <c r="GKA76" s="15"/>
      <c r="GKB76" s="15"/>
      <c r="GKC76" s="15"/>
      <c r="GKD76" s="15"/>
      <c r="GKE76" s="15"/>
      <c r="GKF76" s="15"/>
      <c r="GKG76" s="15"/>
      <c r="GKH76" s="15"/>
      <c r="GKI76" s="15"/>
      <c r="GKJ76" s="15"/>
      <c r="GKK76" s="15"/>
      <c r="GKL76" s="15"/>
      <c r="GKM76" s="15"/>
      <c r="GKN76" s="15"/>
      <c r="GKO76" s="15"/>
      <c r="GKP76" s="15"/>
      <c r="GKQ76" s="15"/>
      <c r="GKR76" s="15"/>
      <c r="GKS76" s="15"/>
      <c r="GKT76" s="15"/>
      <c r="GKU76" s="15"/>
      <c r="GKV76" s="15"/>
      <c r="GKW76" s="15"/>
      <c r="GKX76" s="15"/>
      <c r="GKY76" s="15"/>
      <c r="GKZ76" s="15"/>
      <c r="GLA76" s="15"/>
      <c r="GLB76" s="15"/>
      <c r="GLC76" s="15"/>
      <c r="GLD76" s="15"/>
      <c r="GLE76" s="15"/>
      <c r="GLF76" s="15"/>
      <c r="GLG76" s="15"/>
      <c r="GLH76" s="15"/>
      <c r="GLI76" s="15"/>
      <c r="GLJ76" s="15"/>
      <c r="GLK76" s="15"/>
      <c r="GLL76" s="15"/>
      <c r="GLM76" s="15"/>
      <c r="GLN76" s="15"/>
      <c r="GLO76" s="15"/>
      <c r="GLP76" s="15"/>
      <c r="GLQ76" s="15"/>
      <c r="GLR76" s="15"/>
      <c r="GLS76" s="15"/>
      <c r="GLT76" s="15"/>
      <c r="GLU76" s="15"/>
      <c r="GLV76" s="15"/>
      <c r="GLW76" s="15"/>
      <c r="GLX76" s="15"/>
      <c r="GLY76" s="15"/>
      <c r="GLZ76" s="15"/>
      <c r="GMA76" s="15"/>
      <c r="GMB76" s="15"/>
      <c r="GMC76" s="15"/>
      <c r="GMD76" s="15"/>
      <c r="GME76" s="15"/>
      <c r="GMF76" s="15"/>
      <c r="GMG76" s="15"/>
      <c r="GMH76" s="15"/>
      <c r="GMI76" s="15"/>
      <c r="GMJ76" s="15"/>
      <c r="GMK76" s="15"/>
      <c r="GML76" s="15"/>
      <c r="GMM76" s="15"/>
      <c r="GMN76" s="15"/>
      <c r="GMO76" s="15"/>
      <c r="GMP76" s="15"/>
      <c r="GMQ76" s="15"/>
      <c r="GMR76" s="15"/>
      <c r="GMS76" s="15"/>
      <c r="GMT76" s="15"/>
      <c r="GMU76" s="15"/>
      <c r="GMV76" s="15"/>
      <c r="GMW76" s="15"/>
      <c r="GMX76" s="15"/>
      <c r="GMY76" s="15"/>
      <c r="GMZ76" s="15"/>
      <c r="GNA76" s="15"/>
      <c r="GNB76" s="15"/>
      <c r="GNC76" s="15"/>
      <c r="GND76" s="15"/>
      <c r="GNE76" s="15"/>
      <c r="GNF76" s="15"/>
      <c r="GNG76" s="15"/>
      <c r="GNH76" s="15"/>
      <c r="GNI76" s="15"/>
      <c r="GNJ76" s="15"/>
      <c r="GNK76" s="15"/>
      <c r="GNL76" s="15"/>
      <c r="GNM76" s="15"/>
      <c r="GNN76" s="15"/>
      <c r="GNO76" s="15"/>
      <c r="GNP76" s="15"/>
      <c r="GNQ76" s="15"/>
      <c r="GNR76" s="15"/>
      <c r="GNS76" s="15"/>
      <c r="GNT76" s="15"/>
      <c r="GNU76" s="15"/>
      <c r="GNV76" s="15"/>
      <c r="GNW76" s="15"/>
      <c r="GNX76" s="15"/>
      <c r="GNY76" s="15"/>
      <c r="GNZ76" s="15"/>
      <c r="GOA76" s="15"/>
      <c r="GOB76" s="15"/>
      <c r="GOC76" s="15"/>
      <c r="GOD76" s="15"/>
      <c r="GOE76" s="15"/>
      <c r="GOF76" s="15"/>
      <c r="GOG76" s="15"/>
      <c r="GOH76" s="15"/>
      <c r="GOI76" s="15"/>
      <c r="GOJ76" s="15"/>
      <c r="GOK76" s="15"/>
      <c r="GOL76" s="15"/>
      <c r="GOM76" s="15"/>
      <c r="GON76" s="15"/>
      <c r="GOO76" s="15"/>
      <c r="GOP76" s="15"/>
      <c r="GOQ76" s="15"/>
      <c r="GOR76" s="15"/>
      <c r="GOS76" s="15"/>
      <c r="GOT76" s="15"/>
      <c r="GOU76" s="15"/>
      <c r="GOV76" s="15"/>
      <c r="GOW76" s="15"/>
      <c r="GOX76" s="15"/>
      <c r="GOY76" s="15"/>
      <c r="GOZ76" s="15"/>
      <c r="GPA76" s="15"/>
      <c r="GPB76" s="15"/>
      <c r="GPC76" s="15"/>
      <c r="GPD76" s="15"/>
      <c r="GPE76" s="15"/>
      <c r="GPF76" s="15"/>
      <c r="GPG76" s="15"/>
      <c r="GPH76" s="15"/>
      <c r="GPI76" s="15"/>
      <c r="GPJ76" s="15"/>
      <c r="GPK76" s="15"/>
      <c r="GPL76" s="15"/>
      <c r="GPM76" s="15"/>
      <c r="GPN76" s="15"/>
      <c r="GPO76" s="15"/>
      <c r="GPP76" s="15"/>
      <c r="GPQ76" s="15"/>
      <c r="GPR76" s="15"/>
      <c r="GPS76" s="15"/>
      <c r="GPT76" s="15"/>
      <c r="GPU76" s="15"/>
      <c r="GPV76" s="15"/>
      <c r="GPW76" s="15"/>
      <c r="GPX76" s="15"/>
      <c r="GPY76" s="15"/>
      <c r="GPZ76" s="15"/>
      <c r="GQA76" s="15"/>
      <c r="GQB76" s="15"/>
      <c r="GQC76" s="15"/>
      <c r="GQD76" s="15"/>
      <c r="GQE76" s="15"/>
      <c r="GQF76" s="15"/>
      <c r="GQG76" s="15"/>
      <c r="GQH76" s="15"/>
      <c r="GQI76" s="15"/>
      <c r="GQJ76" s="15"/>
      <c r="GQK76" s="15"/>
      <c r="GQL76" s="15"/>
      <c r="GQM76" s="15"/>
      <c r="GQN76" s="15"/>
      <c r="GQO76" s="15"/>
      <c r="GQP76" s="15"/>
      <c r="GQQ76" s="15"/>
      <c r="GQR76" s="15"/>
      <c r="GQS76" s="15"/>
      <c r="GQT76" s="15"/>
      <c r="GQU76" s="15"/>
      <c r="GQV76" s="15"/>
      <c r="GQW76" s="15"/>
      <c r="GQX76" s="15"/>
      <c r="GQY76" s="15"/>
      <c r="GQZ76" s="15"/>
      <c r="GRA76" s="15"/>
      <c r="GRB76" s="15"/>
      <c r="GRC76" s="15"/>
      <c r="GRD76" s="15"/>
      <c r="GRE76" s="15"/>
      <c r="GRF76" s="15"/>
      <c r="GRG76" s="15"/>
      <c r="GRH76" s="15"/>
      <c r="GRI76" s="15"/>
      <c r="GRJ76" s="15"/>
      <c r="GRK76" s="15"/>
      <c r="GRL76" s="15"/>
      <c r="GRM76" s="15"/>
      <c r="GRN76" s="15"/>
      <c r="GRO76" s="15"/>
      <c r="GRP76" s="15"/>
      <c r="GRQ76" s="15"/>
      <c r="GRR76" s="15"/>
      <c r="GRS76" s="15"/>
      <c r="GRT76" s="15"/>
      <c r="GRU76" s="15"/>
      <c r="GRV76" s="15"/>
      <c r="GRW76" s="15"/>
      <c r="GRX76" s="15"/>
      <c r="GRY76" s="15"/>
      <c r="GRZ76" s="15"/>
      <c r="GSA76" s="15"/>
      <c r="GSB76" s="15"/>
      <c r="GSC76" s="15"/>
      <c r="GSD76" s="15"/>
      <c r="GSE76" s="15"/>
      <c r="GSF76" s="15"/>
      <c r="GSG76" s="15"/>
      <c r="GSH76" s="15"/>
      <c r="GSI76" s="15"/>
      <c r="GSJ76" s="15"/>
      <c r="GSK76" s="15"/>
      <c r="GSL76" s="15"/>
      <c r="GSM76" s="15"/>
      <c r="GSN76" s="15"/>
      <c r="GSO76" s="15"/>
      <c r="GSP76" s="15"/>
      <c r="GSQ76" s="15"/>
      <c r="GSR76" s="15"/>
      <c r="GSS76" s="15"/>
      <c r="GST76" s="15"/>
      <c r="GSU76" s="15"/>
      <c r="GSV76" s="15"/>
      <c r="GSW76" s="15"/>
      <c r="GSX76" s="15"/>
      <c r="GSY76" s="15"/>
      <c r="GSZ76" s="15"/>
      <c r="GTA76" s="15"/>
      <c r="GTB76" s="15"/>
      <c r="GTC76" s="15"/>
      <c r="GTD76" s="15"/>
      <c r="GTE76" s="15"/>
      <c r="GTF76" s="15"/>
      <c r="GTG76" s="15"/>
      <c r="GTH76" s="15"/>
      <c r="GTI76" s="15"/>
      <c r="GTJ76" s="15"/>
      <c r="GTK76" s="15"/>
      <c r="GTL76" s="15"/>
      <c r="GTM76" s="15"/>
      <c r="GTN76" s="15"/>
      <c r="GTO76" s="15"/>
      <c r="GTP76" s="15"/>
      <c r="GTQ76" s="15"/>
      <c r="GTR76" s="15"/>
      <c r="GTS76" s="15"/>
      <c r="GTT76" s="15"/>
      <c r="GTU76" s="15"/>
      <c r="GTV76" s="15"/>
      <c r="GTW76" s="15"/>
      <c r="GTX76" s="15"/>
      <c r="GTY76" s="15"/>
      <c r="GTZ76" s="15"/>
      <c r="GUA76" s="15"/>
      <c r="GUB76" s="15"/>
      <c r="GUC76" s="15"/>
      <c r="GUD76" s="15"/>
      <c r="GUE76" s="15"/>
      <c r="GUF76" s="15"/>
      <c r="GUG76" s="15"/>
      <c r="GUH76" s="15"/>
      <c r="GUI76" s="15"/>
      <c r="GUJ76" s="15"/>
      <c r="GUK76" s="15"/>
      <c r="GUL76" s="15"/>
      <c r="GUM76" s="15"/>
      <c r="GUN76" s="15"/>
      <c r="GUO76" s="15"/>
      <c r="GUP76" s="15"/>
      <c r="GUQ76" s="15"/>
      <c r="GUR76" s="15"/>
      <c r="GUS76" s="15"/>
      <c r="GUT76" s="15"/>
      <c r="GUU76" s="15"/>
      <c r="GUV76" s="15"/>
      <c r="GUW76" s="15"/>
      <c r="GUX76" s="15"/>
      <c r="GUY76" s="15"/>
      <c r="GUZ76" s="15"/>
      <c r="GVA76" s="15"/>
      <c r="GVB76" s="15"/>
      <c r="GVC76" s="15"/>
      <c r="GVD76" s="15"/>
      <c r="GVE76" s="15"/>
      <c r="GVF76" s="15"/>
      <c r="GVG76" s="15"/>
      <c r="GVH76" s="15"/>
      <c r="GVI76" s="15"/>
      <c r="GVJ76" s="15"/>
      <c r="GVK76" s="15"/>
      <c r="GVL76" s="15"/>
      <c r="GVM76" s="15"/>
      <c r="GVN76" s="15"/>
      <c r="GVO76" s="15"/>
      <c r="GVP76" s="15"/>
      <c r="GVQ76" s="15"/>
      <c r="GVR76" s="15"/>
      <c r="GVS76" s="15"/>
      <c r="GVT76" s="15"/>
      <c r="GVU76" s="15"/>
      <c r="GVV76" s="15"/>
      <c r="GVW76" s="15"/>
      <c r="GVX76" s="15"/>
      <c r="GVY76" s="15"/>
      <c r="GVZ76" s="15"/>
      <c r="GWA76" s="15"/>
      <c r="GWB76" s="15"/>
      <c r="GWC76" s="15"/>
      <c r="GWD76" s="15"/>
      <c r="GWE76" s="15"/>
      <c r="GWF76" s="15"/>
      <c r="GWG76" s="15"/>
      <c r="GWH76" s="15"/>
      <c r="GWI76" s="15"/>
      <c r="GWJ76" s="15"/>
      <c r="GWK76" s="15"/>
      <c r="GWL76" s="15"/>
      <c r="GWM76" s="15"/>
      <c r="GWN76" s="15"/>
      <c r="GWO76" s="15"/>
      <c r="GWP76" s="15"/>
      <c r="GWQ76" s="15"/>
      <c r="GWR76" s="15"/>
      <c r="GWS76" s="15"/>
      <c r="GWT76" s="15"/>
      <c r="GWU76" s="15"/>
      <c r="GWV76" s="15"/>
      <c r="GWW76" s="15"/>
      <c r="GWX76" s="15"/>
      <c r="GWY76" s="15"/>
      <c r="GWZ76" s="15"/>
      <c r="GXA76" s="15"/>
      <c r="GXB76" s="15"/>
      <c r="GXC76" s="15"/>
      <c r="GXD76" s="15"/>
      <c r="GXE76" s="15"/>
      <c r="GXF76" s="15"/>
      <c r="GXG76" s="15"/>
      <c r="GXH76" s="15"/>
      <c r="GXI76" s="15"/>
      <c r="GXJ76" s="15"/>
      <c r="GXK76" s="15"/>
      <c r="GXL76" s="15"/>
      <c r="GXM76" s="15"/>
      <c r="GXN76" s="15"/>
      <c r="GXO76" s="15"/>
      <c r="GXP76" s="15"/>
      <c r="GXQ76" s="15"/>
      <c r="GXR76" s="15"/>
      <c r="GXS76" s="15"/>
      <c r="GXT76" s="15"/>
      <c r="GXU76" s="15"/>
      <c r="GXV76" s="15"/>
      <c r="GXW76" s="15"/>
      <c r="GXX76" s="15"/>
      <c r="GXY76" s="15"/>
      <c r="GXZ76" s="15"/>
      <c r="GYA76" s="15"/>
      <c r="GYB76" s="15"/>
      <c r="GYC76" s="15"/>
      <c r="GYD76" s="15"/>
      <c r="GYE76" s="15"/>
      <c r="GYF76" s="15"/>
      <c r="GYG76" s="15"/>
      <c r="GYH76" s="15"/>
      <c r="GYI76" s="15"/>
      <c r="GYJ76" s="15"/>
      <c r="GYK76" s="15"/>
      <c r="GYL76" s="15"/>
      <c r="GYM76" s="15"/>
      <c r="GYN76" s="15"/>
      <c r="GYO76" s="15"/>
      <c r="GYP76" s="15"/>
      <c r="GYQ76" s="15"/>
      <c r="GYR76" s="15"/>
      <c r="GYS76" s="15"/>
      <c r="GYT76" s="15"/>
      <c r="GYU76" s="15"/>
      <c r="GYV76" s="15"/>
      <c r="GYW76" s="15"/>
      <c r="GYX76" s="15"/>
      <c r="GYY76" s="15"/>
      <c r="GYZ76" s="15"/>
      <c r="GZA76" s="15"/>
      <c r="GZB76" s="15"/>
      <c r="GZC76" s="15"/>
      <c r="GZD76" s="15"/>
      <c r="GZE76" s="15"/>
      <c r="GZF76" s="15"/>
      <c r="GZG76" s="15"/>
      <c r="GZH76" s="15"/>
      <c r="GZI76" s="15"/>
      <c r="GZJ76" s="15"/>
      <c r="GZK76" s="15"/>
      <c r="GZL76" s="15"/>
      <c r="GZM76" s="15"/>
      <c r="GZN76" s="15"/>
      <c r="GZO76" s="15"/>
      <c r="GZP76" s="15"/>
      <c r="GZQ76" s="15"/>
      <c r="GZR76" s="15"/>
      <c r="GZS76" s="15"/>
      <c r="GZT76" s="15"/>
      <c r="GZU76" s="15"/>
      <c r="GZV76" s="15"/>
      <c r="GZW76" s="15"/>
      <c r="GZX76" s="15"/>
      <c r="GZY76" s="15"/>
      <c r="GZZ76" s="15"/>
      <c r="HAA76" s="15"/>
      <c r="HAB76" s="15"/>
      <c r="HAC76" s="15"/>
      <c r="HAD76" s="15"/>
      <c r="HAE76" s="15"/>
      <c r="HAF76" s="15"/>
      <c r="HAG76" s="15"/>
      <c r="HAH76" s="15"/>
      <c r="HAI76" s="15"/>
      <c r="HAJ76" s="15"/>
      <c r="HAK76" s="15"/>
      <c r="HAL76" s="15"/>
      <c r="HAM76" s="15"/>
      <c r="HAN76" s="15"/>
      <c r="HAO76" s="15"/>
      <c r="HAP76" s="15"/>
      <c r="HAQ76" s="15"/>
      <c r="HAR76" s="15"/>
      <c r="HAS76" s="15"/>
      <c r="HAT76" s="15"/>
      <c r="HAU76" s="15"/>
      <c r="HAV76" s="15"/>
      <c r="HAW76" s="15"/>
      <c r="HAX76" s="15"/>
      <c r="HAY76" s="15"/>
      <c r="HAZ76" s="15"/>
      <c r="HBA76" s="15"/>
      <c r="HBB76" s="15"/>
      <c r="HBC76" s="15"/>
      <c r="HBD76" s="15"/>
      <c r="HBE76" s="15"/>
      <c r="HBF76" s="15"/>
      <c r="HBG76" s="15"/>
      <c r="HBH76" s="15"/>
      <c r="HBI76" s="15"/>
      <c r="HBJ76" s="15"/>
      <c r="HBK76" s="15"/>
      <c r="HBL76" s="15"/>
      <c r="HBM76" s="15"/>
      <c r="HBN76" s="15"/>
      <c r="HBO76" s="15"/>
      <c r="HBP76" s="15"/>
      <c r="HBQ76" s="15"/>
      <c r="HBR76" s="15"/>
      <c r="HBS76" s="15"/>
      <c r="HBT76" s="15"/>
      <c r="HBU76" s="15"/>
      <c r="HBV76" s="15"/>
      <c r="HBW76" s="15"/>
      <c r="HBX76" s="15"/>
      <c r="HBY76" s="15"/>
      <c r="HBZ76" s="15"/>
      <c r="HCA76" s="15"/>
      <c r="HCB76" s="15"/>
      <c r="HCC76" s="15"/>
      <c r="HCD76" s="15"/>
      <c r="HCE76" s="15"/>
      <c r="HCF76" s="15"/>
      <c r="HCG76" s="15"/>
      <c r="HCH76" s="15"/>
      <c r="HCI76" s="15"/>
      <c r="HCJ76" s="15"/>
      <c r="HCK76" s="15"/>
      <c r="HCL76" s="15"/>
      <c r="HCM76" s="15"/>
      <c r="HCN76" s="15"/>
      <c r="HCO76" s="15"/>
      <c r="HCP76" s="15"/>
      <c r="HCQ76" s="15"/>
      <c r="HCR76" s="15"/>
      <c r="HCS76" s="15"/>
      <c r="HCT76" s="15"/>
      <c r="HCU76" s="15"/>
      <c r="HCV76" s="15"/>
      <c r="HCW76" s="15"/>
      <c r="HCX76" s="15"/>
      <c r="HCY76" s="15"/>
      <c r="HCZ76" s="15"/>
      <c r="HDA76" s="15"/>
      <c r="HDB76" s="15"/>
      <c r="HDC76" s="15"/>
      <c r="HDD76" s="15"/>
      <c r="HDE76" s="15"/>
      <c r="HDF76" s="15"/>
      <c r="HDG76" s="15"/>
      <c r="HDH76" s="15"/>
      <c r="HDI76" s="15"/>
      <c r="HDJ76" s="15"/>
      <c r="HDK76" s="15"/>
      <c r="HDL76" s="15"/>
      <c r="HDM76" s="15"/>
      <c r="HDN76" s="15"/>
      <c r="HDO76" s="15"/>
      <c r="HDP76" s="15"/>
      <c r="HDQ76" s="15"/>
      <c r="HDR76" s="15"/>
      <c r="HDS76" s="15"/>
      <c r="HDT76" s="15"/>
      <c r="HDU76" s="15"/>
      <c r="HDV76" s="15"/>
      <c r="HDW76" s="15"/>
      <c r="HDX76" s="15"/>
      <c r="HDY76" s="15"/>
      <c r="HDZ76" s="15"/>
      <c r="HEA76" s="15"/>
      <c r="HEB76" s="15"/>
      <c r="HEC76" s="15"/>
      <c r="HED76" s="15"/>
      <c r="HEE76" s="15"/>
      <c r="HEF76" s="15"/>
      <c r="HEG76" s="15"/>
      <c r="HEH76" s="15"/>
      <c r="HEI76" s="15"/>
      <c r="HEJ76" s="15"/>
      <c r="HEK76" s="15"/>
      <c r="HEL76" s="15"/>
      <c r="HEM76" s="15"/>
      <c r="HEN76" s="15"/>
      <c r="HEO76" s="15"/>
      <c r="HEP76" s="15"/>
      <c r="HEQ76" s="15"/>
      <c r="HER76" s="15"/>
      <c r="HES76" s="15"/>
      <c r="HET76" s="15"/>
      <c r="HEU76" s="15"/>
      <c r="HEV76" s="15"/>
      <c r="HEW76" s="15"/>
      <c r="HEX76" s="15"/>
      <c r="HEY76" s="15"/>
      <c r="HEZ76" s="15"/>
      <c r="HFA76" s="15"/>
      <c r="HFB76" s="15"/>
      <c r="HFC76" s="15"/>
      <c r="HFD76" s="15"/>
      <c r="HFE76" s="15"/>
      <c r="HFF76" s="15"/>
      <c r="HFG76" s="15"/>
      <c r="HFH76" s="15"/>
      <c r="HFI76" s="15"/>
      <c r="HFJ76" s="15"/>
      <c r="HFK76" s="15"/>
      <c r="HFL76" s="15"/>
      <c r="HFM76" s="15"/>
      <c r="HFN76" s="15"/>
      <c r="HFO76" s="15"/>
      <c r="HFP76" s="15"/>
      <c r="HFQ76" s="15"/>
      <c r="HFR76" s="15"/>
      <c r="HFS76" s="15"/>
      <c r="HFT76" s="15"/>
      <c r="HFU76" s="15"/>
      <c r="HFV76" s="15"/>
      <c r="HFW76" s="15"/>
      <c r="HFX76" s="15"/>
      <c r="HFY76" s="15"/>
      <c r="HFZ76" s="15"/>
      <c r="HGA76" s="15"/>
      <c r="HGB76" s="15"/>
      <c r="HGC76" s="15"/>
      <c r="HGD76" s="15"/>
      <c r="HGE76" s="15"/>
      <c r="HGF76" s="15"/>
      <c r="HGG76" s="15"/>
      <c r="HGH76" s="15"/>
      <c r="HGI76" s="15"/>
      <c r="HGJ76" s="15"/>
      <c r="HGK76" s="15"/>
      <c r="HGL76" s="15"/>
      <c r="HGM76" s="15"/>
      <c r="HGN76" s="15"/>
      <c r="HGO76" s="15"/>
      <c r="HGP76" s="15"/>
      <c r="HGQ76" s="15"/>
      <c r="HGR76" s="15"/>
      <c r="HGS76" s="15"/>
      <c r="HGT76" s="15"/>
      <c r="HGU76" s="15"/>
      <c r="HGV76" s="15"/>
      <c r="HGW76" s="15"/>
      <c r="HGX76" s="15"/>
      <c r="HGY76" s="15"/>
      <c r="HGZ76" s="15"/>
      <c r="HHA76" s="15"/>
      <c r="HHB76" s="15"/>
      <c r="HHC76" s="15"/>
      <c r="HHD76" s="15"/>
      <c r="HHE76" s="15"/>
      <c r="HHF76" s="15"/>
      <c r="HHG76" s="15"/>
      <c r="HHH76" s="15"/>
      <c r="HHI76" s="15"/>
      <c r="HHJ76" s="15"/>
      <c r="HHK76" s="15"/>
      <c r="HHL76" s="15"/>
      <c r="HHM76" s="15"/>
      <c r="HHN76" s="15"/>
      <c r="HHO76" s="15"/>
      <c r="HHP76" s="15"/>
      <c r="HHQ76" s="15"/>
      <c r="HHR76" s="15"/>
      <c r="HHS76" s="15"/>
      <c r="HHT76" s="15"/>
      <c r="HHU76" s="15"/>
      <c r="HHV76" s="15"/>
      <c r="HHW76" s="15"/>
      <c r="HHX76" s="15"/>
      <c r="HHY76" s="15"/>
      <c r="HHZ76" s="15"/>
      <c r="HIA76" s="15"/>
      <c r="HIB76" s="15"/>
      <c r="HIC76" s="15"/>
      <c r="HID76" s="15"/>
      <c r="HIE76" s="15"/>
      <c r="HIF76" s="15"/>
      <c r="HIG76" s="15"/>
      <c r="HIH76" s="15"/>
      <c r="HII76" s="15"/>
      <c r="HIJ76" s="15"/>
      <c r="HIK76" s="15"/>
      <c r="HIL76" s="15"/>
      <c r="HIM76" s="15"/>
      <c r="HIN76" s="15"/>
      <c r="HIO76" s="15"/>
      <c r="HIP76" s="15"/>
      <c r="HIQ76" s="15"/>
      <c r="HIR76" s="15"/>
      <c r="HIS76" s="15"/>
      <c r="HIT76" s="15"/>
      <c r="HIU76" s="15"/>
      <c r="HIV76" s="15"/>
      <c r="HIW76" s="15"/>
      <c r="HIX76" s="15"/>
      <c r="HIY76" s="15"/>
      <c r="HIZ76" s="15"/>
      <c r="HJA76" s="15"/>
      <c r="HJB76" s="15"/>
      <c r="HJC76" s="15"/>
      <c r="HJD76" s="15"/>
      <c r="HJE76" s="15"/>
      <c r="HJF76" s="15"/>
      <c r="HJG76" s="15"/>
      <c r="HJH76" s="15"/>
      <c r="HJI76" s="15"/>
      <c r="HJJ76" s="15"/>
      <c r="HJK76" s="15"/>
      <c r="HJL76" s="15"/>
      <c r="HJM76" s="15"/>
      <c r="HJN76" s="15"/>
      <c r="HJO76" s="15"/>
      <c r="HJP76" s="15"/>
      <c r="HJQ76" s="15"/>
      <c r="HJR76" s="15"/>
      <c r="HJS76" s="15"/>
      <c r="HJT76" s="15"/>
      <c r="HJU76" s="15"/>
      <c r="HJV76" s="15"/>
      <c r="HJW76" s="15"/>
      <c r="HJX76" s="15"/>
      <c r="HJY76" s="15"/>
      <c r="HJZ76" s="15"/>
      <c r="HKA76" s="15"/>
      <c r="HKB76" s="15"/>
      <c r="HKC76" s="15"/>
      <c r="HKD76" s="15"/>
      <c r="HKE76" s="15"/>
      <c r="HKF76" s="15"/>
      <c r="HKG76" s="15"/>
      <c r="HKH76" s="15"/>
      <c r="HKI76" s="15"/>
      <c r="HKJ76" s="15"/>
      <c r="HKK76" s="15"/>
      <c r="HKL76" s="15"/>
      <c r="HKM76" s="15"/>
      <c r="HKN76" s="15"/>
      <c r="HKO76" s="15"/>
      <c r="HKP76" s="15"/>
      <c r="HKQ76" s="15"/>
      <c r="HKR76" s="15"/>
      <c r="HKS76" s="15"/>
      <c r="HKT76" s="15"/>
      <c r="HKU76" s="15"/>
      <c r="HKV76" s="15"/>
      <c r="HKW76" s="15"/>
      <c r="HKX76" s="15"/>
      <c r="HKY76" s="15"/>
      <c r="HKZ76" s="15"/>
      <c r="HLA76" s="15"/>
      <c r="HLB76" s="15"/>
      <c r="HLC76" s="15"/>
      <c r="HLD76" s="15"/>
      <c r="HLE76" s="15"/>
      <c r="HLF76" s="15"/>
      <c r="HLG76" s="15"/>
      <c r="HLH76" s="15"/>
      <c r="HLI76" s="15"/>
      <c r="HLJ76" s="15"/>
      <c r="HLK76" s="15"/>
      <c r="HLL76" s="15"/>
      <c r="HLM76" s="15"/>
      <c r="HLN76" s="15"/>
      <c r="HLO76" s="15"/>
      <c r="HLP76" s="15"/>
      <c r="HLQ76" s="15"/>
      <c r="HLR76" s="15"/>
      <c r="HLS76" s="15"/>
      <c r="HLT76" s="15"/>
      <c r="HLU76" s="15"/>
      <c r="HLV76" s="15"/>
      <c r="HLW76" s="15"/>
      <c r="HLX76" s="15"/>
      <c r="HLY76" s="15"/>
      <c r="HLZ76" s="15"/>
      <c r="HMA76" s="15"/>
      <c r="HMB76" s="15"/>
      <c r="HMC76" s="15"/>
      <c r="HMD76" s="15"/>
      <c r="HME76" s="15"/>
      <c r="HMF76" s="15"/>
      <c r="HMG76" s="15"/>
      <c r="HMH76" s="15"/>
      <c r="HMI76" s="15"/>
      <c r="HMJ76" s="15"/>
      <c r="HMK76" s="15"/>
      <c r="HML76" s="15"/>
      <c r="HMM76" s="15"/>
      <c r="HMN76" s="15"/>
      <c r="HMO76" s="15"/>
      <c r="HMP76" s="15"/>
      <c r="HMQ76" s="15"/>
      <c r="HMR76" s="15"/>
      <c r="HMS76" s="15"/>
      <c r="HMT76" s="15"/>
      <c r="HMU76" s="15"/>
      <c r="HMV76" s="15"/>
      <c r="HMW76" s="15"/>
      <c r="HMX76" s="15"/>
      <c r="HMY76" s="15"/>
      <c r="HMZ76" s="15"/>
      <c r="HNA76" s="15"/>
      <c r="HNB76" s="15"/>
      <c r="HNC76" s="15"/>
      <c r="HND76" s="15"/>
      <c r="HNE76" s="15"/>
      <c r="HNF76" s="15"/>
      <c r="HNG76" s="15"/>
      <c r="HNH76" s="15"/>
      <c r="HNI76" s="15"/>
      <c r="HNJ76" s="15"/>
      <c r="HNK76" s="15"/>
      <c r="HNL76" s="15"/>
      <c r="HNM76" s="15"/>
      <c r="HNN76" s="15"/>
      <c r="HNO76" s="15"/>
      <c r="HNP76" s="15"/>
      <c r="HNQ76" s="15"/>
      <c r="HNR76" s="15"/>
      <c r="HNS76" s="15"/>
      <c r="HNT76" s="15"/>
      <c r="HNU76" s="15"/>
      <c r="HNV76" s="15"/>
      <c r="HNW76" s="15"/>
      <c r="HNX76" s="15"/>
      <c r="HNY76" s="15"/>
      <c r="HNZ76" s="15"/>
      <c r="HOA76" s="15"/>
      <c r="HOB76" s="15"/>
      <c r="HOC76" s="15"/>
      <c r="HOD76" s="15"/>
      <c r="HOE76" s="15"/>
      <c r="HOF76" s="15"/>
      <c r="HOG76" s="15"/>
      <c r="HOH76" s="15"/>
      <c r="HOI76" s="15"/>
      <c r="HOJ76" s="15"/>
      <c r="HOK76" s="15"/>
      <c r="HOL76" s="15"/>
      <c r="HOM76" s="15"/>
      <c r="HON76" s="15"/>
      <c r="HOO76" s="15"/>
      <c r="HOP76" s="15"/>
      <c r="HOQ76" s="15"/>
      <c r="HOR76" s="15"/>
      <c r="HOS76" s="15"/>
      <c r="HOT76" s="15"/>
      <c r="HOU76" s="15"/>
      <c r="HOV76" s="15"/>
      <c r="HOW76" s="15"/>
      <c r="HOX76" s="15"/>
      <c r="HOY76" s="15"/>
      <c r="HOZ76" s="15"/>
      <c r="HPA76" s="15"/>
      <c r="HPB76" s="15"/>
      <c r="HPC76" s="15"/>
      <c r="HPD76" s="15"/>
      <c r="HPE76" s="15"/>
      <c r="HPF76" s="15"/>
      <c r="HPG76" s="15"/>
      <c r="HPH76" s="15"/>
      <c r="HPI76" s="15"/>
      <c r="HPJ76" s="15"/>
      <c r="HPK76" s="15"/>
      <c r="HPL76" s="15"/>
      <c r="HPM76" s="15"/>
      <c r="HPN76" s="15"/>
      <c r="HPO76" s="15"/>
      <c r="HPP76" s="15"/>
      <c r="HPQ76" s="15"/>
      <c r="HPR76" s="15"/>
      <c r="HPS76" s="15"/>
      <c r="HPT76" s="15"/>
      <c r="HPU76" s="15"/>
      <c r="HPV76" s="15"/>
      <c r="HPW76" s="15"/>
      <c r="HPX76" s="15"/>
      <c r="HPY76" s="15"/>
      <c r="HPZ76" s="15"/>
      <c r="HQA76" s="15"/>
      <c r="HQB76" s="15"/>
      <c r="HQC76" s="15"/>
      <c r="HQD76" s="15"/>
      <c r="HQE76" s="15"/>
      <c r="HQF76" s="15"/>
      <c r="HQG76" s="15"/>
      <c r="HQH76" s="15"/>
      <c r="HQI76" s="15"/>
      <c r="HQJ76" s="15"/>
      <c r="HQK76" s="15"/>
      <c r="HQL76" s="15"/>
      <c r="HQM76" s="15"/>
      <c r="HQN76" s="15"/>
      <c r="HQO76" s="15"/>
      <c r="HQP76" s="15"/>
      <c r="HQQ76" s="15"/>
      <c r="HQR76" s="15"/>
      <c r="HQS76" s="15"/>
      <c r="HQT76" s="15"/>
      <c r="HQU76" s="15"/>
      <c r="HQV76" s="15"/>
      <c r="HQW76" s="15"/>
      <c r="HQX76" s="15"/>
      <c r="HQY76" s="15"/>
      <c r="HQZ76" s="15"/>
      <c r="HRA76" s="15"/>
      <c r="HRB76" s="15"/>
      <c r="HRC76" s="15"/>
      <c r="HRD76" s="15"/>
      <c r="HRE76" s="15"/>
      <c r="HRF76" s="15"/>
      <c r="HRG76" s="15"/>
      <c r="HRH76" s="15"/>
      <c r="HRI76" s="15"/>
      <c r="HRJ76" s="15"/>
      <c r="HRK76" s="15"/>
      <c r="HRL76" s="15"/>
      <c r="HRM76" s="15"/>
      <c r="HRN76" s="15"/>
      <c r="HRO76" s="15"/>
      <c r="HRP76" s="15"/>
      <c r="HRQ76" s="15"/>
      <c r="HRR76" s="15"/>
      <c r="HRS76" s="15"/>
      <c r="HRT76" s="15"/>
      <c r="HRU76" s="15"/>
      <c r="HRV76" s="15"/>
      <c r="HRW76" s="15"/>
      <c r="HRX76" s="15"/>
      <c r="HRY76" s="15"/>
      <c r="HRZ76" s="15"/>
      <c r="HSA76" s="15"/>
      <c r="HSB76" s="15"/>
      <c r="HSC76" s="15"/>
      <c r="HSD76" s="15"/>
      <c r="HSE76" s="15"/>
      <c r="HSF76" s="15"/>
      <c r="HSG76" s="15"/>
      <c r="HSH76" s="15"/>
      <c r="HSI76" s="15"/>
      <c r="HSJ76" s="15"/>
      <c r="HSK76" s="15"/>
      <c r="HSL76" s="15"/>
      <c r="HSM76" s="15"/>
      <c r="HSN76" s="15"/>
      <c r="HSO76" s="15"/>
      <c r="HSP76" s="15"/>
      <c r="HSQ76" s="15"/>
      <c r="HSR76" s="15"/>
      <c r="HSS76" s="15"/>
      <c r="HST76" s="15"/>
      <c r="HSU76" s="15"/>
      <c r="HSV76" s="15"/>
      <c r="HSW76" s="15"/>
      <c r="HSX76" s="15"/>
      <c r="HSY76" s="15"/>
      <c r="HSZ76" s="15"/>
      <c r="HTA76" s="15"/>
      <c r="HTB76" s="15"/>
      <c r="HTC76" s="15"/>
      <c r="HTD76" s="15"/>
      <c r="HTE76" s="15"/>
      <c r="HTF76" s="15"/>
      <c r="HTG76" s="15"/>
      <c r="HTH76" s="15"/>
      <c r="HTI76" s="15"/>
      <c r="HTJ76" s="15"/>
      <c r="HTK76" s="15"/>
      <c r="HTL76" s="15"/>
      <c r="HTM76" s="15"/>
      <c r="HTN76" s="15"/>
      <c r="HTO76" s="15"/>
      <c r="HTP76" s="15"/>
      <c r="HTQ76" s="15"/>
      <c r="HTR76" s="15"/>
      <c r="HTS76" s="15"/>
      <c r="HTT76" s="15"/>
      <c r="HTU76" s="15"/>
      <c r="HTV76" s="15"/>
      <c r="HTW76" s="15"/>
      <c r="HTX76" s="15"/>
      <c r="HTY76" s="15"/>
      <c r="HTZ76" s="15"/>
      <c r="HUA76" s="15"/>
      <c r="HUB76" s="15"/>
      <c r="HUC76" s="15"/>
      <c r="HUD76" s="15"/>
      <c r="HUE76" s="15"/>
      <c r="HUF76" s="15"/>
      <c r="HUG76" s="15"/>
      <c r="HUH76" s="15"/>
      <c r="HUI76" s="15"/>
      <c r="HUJ76" s="15"/>
      <c r="HUK76" s="15"/>
      <c r="HUL76" s="15"/>
      <c r="HUM76" s="15"/>
      <c r="HUN76" s="15"/>
      <c r="HUO76" s="15"/>
      <c r="HUP76" s="15"/>
      <c r="HUQ76" s="15"/>
      <c r="HUR76" s="15"/>
      <c r="HUS76" s="15"/>
      <c r="HUT76" s="15"/>
      <c r="HUU76" s="15"/>
      <c r="HUV76" s="15"/>
      <c r="HUW76" s="15"/>
      <c r="HUX76" s="15"/>
      <c r="HUY76" s="15"/>
      <c r="HUZ76" s="15"/>
      <c r="HVA76" s="15"/>
      <c r="HVB76" s="15"/>
      <c r="HVC76" s="15"/>
      <c r="HVD76" s="15"/>
      <c r="HVE76" s="15"/>
      <c r="HVF76" s="15"/>
      <c r="HVG76" s="15"/>
      <c r="HVH76" s="15"/>
      <c r="HVI76" s="15"/>
      <c r="HVJ76" s="15"/>
      <c r="HVK76" s="15"/>
      <c r="HVL76" s="15"/>
      <c r="HVM76" s="15"/>
      <c r="HVN76" s="15"/>
      <c r="HVO76" s="15"/>
      <c r="HVP76" s="15"/>
      <c r="HVQ76" s="15"/>
      <c r="HVR76" s="15"/>
      <c r="HVS76" s="15"/>
      <c r="HVT76" s="15"/>
      <c r="HVU76" s="15"/>
      <c r="HVV76" s="15"/>
      <c r="HVW76" s="15"/>
      <c r="HVX76" s="15"/>
      <c r="HVY76" s="15"/>
      <c r="HVZ76" s="15"/>
      <c r="HWA76" s="15"/>
      <c r="HWB76" s="15"/>
      <c r="HWC76" s="15"/>
      <c r="HWD76" s="15"/>
      <c r="HWE76" s="15"/>
      <c r="HWF76" s="15"/>
      <c r="HWG76" s="15"/>
      <c r="HWH76" s="15"/>
      <c r="HWI76" s="15"/>
      <c r="HWJ76" s="15"/>
      <c r="HWK76" s="15"/>
      <c r="HWL76" s="15"/>
      <c r="HWM76" s="15"/>
      <c r="HWN76" s="15"/>
      <c r="HWO76" s="15"/>
      <c r="HWP76" s="15"/>
      <c r="HWQ76" s="15"/>
      <c r="HWR76" s="15"/>
      <c r="HWS76" s="15"/>
      <c r="HWT76" s="15"/>
      <c r="HWU76" s="15"/>
      <c r="HWV76" s="15"/>
      <c r="HWW76" s="15"/>
      <c r="HWX76" s="15"/>
      <c r="HWY76" s="15"/>
      <c r="HWZ76" s="15"/>
      <c r="HXA76" s="15"/>
      <c r="HXB76" s="15"/>
      <c r="HXC76" s="15"/>
      <c r="HXD76" s="15"/>
      <c r="HXE76" s="15"/>
      <c r="HXF76" s="15"/>
      <c r="HXG76" s="15"/>
      <c r="HXH76" s="15"/>
      <c r="HXI76" s="15"/>
      <c r="HXJ76" s="15"/>
      <c r="HXK76" s="15"/>
      <c r="HXL76" s="15"/>
      <c r="HXM76" s="15"/>
      <c r="HXN76" s="15"/>
      <c r="HXO76" s="15"/>
      <c r="HXP76" s="15"/>
      <c r="HXQ76" s="15"/>
      <c r="HXR76" s="15"/>
      <c r="HXS76" s="15"/>
      <c r="HXT76" s="15"/>
      <c r="HXU76" s="15"/>
      <c r="HXV76" s="15"/>
      <c r="HXW76" s="15"/>
      <c r="HXX76" s="15"/>
      <c r="HXY76" s="15"/>
      <c r="HXZ76" s="15"/>
      <c r="HYA76" s="15"/>
      <c r="HYB76" s="15"/>
      <c r="HYC76" s="15"/>
      <c r="HYD76" s="15"/>
      <c r="HYE76" s="15"/>
      <c r="HYF76" s="15"/>
      <c r="HYG76" s="15"/>
      <c r="HYH76" s="15"/>
      <c r="HYI76" s="15"/>
      <c r="HYJ76" s="15"/>
      <c r="HYK76" s="15"/>
      <c r="HYL76" s="15"/>
      <c r="HYM76" s="15"/>
      <c r="HYN76" s="15"/>
      <c r="HYO76" s="15"/>
      <c r="HYP76" s="15"/>
      <c r="HYQ76" s="15"/>
      <c r="HYR76" s="15"/>
      <c r="HYS76" s="15"/>
      <c r="HYT76" s="15"/>
      <c r="HYU76" s="15"/>
      <c r="HYV76" s="15"/>
      <c r="HYW76" s="15"/>
      <c r="HYX76" s="15"/>
      <c r="HYY76" s="15"/>
      <c r="HYZ76" s="15"/>
      <c r="HZA76" s="15"/>
      <c r="HZB76" s="15"/>
      <c r="HZC76" s="15"/>
      <c r="HZD76" s="15"/>
      <c r="HZE76" s="15"/>
      <c r="HZF76" s="15"/>
      <c r="HZG76" s="15"/>
      <c r="HZH76" s="15"/>
      <c r="HZI76" s="15"/>
      <c r="HZJ76" s="15"/>
      <c r="HZK76" s="15"/>
      <c r="HZL76" s="15"/>
      <c r="HZM76" s="15"/>
      <c r="HZN76" s="15"/>
      <c r="HZO76" s="15"/>
      <c r="HZP76" s="15"/>
      <c r="HZQ76" s="15"/>
      <c r="HZR76" s="15"/>
      <c r="HZS76" s="15"/>
      <c r="HZT76" s="15"/>
      <c r="HZU76" s="15"/>
      <c r="HZV76" s="15"/>
      <c r="HZW76" s="15"/>
      <c r="HZX76" s="15"/>
      <c r="HZY76" s="15"/>
      <c r="HZZ76" s="15"/>
      <c r="IAA76" s="15"/>
      <c r="IAB76" s="15"/>
      <c r="IAC76" s="15"/>
      <c r="IAD76" s="15"/>
      <c r="IAE76" s="15"/>
      <c r="IAF76" s="15"/>
      <c r="IAG76" s="15"/>
      <c r="IAH76" s="15"/>
      <c r="IAI76" s="15"/>
      <c r="IAJ76" s="15"/>
      <c r="IAK76" s="15"/>
      <c r="IAL76" s="15"/>
      <c r="IAM76" s="15"/>
      <c r="IAN76" s="15"/>
      <c r="IAO76" s="15"/>
      <c r="IAP76" s="15"/>
      <c r="IAQ76" s="15"/>
      <c r="IAR76" s="15"/>
      <c r="IAS76" s="15"/>
      <c r="IAT76" s="15"/>
      <c r="IAU76" s="15"/>
      <c r="IAV76" s="15"/>
      <c r="IAW76" s="15"/>
      <c r="IAX76" s="15"/>
      <c r="IAY76" s="15"/>
      <c r="IAZ76" s="15"/>
      <c r="IBA76" s="15"/>
      <c r="IBB76" s="15"/>
      <c r="IBC76" s="15"/>
      <c r="IBD76" s="15"/>
      <c r="IBE76" s="15"/>
      <c r="IBF76" s="15"/>
      <c r="IBG76" s="15"/>
      <c r="IBH76" s="15"/>
      <c r="IBI76" s="15"/>
      <c r="IBJ76" s="15"/>
      <c r="IBK76" s="15"/>
      <c r="IBL76" s="15"/>
      <c r="IBM76" s="15"/>
      <c r="IBN76" s="15"/>
      <c r="IBO76" s="15"/>
      <c r="IBP76" s="15"/>
      <c r="IBQ76" s="15"/>
      <c r="IBR76" s="15"/>
      <c r="IBS76" s="15"/>
      <c r="IBT76" s="15"/>
      <c r="IBU76" s="15"/>
      <c r="IBV76" s="15"/>
      <c r="IBW76" s="15"/>
      <c r="IBX76" s="15"/>
      <c r="IBY76" s="15"/>
      <c r="IBZ76" s="15"/>
      <c r="ICA76" s="15"/>
      <c r="ICB76" s="15"/>
      <c r="ICC76" s="15"/>
      <c r="ICD76" s="15"/>
      <c r="ICE76" s="15"/>
      <c r="ICF76" s="15"/>
      <c r="ICG76" s="15"/>
      <c r="ICH76" s="15"/>
      <c r="ICI76" s="15"/>
      <c r="ICJ76" s="15"/>
      <c r="ICK76" s="15"/>
      <c r="ICL76" s="15"/>
      <c r="ICM76" s="15"/>
      <c r="ICN76" s="15"/>
      <c r="ICO76" s="15"/>
      <c r="ICP76" s="15"/>
      <c r="ICQ76" s="15"/>
      <c r="ICR76" s="15"/>
      <c r="ICS76" s="15"/>
      <c r="ICT76" s="15"/>
      <c r="ICU76" s="15"/>
      <c r="ICV76" s="15"/>
      <c r="ICW76" s="15"/>
      <c r="ICX76" s="15"/>
      <c r="ICY76" s="15"/>
      <c r="ICZ76" s="15"/>
      <c r="IDA76" s="15"/>
      <c r="IDB76" s="15"/>
      <c r="IDC76" s="15"/>
      <c r="IDD76" s="15"/>
      <c r="IDE76" s="15"/>
      <c r="IDF76" s="15"/>
      <c r="IDG76" s="15"/>
      <c r="IDH76" s="15"/>
      <c r="IDI76" s="15"/>
      <c r="IDJ76" s="15"/>
      <c r="IDK76" s="15"/>
      <c r="IDL76" s="15"/>
      <c r="IDM76" s="15"/>
      <c r="IDN76" s="15"/>
      <c r="IDO76" s="15"/>
      <c r="IDP76" s="15"/>
      <c r="IDQ76" s="15"/>
      <c r="IDR76" s="15"/>
      <c r="IDS76" s="15"/>
      <c r="IDT76" s="15"/>
      <c r="IDU76" s="15"/>
      <c r="IDV76" s="15"/>
      <c r="IDW76" s="15"/>
      <c r="IDX76" s="15"/>
      <c r="IDY76" s="15"/>
      <c r="IDZ76" s="15"/>
      <c r="IEA76" s="15"/>
      <c r="IEB76" s="15"/>
      <c r="IEC76" s="15"/>
      <c r="IED76" s="15"/>
      <c r="IEE76" s="15"/>
      <c r="IEF76" s="15"/>
      <c r="IEG76" s="15"/>
      <c r="IEH76" s="15"/>
      <c r="IEI76" s="15"/>
      <c r="IEJ76" s="15"/>
      <c r="IEK76" s="15"/>
      <c r="IEL76" s="15"/>
      <c r="IEM76" s="15"/>
      <c r="IEN76" s="15"/>
      <c r="IEO76" s="15"/>
      <c r="IEP76" s="15"/>
      <c r="IEQ76" s="15"/>
      <c r="IER76" s="15"/>
      <c r="IES76" s="15"/>
      <c r="IET76" s="15"/>
      <c r="IEU76" s="15"/>
      <c r="IEV76" s="15"/>
      <c r="IEW76" s="15"/>
      <c r="IEX76" s="15"/>
      <c r="IEY76" s="15"/>
      <c r="IEZ76" s="15"/>
      <c r="IFA76" s="15"/>
      <c r="IFB76" s="15"/>
      <c r="IFC76" s="15"/>
      <c r="IFD76" s="15"/>
      <c r="IFE76" s="15"/>
      <c r="IFF76" s="15"/>
      <c r="IFG76" s="15"/>
      <c r="IFH76" s="15"/>
      <c r="IFI76" s="15"/>
      <c r="IFJ76" s="15"/>
      <c r="IFK76" s="15"/>
      <c r="IFL76" s="15"/>
      <c r="IFM76" s="15"/>
      <c r="IFN76" s="15"/>
      <c r="IFO76" s="15"/>
      <c r="IFP76" s="15"/>
      <c r="IFQ76" s="15"/>
      <c r="IFR76" s="15"/>
      <c r="IFS76" s="15"/>
      <c r="IFT76" s="15"/>
      <c r="IFU76" s="15"/>
      <c r="IFV76" s="15"/>
      <c r="IFW76" s="15"/>
      <c r="IFX76" s="15"/>
      <c r="IFY76" s="15"/>
      <c r="IFZ76" s="15"/>
      <c r="IGA76" s="15"/>
      <c r="IGB76" s="15"/>
      <c r="IGC76" s="15"/>
      <c r="IGD76" s="15"/>
      <c r="IGE76" s="15"/>
      <c r="IGF76" s="15"/>
      <c r="IGG76" s="15"/>
      <c r="IGH76" s="15"/>
      <c r="IGI76" s="15"/>
      <c r="IGJ76" s="15"/>
      <c r="IGK76" s="15"/>
      <c r="IGL76" s="15"/>
      <c r="IGM76" s="15"/>
      <c r="IGN76" s="15"/>
      <c r="IGO76" s="15"/>
      <c r="IGP76" s="15"/>
      <c r="IGQ76" s="15"/>
      <c r="IGR76" s="15"/>
      <c r="IGS76" s="15"/>
      <c r="IGT76" s="15"/>
      <c r="IGU76" s="15"/>
      <c r="IGV76" s="15"/>
      <c r="IGW76" s="15"/>
      <c r="IGX76" s="15"/>
      <c r="IGY76" s="15"/>
      <c r="IGZ76" s="15"/>
      <c r="IHA76" s="15"/>
      <c r="IHB76" s="15"/>
      <c r="IHC76" s="15"/>
      <c r="IHD76" s="15"/>
      <c r="IHE76" s="15"/>
      <c r="IHF76" s="15"/>
      <c r="IHG76" s="15"/>
      <c r="IHH76" s="15"/>
      <c r="IHI76" s="15"/>
      <c r="IHJ76" s="15"/>
      <c r="IHK76" s="15"/>
      <c r="IHL76" s="15"/>
      <c r="IHM76" s="15"/>
      <c r="IHN76" s="15"/>
      <c r="IHO76" s="15"/>
      <c r="IHP76" s="15"/>
      <c r="IHQ76" s="15"/>
      <c r="IHR76" s="15"/>
      <c r="IHS76" s="15"/>
      <c r="IHT76" s="15"/>
      <c r="IHU76" s="15"/>
      <c r="IHV76" s="15"/>
      <c r="IHW76" s="15"/>
      <c r="IHX76" s="15"/>
      <c r="IHY76" s="15"/>
      <c r="IHZ76" s="15"/>
      <c r="IIA76" s="15"/>
      <c r="IIB76" s="15"/>
      <c r="IIC76" s="15"/>
      <c r="IID76" s="15"/>
      <c r="IIE76" s="15"/>
      <c r="IIF76" s="15"/>
      <c r="IIG76" s="15"/>
      <c r="IIH76" s="15"/>
      <c r="III76" s="15"/>
      <c r="IIJ76" s="15"/>
      <c r="IIK76" s="15"/>
      <c r="IIL76" s="15"/>
      <c r="IIM76" s="15"/>
      <c r="IIN76" s="15"/>
      <c r="IIO76" s="15"/>
      <c r="IIP76" s="15"/>
      <c r="IIQ76" s="15"/>
      <c r="IIR76" s="15"/>
      <c r="IIS76" s="15"/>
      <c r="IIT76" s="15"/>
      <c r="IIU76" s="15"/>
      <c r="IIV76" s="15"/>
      <c r="IIW76" s="15"/>
      <c r="IIX76" s="15"/>
      <c r="IIY76" s="15"/>
      <c r="IIZ76" s="15"/>
      <c r="IJA76" s="15"/>
      <c r="IJB76" s="15"/>
      <c r="IJC76" s="15"/>
      <c r="IJD76" s="15"/>
      <c r="IJE76" s="15"/>
      <c r="IJF76" s="15"/>
      <c r="IJG76" s="15"/>
      <c r="IJH76" s="15"/>
      <c r="IJI76" s="15"/>
      <c r="IJJ76" s="15"/>
      <c r="IJK76" s="15"/>
      <c r="IJL76" s="15"/>
      <c r="IJM76" s="15"/>
      <c r="IJN76" s="15"/>
      <c r="IJO76" s="15"/>
      <c r="IJP76" s="15"/>
      <c r="IJQ76" s="15"/>
      <c r="IJR76" s="15"/>
      <c r="IJS76" s="15"/>
      <c r="IJT76" s="15"/>
      <c r="IJU76" s="15"/>
      <c r="IJV76" s="15"/>
      <c r="IJW76" s="15"/>
      <c r="IJX76" s="15"/>
      <c r="IJY76" s="15"/>
      <c r="IJZ76" s="15"/>
      <c r="IKA76" s="15"/>
      <c r="IKB76" s="15"/>
      <c r="IKC76" s="15"/>
      <c r="IKD76" s="15"/>
      <c r="IKE76" s="15"/>
      <c r="IKF76" s="15"/>
      <c r="IKG76" s="15"/>
      <c r="IKH76" s="15"/>
      <c r="IKI76" s="15"/>
      <c r="IKJ76" s="15"/>
      <c r="IKK76" s="15"/>
      <c r="IKL76" s="15"/>
      <c r="IKM76" s="15"/>
      <c r="IKN76" s="15"/>
      <c r="IKO76" s="15"/>
      <c r="IKP76" s="15"/>
      <c r="IKQ76" s="15"/>
      <c r="IKR76" s="15"/>
      <c r="IKS76" s="15"/>
      <c r="IKT76" s="15"/>
      <c r="IKU76" s="15"/>
      <c r="IKV76" s="15"/>
      <c r="IKW76" s="15"/>
      <c r="IKX76" s="15"/>
      <c r="IKY76" s="15"/>
      <c r="IKZ76" s="15"/>
      <c r="ILA76" s="15"/>
      <c r="ILB76" s="15"/>
      <c r="ILC76" s="15"/>
      <c r="ILD76" s="15"/>
      <c r="ILE76" s="15"/>
      <c r="ILF76" s="15"/>
      <c r="ILG76" s="15"/>
      <c r="ILH76" s="15"/>
      <c r="ILI76" s="15"/>
      <c r="ILJ76" s="15"/>
      <c r="ILK76" s="15"/>
      <c r="ILL76" s="15"/>
      <c r="ILM76" s="15"/>
      <c r="ILN76" s="15"/>
      <c r="ILO76" s="15"/>
      <c r="ILP76" s="15"/>
      <c r="ILQ76" s="15"/>
      <c r="ILR76" s="15"/>
      <c r="ILS76" s="15"/>
      <c r="ILT76" s="15"/>
      <c r="ILU76" s="15"/>
      <c r="ILV76" s="15"/>
      <c r="ILW76" s="15"/>
      <c r="ILX76" s="15"/>
      <c r="ILY76" s="15"/>
      <c r="ILZ76" s="15"/>
      <c r="IMA76" s="15"/>
      <c r="IMB76" s="15"/>
      <c r="IMC76" s="15"/>
      <c r="IMD76" s="15"/>
      <c r="IME76" s="15"/>
      <c r="IMF76" s="15"/>
      <c r="IMG76" s="15"/>
      <c r="IMH76" s="15"/>
      <c r="IMI76" s="15"/>
      <c r="IMJ76" s="15"/>
      <c r="IMK76" s="15"/>
      <c r="IML76" s="15"/>
      <c r="IMM76" s="15"/>
      <c r="IMN76" s="15"/>
      <c r="IMO76" s="15"/>
      <c r="IMP76" s="15"/>
      <c r="IMQ76" s="15"/>
      <c r="IMR76" s="15"/>
      <c r="IMS76" s="15"/>
      <c r="IMT76" s="15"/>
      <c r="IMU76" s="15"/>
      <c r="IMV76" s="15"/>
      <c r="IMW76" s="15"/>
      <c r="IMX76" s="15"/>
      <c r="IMY76" s="15"/>
      <c r="IMZ76" s="15"/>
      <c r="INA76" s="15"/>
      <c r="INB76" s="15"/>
      <c r="INC76" s="15"/>
      <c r="IND76" s="15"/>
      <c r="INE76" s="15"/>
      <c r="INF76" s="15"/>
      <c r="ING76" s="15"/>
      <c r="INH76" s="15"/>
      <c r="INI76" s="15"/>
      <c r="INJ76" s="15"/>
      <c r="INK76" s="15"/>
      <c r="INL76" s="15"/>
      <c r="INM76" s="15"/>
      <c r="INN76" s="15"/>
      <c r="INO76" s="15"/>
      <c r="INP76" s="15"/>
      <c r="INQ76" s="15"/>
      <c r="INR76" s="15"/>
      <c r="INS76" s="15"/>
      <c r="INT76" s="15"/>
      <c r="INU76" s="15"/>
      <c r="INV76" s="15"/>
      <c r="INW76" s="15"/>
      <c r="INX76" s="15"/>
      <c r="INY76" s="15"/>
      <c r="INZ76" s="15"/>
      <c r="IOA76" s="15"/>
      <c r="IOB76" s="15"/>
      <c r="IOC76" s="15"/>
      <c r="IOD76" s="15"/>
      <c r="IOE76" s="15"/>
      <c r="IOF76" s="15"/>
      <c r="IOG76" s="15"/>
      <c r="IOH76" s="15"/>
      <c r="IOI76" s="15"/>
      <c r="IOJ76" s="15"/>
      <c r="IOK76" s="15"/>
      <c r="IOL76" s="15"/>
      <c r="IOM76" s="15"/>
      <c r="ION76" s="15"/>
      <c r="IOO76" s="15"/>
      <c r="IOP76" s="15"/>
      <c r="IOQ76" s="15"/>
      <c r="IOR76" s="15"/>
      <c r="IOS76" s="15"/>
      <c r="IOT76" s="15"/>
      <c r="IOU76" s="15"/>
      <c r="IOV76" s="15"/>
      <c r="IOW76" s="15"/>
      <c r="IOX76" s="15"/>
      <c r="IOY76" s="15"/>
      <c r="IOZ76" s="15"/>
      <c r="IPA76" s="15"/>
      <c r="IPB76" s="15"/>
      <c r="IPC76" s="15"/>
      <c r="IPD76" s="15"/>
      <c r="IPE76" s="15"/>
      <c r="IPF76" s="15"/>
      <c r="IPG76" s="15"/>
      <c r="IPH76" s="15"/>
      <c r="IPI76" s="15"/>
      <c r="IPJ76" s="15"/>
      <c r="IPK76" s="15"/>
      <c r="IPL76" s="15"/>
      <c r="IPM76" s="15"/>
      <c r="IPN76" s="15"/>
      <c r="IPO76" s="15"/>
      <c r="IPP76" s="15"/>
      <c r="IPQ76" s="15"/>
      <c r="IPR76" s="15"/>
      <c r="IPS76" s="15"/>
      <c r="IPT76" s="15"/>
      <c r="IPU76" s="15"/>
      <c r="IPV76" s="15"/>
      <c r="IPW76" s="15"/>
      <c r="IPX76" s="15"/>
      <c r="IPY76" s="15"/>
      <c r="IPZ76" s="15"/>
      <c r="IQA76" s="15"/>
      <c r="IQB76" s="15"/>
      <c r="IQC76" s="15"/>
      <c r="IQD76" s="15"/>
      <c r="IQE76" s="15"/>
      <c r="IQF76" s="15"/>
      <c r="IQG76" s="15"/>
      <c r="IQH76" s="15"/>
      <c r="IQI76" s="15"/>
      <c r="IQJ76" s="15"/>
      <c r="IQK76" s="15"/>
      <c r="IQL76" s="15"/>
      <c r="IQM76" s="15"/>
      <c r="IQN76" s="15"/>
      <c r="IQO76" s="15"/>
      <c r="IQP76" s="15"/>
      <c r="IQQ76" s="15"/>
      <c r="IQR76" s="15"/>
      <c r="IQS76" s="15"/>
      <c r="IQT76" s="15"/>
      <c r="IQU76" s="15"/>
      <c r="IQV76" s="15"/>
      <c r="IQW76" s="15"/>
      <c r="IQX76" s="15"/>
      <c r="IQY76" s="15"/>
      <c r="IQZ76" s="15"/>
      <c r="IRA76" s="15"/>
      <c r="IRB76" s="15"/>
      <c r="IRC76" s="15"/>
      <c r="IRD76" s="15"/>
      <c r="IRE76" s="15"/>
      <c r="IRF76" s="15"/>
      <c r="IRG76" s="15"/>
      <c r="IRH76" s="15"/>
      <c r="IRI76" s="15"/>
      <c r="IRJ76" s="15"/>
      <c r="IRK76" s="15"/>
      <c r="IRL76" s="15"/>
      <c r="IRM76" s="15"/>
      <c r="IRN76" s="15"/>
      <c r="IRO76" s="15"/>
      <c r="IRP76" s="15"/>
      <c r="IRQ76" s="15"/>
      <c r="IRR76" s="15"/>
      <c r="IRS76" s="15"/>
      <c r="IRT76" s="15"/>
      <c r="IRU76" s="15"/>
      <c r="IRV76" s="15"/>
      <c r="IRW76" s="15"/>
      <c r="IRX76" s="15"/>
      <c r="IRY76" s="15"/>
      <c r="IRZ76" s="15"/>
      <c r="ISA76" s="15"/>
      <c r="ISB76" s="15"/>
      <c r="ISC76" s="15"/>
      <c r="ISD76" s="15"/>
      <c r="ISE76" s="15"/>
      <c r="ISF76" s="15"/>
      <c r="ISG76" s="15"/>
      <c r="ISH76" s="15"/>
      <c r="ISI76" s="15"/>
      <c r="ISJ76" s="15"/>
      <c r="ISK76" s="15"/>
      <c r="ISL76" s="15"/>
      <c r="ISM76" s="15"/>
      <c r="ISN76" s="15"/>
      <c r="ISO76" s="15"/>
      <c r="ISP76" s="15"/>
      <c r="ISQ76" s="15"/>
      <c r="ISR76" s="15"/>
      <c r="ISS76" s="15"/>
      <c r="IST76" s="15"/>
      <c r="ISU76" s="15"/>
      <c r="ISV76" s="15"/>
      <c r="ISW76" s="15"/>
      <c r="ISX76" s="15"/>
      <c r="ISY76" s="15"/>
      <c r="ISZ76" s="15"/>
      <c r="ITA76" s="15"/>
      <c r="ITB76" s="15"/>
      <c r="ITC76" s="15"/>
      <c r="ITD76" s="15"/>
      <c r="ITE76" s="15"/>
      <c r="ITF76" s="15"/>
      <c r="ITG76" s="15"/>
      <c r="ITH76" s="15"/>
      <c r="ITI76" s="15"/>
      <c r="ITJ76" s="15"/>
      <c r="ITK76" s="15"/>
      <c r="ITL76" s="15"/>
      <c r="ITM76" s="15"/>
      <c r="ITN76" s="15"/>
      <c r="ITO76" s="15"/>
      <c r="ITP76" s="15"/>
      <c r="ITQ76" s="15"/>
      <c r="ITR76" s="15"/>
      <c r="ITS76" s="15"/>
      <c r="ITT76" s="15"/>
      <c r="ITU76" s="15"/>
      <c r="ITV76" s="15"/>
      <c r="ITW76" s="15"/>
      <c r="ITX76" s="15"/>
      <c r="ITY76" s="15"/>
      <c r="ITZ76" s="15"/>
      <c r="IUA76" s="15"/>
      <c r="IUB76" s="15"/>
      <c r="IUC76" s="15"/>
      <c r="IUD76" s="15"/>
      <c r="IUE76" s="15"/>
      <c r="IUF76" s="15"/>
      <c r="IUG76" s="15"/>
      <c r="IUH76" s="15"/>
      <c r="IUI76" s="15"/>
      <c r="IUJ76" s="15"/>
      <c r="IUK76" s="15"/>
      <c r="IUL76" s="15"/>
      <c r="IUM76" s="15"/>
      <c r="IUN76" s="15"/>
      <c r="IUO76" s="15"/>
      <c r="IUP76" s="15"/>
      <c r="IUQ76" s="15"/>
      <c r="IUR76" s="15"/>
      <c r="IUS76" s="15"/>
      <c r="IUT76" s="15"/>
      <c r="IUU76" s="15"/>
      <c r="IUV76" s="15"/>
      <c r="IUW76" s="15"/>
      <c r="IUX76" s="15"/>
      <c r="IUY76" s="15"/>
      <c r="IUZ76" s="15"/>
      <c r="IVA76" s="15"/>
      <c r="IVB76" s="15"/>
      <c r="IVC76" s="15"/>
      <c r="IVD76" s="15"/>
      <c r="IVE76" s="15"/>
      <c r="IVF76" s="15"/>
      <c r="IVG76" s="15"/>
      <c r="IVH76" s="15"/>
      <c r="IVI76" s="15"/>
      <c r="IVJ76" s="15"/>
      <c r="IVK76" s="15"/>
      <c r="IVL76" s="15"/>
      <c r="IVM76" s="15"/>
      <c r="IVN76" s="15"/>
      <c r="IVO76" s="15"/>
      <c r="IVP76" s="15"/>
      <c r="IVQ76" s="15"/>
      <c r="IVR76" s="15"/>
      <c r="IVS76" s="15"/>
      <c r="IVT76" s="15"/>
      <c r="IVU76" s="15"/>
      <c r="IVV76" s="15"/>
      <c r="IVW76" s="15"/>
      <c r="IVX76" s="15"/>
      <c r="IVY76" s="15"/>
      <c r="IVZ76" s="15"/>
      <c r="IWA76" s="15"/>
      <c r="IWB76" s="15"/>
      <c r="IWC76" s="15"/>
      <c r="IWD76" s="15"/>
      <c r="IWE76" s="15"/>
      <c r="IWF76" s="15"/>
      <c r="IWG76" s="15"/>
      <c r="IWH76" s="15"/>
      <c r="IWI76" s="15"/>
      <c r="IWJ76" s="15"/>
      <c r="IWK76" s="15"/>
      <c r="IWL76" s="15"/>
      <c r="IWM76" s="15"/>
      <c r="IWN76" s="15"/>
      <c r="IWO76" s="15"/>
      <c r="IWP76" s="15"/>
      <c r="IWQ76" s="15"/>
      <c r="IWR76" s="15"/>
      <c r="IWS76" s="15"/>
      <c r="IWT76" s="15"/>
      <c r="IWU76" s="15"/>
      <c r="IWV76" s="15"/>
      <c r="IWW76" s="15"/>
      <c r="IWX76" s="15"/>
      <c r="IWY76" s="15"/>
      <c r="IWZ76" s="15"/>
      <c r="IXA76" s="15"/>
      <c r="IXB76" s="15"/>
      <c r="IXC76" s="15"/>
      <c r="IXD76" s="15"/>
      <c r="IXE76" s="15"/>
      <c r="IXF76" s="15"/>
      <c r="IXG76" s="15"/>
      <c r="IXH76" s="15"/>
      <c r="IXI76" s="15"/>
      <c r="IXJ76" s="15"/>
      <c r="IXK76" s="15"/>
      <c r="IXL76" s="15"/>
      <c r="IXM76" s="15"/>
      <c r="IXN76" s="15"/>
      <c r="IXO76" s="15"/>
      <c r="IXP76" s="15"/>
      <c r="IXQ76" s="15"/>
      <c r="IXR76" s="15"/>
      <c r="IXS76" s="15"/>
      <c r="IXT76" s="15"/>
      <c r="IXU76" s="15"/>
      <c r="IXV76" s="15"/>
      <c r="IXW76" s="15"/>
      <c r="IXX76" s="15"/>
      <c r="IXY76" s="15"/>
      <c r="IXZ76" s="15"/>
      <c r="IYA76" s="15"/>
      <c r="IYB76" s="15"/>
      <c r="IYC76" s="15"/>
      <c r="IYD76" s="15"/>
      <c r="IYE76" s="15"/>
      <c r="IYF76" s="15"/>
      <c r="IYG76" s="15"/>
      <c r="IYH76" s="15"/>
      <c r="IYI76" s="15"/>
      <c r="IYJ76" s="15"/>
      <c r="IYK76" s="15"/>
      <c r="IYL76" s="15"/>
      <c r="IYM76" s="15"/>
      <c r="IYN76" s="15"/>
      <c r="IYO76" s="15"/>
      <c r="IYP76" s="15"/>
      <c r="IYQ76" s="15"/>
      <c r="IYR76" s="15"/>
      <c r="IYS76" s="15"/>
      <c r="IYT76" s="15"/>
      <c r="IYU76" s="15"/>
      <c r="IYV76" s="15"/>
      <c r="IYW76" s="15"/>
      <c r="IYX76" s="15"/>
      <c r="IYY76" s="15"/>
      <c r="IYZ76" s="15"/>
      <c r="IZA76" s="15"/>
      <c r="IZB76" s="15"/>
      <c r="IZC76" s="15"/>
      <c r="IZD76" s="15"/>
      <c r="IZE76" s="15"/>
      <c r="IZF76" s="15"/>
      <c r="IZG76" s="15"/>
      <c r="IZH76" s="15"/>
      <c r="IZI76" s="15"/>
      <c r="IZJ76" s="15"/>
      <c r="IZK76" s="15"/>
      <c r="IZL76" s="15"/>
      <c r="IZM76" s="15"/>
      <c r="IZN76" s="15"/>
      <c r="IZO76" s="15"/>
      <c r="IZP76" s="15"/>
      <c r="IZQ76" s="15"/>
      <c r="IZR76" s="15"/>
      <c r="IZS76" s="15"/>
      <c r="IZT76" s="15"/>
      <c r="IZU76" s="15"/>
      <c r="IZV76" s="15"/>
      <c r="IZW76" s="15"/>
      <c r="IZX76" s="15"/>
      <c r="IZY76" s="15"/>
      <c r="IZZ76" s="15"/>
      <c r="JAA76" s="15"/>
      <c r="JAB76" s="15"/>
      <c r="JAC76" s="15"/>
      <c r="JAD76" s="15"/>
      <c r="JAE76" s="15"/>
      <c r="JAF76" s="15"/>
      <c r="JAG76" s="15"/>
      <c r="JAH76" s="15"/>
      <c r="JAI76" s="15"/>
      <c r="JAJ76" s="15"/>
      <c r="JAK76" s="15"/>
      <c r="JAL76" s="15"/>
      <c r="JAM76" s="15"/>
      <c r="JAN76" s="15"/>
      <c r="JAO76" s="15"/>
      <c r="JAP76" s="15"/>
      <c r="JAQ76" s="15"/>
      <c r="JAR76" s="15"/>
      <c r="JAS76" s="15"/>
      <c r="JAT76" s="15"/>
      <c r="JAU76" s="15"/>
      <c r="JAV76" s="15"/>
      <c r="JAW76" s="15"/>
      <c r="JAX76" s="15"/>
      <c r="JAY76" s="15"/>
      <c r="JAZ76" s="15"/>
      <c r="JBA76" s="15"/>
      <c r="JBB76" s="15"/>
      <c r="JBC76" s="15"/>
      <c r="JBD76" s="15"/>
      <c r="JBE76" s="15"/>
      <c r="JBF76" s="15"/>
      <c r="JBG76" s="15"/>
      <c r="JBH76" s="15"/>
      <c r="JBI76" s="15"/>
      <c r="JBJ76" s="15"/>
      <c r="JBK76" s="15"/>
      <c r="JBL76" s="15"/>
      <c r="JBM76" s="15"/>
      <c r="JBN76" s="15"/>
      <c r="JBO76" s="15"/>
      <c r="JBP76" s="15"/>
      <c r="JBQ76" s="15"/>
      <c r="JBR76" s="15"/>
      <c r="JBS76" s="15"/>
      <c r="JBT76" s="15"/>
      <c r="JBU76" s="15"/>
      <c r="JBV76" s="15"/>
      <c r="JBW76" s="15"/>
      <c r="JBX76" s="15"/>
      <c r="JBY76" s="15"/>
      <c r="JBZ76" s="15"/>
      <c r="JCA76" s="15"/>
      <c r="JCB76" s="15"/>
      <c r="JCC76" s="15"/>
      <c r="JCD76" s="15"/>
      <c r="JCE76" s="15"/>
      <c r="JCF76" s="15"/>
      <c r="JCG76" s="15"/>
      <c r="JCH76" s="15"/>
      <c r="JCI76" s="15"/>
      <c r="JCJ76" s="15"/>
      <c r="JCK76" s="15"/>
      <c r="JCL76" s="15"/>
      <c r="JCM76" s="15"/>
      <c r="JCN76" s="15"/>
      <c r="JCO76" s="15"/>
      <c r="JCP76" s="15"/>
      <c r="JCQ76" s="15"/>
      <c r="JCR76" s="15"/>
      <c r="JCS76" s="15"/>
      <c r="JCT76" s="15"/>
      <c r="JCU76" s="15"/>
      <c r="JCV76" s="15"/>
      <c r="JCW76" s="15"/>
      <c r="JCX76" s="15"/>
      <c r="JCY76" s="15"/>
      <c r="JCZ76" s="15"/>
      <c r="JDA76" s="15"/>
      <c r="JDB76" s="15"/>
      <c r="JDC76" s="15"/>
      <c r="JDD76" s="15"/>
      <c r="JDE76" s="15"/>
      <c r="JDF76" s="15"/>
      <c r="JDG76" s="15"/>
      <c r="JDH76" s="15"/>
      <c r="JDI76" s="15"/>
      <c r="JDJ76" s="15"/>
      <c r="JDK76" s="15"/>
      <c r="JDL76" s="15"/>
      <c r="JDM76" s="15"/>
      <c r="JDN76" s="15"/>
      <c r="JDO76" s="15"/>
      <c r="JDP76" s="15"/>
      <c r="JDQ76" s="15"/>
      <c r="JDR76" s="15"/>
      <c r="JDS76" s="15"/>
      <c r="JDT76" s="15"/>
      <c r="JDU76" s="15"/>
      <c r="JDV76" s="15"/>
      <c r="JDW76" s="15"/>
      <c r="JDX76" s="15"/>
      <c r="JDY76" s="15"/>
      <c r="JDZ76" s="15"/>
      <c r="JEA76" s="15"/>
      <c r="JEB76" s="15"/>
      <c r="JEC76" s="15"/>
      <c r="JED76" s="15"/>
      <c r="JEE76" s="15"/>
      <c r="JEF76" s="15"/>
      <c r="JEG76" s="15"/>
      <c r="JEH76" s="15"/>
      <c r="JEI76" s="15"/>
      <c r="JEJ76" s="15"/>
      <c r="JEK76" s="15"/>
      <c r="JEL76" s="15"/>
      <c r="JEM76" s="15"/>
      <c r="JEN76" s="15"/>
      <c r="JEO76" s="15"/>
      <c r="JEP76" s="15"/>
      <c r="JEQ76" s="15"/>
      <c r="JER76" s="15"/>
      <c r="JES76" s="15"/>
      <c r="JET76" s="15"/>
      <c r="JEU76" s="15"/>
      <c r="JEV76" s="15"/>
      <c r="JEW76" s="15"/>
      <c r="JEX76" s="15"/>
      <c r="JEY76" s="15"/>
      <c r="JEZ76" s="15"/>
      <c r="JFA76" s="15"/>
      <c r="JFB76" s="15"/>
      <c r="JFC76" s="15"/>
      <c r="JFD76" s="15"/>
      <c r="JFE76" s="15"/>
      <c r="JFF76" s="15"/>
      <c r="JFG76" s="15"/>
      <c r="JFH76" s="15"/>
      <c r="JFI76" s="15"/>
      <c r="JFJ76" s="15"/>
      <c r="JFK76" s="15"/>
      <c r="JFL76" s="15"/>
      <c r="JFM76" s="15"/>
      <c r="JFN76" s="15"/>
      <c r="JFO76" s="15"/>
      <c r="JFP76" s="15"/>
      <c r="JFQ76" s="15"/>
      <c r="JFR76" s="15"/>
      <c r="JFS76" s="15"/>
      <c r="JFT76" s="15"/>
      <c r="JFU76" s="15"/>
      <c r="JFV76" s="15"/>
      <c r="JFW76" s="15"/>
      <c r="JFX76" s="15"/>
      <c r="JFY76" s="15"/>
      <c r="JFZ76" s="15"/>
      <c r="JGA76" s="15"/>
      <c r="JGB76" s="15"/>
      <c r="JGC76" s="15"/>
      <c r="JGD76" s="15"/>
      <c r="JGE76" s="15"/>
      <c r="JGF76" s="15"/>
      <c r="JGG76" s="15"/>
      <c r="JGH76" s="15"/>
      <c r="JGI76" s="15"/>
      <c r="JGJ76" s="15"/>
      <c r="JGK76" s="15"/>
      <c r="JGL76" s="15"/>
      <c r="JGM76" s="15"/>
      <c r="JGN76" s="15"/>
      <c r="JGO76" s="15"/>
      <c r="JGP76" s="15"/>
      <c r="JGQ76" s="15"/>
      <c r="JGR76" s="15"/>
      <c r="JGS76" s="15"/>
      <c r="JGT76" s="15"/>
      <c r="JGU76" s="15"/>
      <c r="JGV76" s="15"/>
      <c r="JGW76" s="15"/>
      <c r="JGX76" s="15"/>
      <c r="JGY76" s="15"/>
      <c r="JGZ76" s="15"/>
      <c r="JHA76" s="15"/>
      <c r="JHB76" s="15"/>
      <c r="JHC76" s="15"/>
      <c r="JHD76" s="15"/>
      <c r="JHE76" s="15"/>
      <c r="JHF76" s="15"/>
      <c r="JHG76" s="15"/>
      <c r="JHH76" s="15"/>
      <c r="JHI76" s="15"/>
      <c r="JHJ76" s="15"/>
      <c r="JHK76" s="15"/>
      <c r="JHL76" s="15"/>
      <c r="JHM76" s="15"/>
      <c r="JHN76" s="15"/>
      <c r="JHO76" s="15"/>
      <c r="JHP76" s="15"/>
      <c r="JHQ76" s="15"/>
      <c r="JHR76" s="15"/>
      <c r="JHS76" s="15"/>
      <c r="JHT76" s="15"/>
      <c r="JHU76" s="15"/>
      <c r="JHV76" s="15"/>
      <c r="JHW76" s="15"/>
      <c r="JHX76" s="15"/>
      <c r="JHY76" s="15"/>
      <c r="JHZ76" s="15"/>
      <c r="JIA76" s="15"/>
      <c r="JIB76" s="15"/>
      <c r="JIC76" s="15"/>
      <c r="JID76" s="15"/>
      <c r="JIE76" s="15"/>
      <c r="JIF76" s="15"/>
      <c r="JIG76" s="15"/>
      <c r="JIH76" s="15"/>
      <c r="JII76" s="15"/>
      <c r="JIJ76" s="15"/>
      <c r="JIK76" s="15"/>
      <c r="JIL76" s="15"/>
      <c r="JIM76" s="15"/>
      <c r="JIN76" s="15"/>
      <c r="JIO76" s="15"/>
      <c r="JIP76" s="15"/>
      <c r="JIQ76" s="15"/>
      <c r="JIR76" s="15"/>
      <c r="JIS76" s="15"/>
      <c r="JIT76" s="15"/>
      <c r="JIU76" s="15"/>
      <c r="JIV76" s="15"/>
      <c r="JIW76" s="15"/>
      <c r="JIX76" s="15"/>
      <c r="JIY76" s="15"/>
      <c r="JIZ76" s="15"/>
      <c r="JJA76" s="15"/>
      <c r="JJB76" s="15"/>
      <c r="JJC76" s="15"/>
      <c r="JJD76" s="15"/>
      <c r="JJE76" s="15"/>
      <c r="JJF76" s="15"/>
      <c r="JJG76" s="15"/>
      <c r="JJH76" s="15"/>
      <c r="JJI76" s="15"/>
      <c r="JJJ76" s="15"/>
      <c r="JJK76" s="15"/>
      <c r="JJL76" s="15"/>
      <c r="JJM76" s="15"/>
      <c r="JJN76" s="15"/>
      <c r="JJO76" s="15"/>
      <c r="JJP76" s="15"/>
      <c r="JJQ76" s="15"/>
      <c r="JJR76" s="15"/>
      <c r="JJS76" s="15"/>
      <c r="JJT76" s="15"/>
      <c r="JJU76" s="15"/>
      <c r="JJV76" s="15"/>
      <c r="JJW76" s="15"/>
      <c r="JJX76" s="15"/>
      <c r="JJY76" s="15"/>
      <c r="JJZ76" s="15"/>
      <c r="JKA76" s="15"/>
      <c r="JKB76" s="15"/>
      <c r="JKC76" s="15"/>
      <c r="JKD76" s="15"/>
      <c r="JKE76" s="15"/>
      <c r="JKF76" s="15"/>
      <c r="JKG76" s="15"/>
      <c r="JKH76" s="15"/>
      <c r="JKI76" s="15"/>
      <c r="JKJ76" s="15"/>
      <c r="JKK76" s="15"/>
      <c r="JKL76" s="15"/>
      <c r="JKM76" s="15"/>
      <c r="JKN76" s="15"/>
      <c r="JKO76" s="15"/>
      <c r="JKP76" s="15"/>
      <c r="JKQ76" s="15"/>
      <c r="JKR76" s="15"/>
      <c r="JKS76" s="15"/>
      <c r="JKT76" s="15"/>
      <c r="JKU76" s="15"/>
      <c r="JKV76" s="15"/>
      <c r="JKW76" s="15"/>
      <c r="JKX76" s="15"/>
      <c r="JKY76" s="15"/>
      <c r="JKZ76" s="15"/>
      <c r="JLA76" s="15"/>
      <c r="JLB76" s="15"/>
      <c r="JLC76" s="15"/>
      <c r="JLD76" s="15"/>
      <c r="JLE76" s="15"/>
      <c r="JLF76" s="15"/>
      <c r="JLG76" s="15"/>
      <c r="JLH76" s="15"/>
      <c r="JLI76" s="15"/>
      <c r="JLJ76" s="15"/>
      <c r="JLK76" s="15"/>
      <c r="JLL76" s="15"/>
      <c r="JLM76" s="15"/>
      <c r="JLN76" s="15"/>
      <c r="JLO76" s="15"/>
      <c r="JLP76" s="15"/>
      <c r="JLQ76" s="15"/>
      <c r="JLR76" s="15"/>
      <c r="JLS76" s="15"/>
      <c r="JLT76" s="15"/>
      <c r="JLU76" s="15"/>
      <c r="JLV76" s="15"/>
      <c r="JLW76" s="15"/>
      <c r="JLX76" s="15"/>
      <c r="JLY76" s="15"/>
      <c r="JLZ76" s="15"/>
      <c r="JMA76" s="15"/>
      <c r="JMB76" s="15"/>
      <c r="JMC76" s="15"/>
      <c r="JMD76" s="15"/>
      <c r="JME76" s="15"/>
      <c r="JMF76" s="15"/>
      <c r="JMG76" s="15"/>
      <c r="JMH76" s="15"/>
      <c r="JMI76" s="15"/>
      <c r="JMJ76" s="15"/>
      <c r="JMK76" s="15"/>
      <c r="JML76" s="15"/>
      <c r="JMM76" s="15"/>
      <c r="JMN76" s="15"/>
      <c r="JMO76" s="15"/>
      <c r="JMP76" s="15"/>
      <c r="JMQ76" s="15"/>
      <c r="JMR76" s="15"/>
      <c r="JMS76" s="15"/>
      <c r="JMT76" s="15"/>
      <c r="JMU76" s="15"/>
      <c r="JMV76" s="15"/>
      <c r="JMW76" s="15"/>
      <c r="JMX76" s="15"/>
      <c r="JMY76" s="15"/>
      <c r="JMZ76" s="15"/>
      <c r="JNA76" s="15"/>
      <c r="JNB76" s="15"/>
      <c r="JNC76" s="15"/>
      <c r="JND76" s="15"/>
      <c r="JNE76" s="15"/>
      <c r="JNF76" s="15"/>
      <c r="JNG76" s="15"/>
      <c r="JNH76" s="15"/>
      <c r="JNI76" s="15"/>
      <c r="JNJ76" s="15"/>
      <c r="JNK76" s="15"/>
      <c r="JNL76" s="15"/>
      <c r="JNM76" s="15"/>
      <c r="JNN76" s="15"/>
      <c r="JNO76" s="15"/>
      <c r="JNP76" s="15"/>
      <c r="JNQ76" s="15"/>
      <c r="JNR76" s="15"/>
      <c r="JNS76" s="15"/>
      <c r="JNT76" s="15"/>
      <c r="JNU76" s="15"/>
      <c r="JNV76" s="15"/>
      <c r="JNW76" s="15"/>
      <c r="JNX76" s="15"/>
      <c r="JNY76" s="15"/>
      <c r="JNZ76" s="15"/>
      <c r="JOA76" s="15"/>
      <c r="JOB76" s="15"/>
      <c r="JOC76" s="15"/>
      <c r="JOD76" s="15"/>
      <c r="JOE76" s="15"/>
      <c r="JOF76" s="15"/>
      <c r="JOG76" s="15"/>
      <c r="JOH76" s="15"/>
      <c r="JOI76" s="15"/>
      <c r="JOJ76" s="15"/>
      <c r="JOK76" s="15"/>
      <c r="JOL76" s="15"/>
      <c r="JOM76" s="15"/>
      <c r="JON76" s="15"/>
      <c r="JOO76" s="15"/>
      <c r="JOP76" s="15"/>
      <c r="JOQ76" s="15"/>
      <c r="JOR76" s="15"/>
      <c r="JOS76" s="15"/>
      <c r="JOT76" s="15"/>
      <c r="JOU76" s="15"/>
      <c r="JOV76" s="15"/>
      <c r="JOW76" s="15"/>
      <c r="JOX76" s="15"/>
      <c r="JOY76" s="15"/>
      <c r="JOZ76" s="15"/>
      <c r="JPA76" s="15"/>
      <c r="JPB76" s="15"/>
      <c r="JPC76" s="15"/>
      <c r="JPD76" s="15"/>
      <c r="JPE76" s="15"/>
      <c r="JPF76" s="15"/>
      <c r="JPG76" s="15"/>
      <c r="JPH76" s="15"/>
      <c r="JPI76" s="15"/>
      <c r="JPJ76" s="15"/>
      <c r="JPK76" s="15"/>
      <c r="JPL76" s="15"/>
      <c r="JPM76" s="15"/>
      <c r="JPN76" s="15"/>
      <c r="JPO76" s="15"/>
      <c r="JPP76" s="15"/>
      <c r="JPQ76" s="15"/>
      <c r="JPR76" s="15"/>
      <c r="JPS76" s="15"/>
      <c r="JPT76" s="15"/>
      <c r="JPU76" s="15"/>
      <c r="JPV76" s="15"/>
      <c r="JPW76" s="15"/>
      <c r="JPX76" s="15"/>
      <c r="JPY76" s="15"/>
      <c r="JPZ76" s="15"/>
      <c r="JQA76" s="15"/>
      <c r="JQB76" s="15"/>
      <c r="JQC76" s="15"/>
      <c r="JQD76" s="15"/>
      <c r="JQE76" s="15"/>
      <c r="JQF76" s="15"/>
      <c r="JQG76" s="15"/>
      <c r="JQH76" s="15"/>
      <c r="JQI76" s="15"/>
      <c r="JQJ76" s="15"/>
      <c r="JQK76" s="15"/>
      <c r="JQL76" s="15"/>
      <c r="JQM76" s="15"/>
      <c r="JQN76" s="15"/>
      <c r="JQO76" s="15"/>
      <c r="JQP76" s="15"/>
      <c r="JQQ76" s="15"/>
      <c r="JQR76" s="15"/>
      <c r="JQS76" s="15"/>
      <c r="JQT76" s="15"/>
      <c r="JQU76" s="15"/>
      <c r="JQV76" s="15"/>
      <c r="JQW76" s="15"/>
      <c r="JQX76" s="15"/>
      <c r="JQY76" s="15"/>
      <c r="JQZ76" s="15"/>
      <c r="JRA76" s="15"/>
      <c r="JRB76" s="15"/>
      <c r="JRC76" s="15"/>
      <c r="JRD76" s="15"/>
      <c r="JRE76" s="15"/>
      <c r="JRF76" s="15"/>
      <c r="JRG76" s="15"/>
      <c r="JRH76" s="15"/>
      <c r="JRI76" s="15"/>
      <c r="JRJ76" s="15"/>
      <c r="JRK76" s="15"/>
      <c r="JRL76" s="15"/>
      <c r="JRM76" s="15"/>
      <c r="JRN76" s="15"/>
      <c r="JRO76" s="15"/>
      <c r="JRP76" s="15"/>
      <c r="JRQ76" s="15"/>
      <c r="JRR76" s="15"/>
      <c r="JRS76" s="15"/>
      <c r="JRT76" s="15"/>
      <c r="JRU76" s="15"/>
      <c r="JRV76" s="15"/>
      <c r="JRW76" s="15"/>
      <c r="JRX76" s="15"/>
      <c r="JRY76" s="15"/>
      <c r="JRZ76" s="15"/>
      <c r="JSA76" s="15"/>
      <c r="JSB76" s="15"/>
      <c r="JSC76" s="15"/>
      <c r="JSD76" s="15"/>
      <c r="JSE76" s="15"/>
      <c r="JSF76" s="15"/>
      <c r="JSG76" s="15"/>
      <c r="JSH76" s="15"/>
      <c r="JSI76" s="15"/>
      <c r="JSJ76" s="15"/>
      <c r="JSK76" s="15"/>
      <c r="JSL76" s="15"/>
      <c r="JSM76" s="15"/>
      <c r="JSN76" s="15"/>
      <c r="JSO76" s="15"/>
      <c r="JSP76" s="15"/>
      <c r="JSQ76" s="15"/>
      <c r="JSR76" s="15"/>
      <c r="JSS76" s="15"/>
      <c r="JST76" s="15"/>
      <c r="JSU76" s="15"/>
      <c r="JSV76" s="15"/>
      <c r="JSW76" s="15"/>
      <c r="JSX76" s="15"/>
      <c r="JSY76" s="15"/>
      <c r="JSZ76" s="15"/>
      <c r="JTA76" s="15"/>
      <c r="JTB76" s="15"/>
      <c r="JTC76" s="15"/>
      <c r="JTD76" s="15"/>
      <c r="JTE76" s="15"/>
      <c r="JTF76" s="15"/>
      <c r="JTG76" s="15"/>
      <c r="JTH76" s="15"/>
      <c r="JTI76" s="15"/>
      <c r="JTJ76" s="15"/>
      <c r="JTK76" s="15"/>
      <c r="JTL76" s="15"/>
      <c r="JTM76" s="15"/>
      <c r="JTN76" s="15"/>
      <c r="JTO76" s="15"/>
      <c r="JTP76" s="15"/>
      <c r="JTQ76" s="15"/>
      <c r="JTR76" s="15"/>
      <c r="JTS76" s="15"/>
      <c r="JTT76" s="15"/>
      <c r="JTU76" s="15"/>
      <c r="JTV76" s="15"/>
      <c r="JTW76" s="15"/>
      <c r="JTX76" s="15"/>
      <c r="JTY76" s="15"/>
      <c r="JTZ76" s="15"/>
      <c r="JUA76" s="15"/>
      <c r="JUB76" s="15"/>
      <c r="JUC76" s="15"/>
      <c r="JUD76" s="15"/>
      <c r="JUE76" s="15"/>
      <c r="JUF76" s="15"/>
      <c r="JUG76" s="15"/>
      <c r="JUH76" s="15"/>
      <c r="JUI76" s="15"/>
      <c r="JUJ76" s="15"/>
      <c r="JUK76" s="15"/>
      <c r="JUL76" s="15"/>
      <c r="JUM76" s="15"/>
      <c r="JUN76" s="15"/>
      <c r="JUO76" s="15"/>
      <c r="JUP76" s="15"/>
      <c r="JUQ76" s="15"/>
      <c r="JUR76" s="15"/>
      <c r="JUS76" s="15"/>
      <c r="JUT76" s="15"/>
      <c r="JUU76" s="15"/>
      <c r="JUV76" s="15"/>
      <c r="JUW76" s="15"/>
      <c r="JUX76" s="15"/>
      <c r="JUY76" s="15"/>
      <c r="JUZ76" s="15"/>
      <c r="JVA76" s="15"/>
      <c r="JVB76" s="15"/>
      <c r="JVC76" s="15"/>
      <c r="JVD76" s="15"/>
      <c r="JVE76" s="15"/>
      <c r="JVF76" s="15"/>
      <c r="JVG76" s="15"/>
      <c r="JVH76" s="15"/>
      <c r="JVI76" s="15"/>
      <c r="JVJ76" s="15"/>
      <c r="JVK76" s="15"/>
      <c r="JVL76" s="15"/>
      <c r="JVM76" s="15"/>
      <c r="JVN76" s="15"/>
      <c r="JVO76" s="15"/>
      <c r="JVP76" s="15"/>
      <c r="JVQ76" s="15"/>
      <c r="JVR76" s="15"/>
      <c r="JVS76" s="15"/>
      <c r="JVT76" s="15"/>
      <c r="JVU76" s="15"/>
      <c r="JVV76" s="15"/>
      <c r="JVW76" s="15"/>
      <c r="JVX76" s="15"/>
      <c r="JVY76" s="15"/>
      <c r="JVZ76" s="15"/>
      <c r="JWA76" s="15"/>
      <c r="JWB76" s="15"/>
      <c r="JWC76" s="15"/>
      <c r="JWD76" s="15"/>
      <c r="JWE76" s="15"/>
      <c r="JWF76" s="15"/>
      <c r="JWG76" s="15"/>
      <c r="JWH76" s="15"/>
      <c r="JWI76" s="15"/>
      <c r="JWJ76" s="15"/>
      <c r="JWK76" s="15"/>
      <c r="JWL76" s="15"/>
      <c r="JWM76" s="15"/>
      <c r="JWN76" s="15"/>
      <c r="JWO76" s="15"/>
      <c r="JWP76" s="15"/>
      <c r="JWQ76" s="15"/>
      <c r="JWR76" s="15"/>
      <c r="JWS76" s="15"/>
      <c r="JWT76" s="15"/>
      <c r="JWU76" s="15"/>
      <c r="JWV76" s="15"/>
      <c r="JWW76" s="15"/>
      <c r="JWX76" s="15"/>
      <c r="JWY76" s="15"/>
      <c r="JWZ76" s="15"/>
      <c r="JXA76" s="15"/>
      <c r="JXB76" s="15"/>
      <c r="JXC76" s="15"/>
      <c r="JXD76" s="15"/>
      <c r="JXE76" s="15"/>
      <c r="JXF76" s="15"/>
      <c r="JXG76" s="15"/>
      <c r="JXH76" s="15"/>
      <c r="JXI76" s="15"/>
      <c r="JXJ76" s="15"/>
      <c r="JXK76" s="15"/>
      <c r="JXL76" s="15"/>
      <c r="JXM76" s="15"/>
      <c r="JXN76" s="15"/>
      <c r="JXO76" s="15"/>
      <c r="JXP76" s="15"/>
      <c r="JXQ76" s="15"/>
      <c r="JXR76" s="15"/>
      <c r="JXS76" s="15"/>
      <c r="JXT76" s="15"/>
      <c r="JXU76" s="15"/>
      <c r="JXV76" s="15"/>
      <c r="JXW76" s="15"/>
      <c r="JXX76" s="15"/>
      <c r="JXY76" s="15"/>
      <c r="JXZ76" s="15"/>
      <c r="JYA76" s="15"/>
      <c r="JYB76" s="15"/>
      <c r="JYC76" s="15"/>
      <c r="JYD76" s="15"/>
      <c r="JYE76" s="15"/>
      <c r="JYF76" s="15"/>
      <c r="JYG76" s="15"/>
      <c r="JYH76" s="15"/>
      <c r="JYI76" s="15"/>
      <c r="JYJ76" s="15"/>
      <c r="JYK76" s="15"/>
      <c r="JYL76" s="15"/>
      <c r="JYM76" s="15"/>
      <c r="JYN76" s="15"/>
      <c r="JYO76" s="15"/>
      <c r="JYP76" s="15"/>
      <c r="JYQ76" s="15"/>
      <c r="JYR76" s="15"/>
      <c r="JYS76" s="15"/>
      <c r="JYT76" s="15"/>
      <c r="JYU76" s="15"/>
      <c r="JYV76" s="15"/>
      <c r="JYW76" s="15"/>
      <c r="JYX76" s="15"/>
      <c r="JYY76" s="15"/>
      <c r="JYZ76" s="15"/>
      <c r="JZA76" s="15"/>
      <c r="JZB76" s="15"/>
      <c r="JZC76" s="15"/>
      <c r="JZD76" s="15"/>
      <c r="JZE76" s="15"/>
      <c r="JZF76" s="15"/>
      <c r="JZG76" s="15"/>
      <c r="JZH76" s="15"/>
      <c r="JZI76" s="15"/>
      <c r="JZJ76" s="15"/>
      <c r="JZK76" s="15"/>
      <c r="JZL76" s="15"/>
      <c r="JZM76" s="15"/>
      <c r="JZN76" s="15"/>
      <c r="JZO76" s="15"/>
      <c r="JZP76" s="15"/>
      <c r="JZQ76" s="15"/>
      <c r="JZR76" s="15"/>
      <c r="JZS76" s="15"/>
      <c r="JZT76" s="15"/>
      <c r="JZU76" s="15"/>
      <c r="JZV76" s="15"/>
      <c r="JZW76" s="15"/>
      <c r="JZX76" s="15"/>
      <c r="JZY76" s="15"/>
      <c r="JZZ76" s="15"/>
      <c r="KAA76" s="15"/>
      <c r="KAB76" s="15"/>
      <c r="KAC76" s="15"/>
      <c r="KAD76" s="15"/>
      <c r="KAE76" s="15"/>
      <c r="KAF76" s="15"/>
      <c r="KAG76" s="15"/>
      <c r="KAH76" s="15"/>
      <c r="KAI76" s="15"/>
      <c r="KAJ76" s="15"/>
      <c r="KAK76" s="15"/>
      <c r="KAL76" s="15"/>
      <c r="KAM76" s="15"/>
      <c r="KAN76" s="15"/>
      <c r="KAO76" s="15"/>
      <c r="KAP76" s="15"/>
      <c r="KAQ76" s="15"/>
      <c r="KAR76" s="15"/>
      <c r="KAS76" s="15"/>
      <c r="KAT76" s="15"/>
      <c r="KAU76" s="15"/>
      <c r="KAV76" s="15"/>
      <c r="KAW76" s="15"/>
      <c r="KAX76" s="15"/>
      <c r="KAY76" s="15"/>
      <c r="KAZ76" s="15"/>
      <c r="KBA76" s="15"/>
      <c r="KBB76" s="15"/>
      <c r="KBC76" s="15"/>
      <c r="KBD76" s="15"/>
      <c r="KBE76" s="15"/>
      <c r="KBF76" s="15"/>
      <c r="KBG76" s="15"/>
      <c r="KBH76" s="15"/>
      <c r="KBI76" s="15"/>
      <c r="KBJ76" s="15"/>
      <c r="KBK76" s="15"/>
      <c r="KBL76" s="15"/>
      <c r="KBM76" s="15"/>
      <c r="KBN76" s="15"/>
      <c r="KBO76" s="15"/>
      <c r="KBP76" s="15"/>
      <c r="KBQ76" s="15"/>
      <c r="KBR76" s="15"/>
      <c r="KBS76" s="15"/>
      <c r="KBT76" s="15"/>
      <c r="KBU76" s="15"/>
      <c r="KBV76" s="15"/>
      <c r="KBW76" s="15"/>
      <c r="KBX76" s="15"/>
      <c r="KBY76" s="15"/>
      <c r="KBZ76" s="15"/>
      <c r="KCA76" s="15"/>
      <c r="KCB76" s="15"/>
      <c r="KCC76" s="15"/>
      <c r="KCD76" s="15"/>
      <c r="KCE76" s="15"/>
      <c r="KCF76" s="15"/>
      <c r="KCG76" s="15"/>
      <c r="KCH76" s="15"/>
      <c r="KCI76" s="15"/>
      <c r="KCJ76" s="15"/>
      <c r="KCK76" s="15"/>
      <c r="KCL76" s="15"/>
      <c r="KCM76" s="15"/>
      <c r="KCN76" s="15"/>
      <c r="KCO76" s="15"/>
      <c r="KCP76" s="15"/>
      <c r="KCQ76" s="15"/>
      <c r="KCR76" s="15"/>
      <c r="KCS76" s="15"/>
      <c r="KCT76" s="15"/>
      <c r="KCU76" s="15"/>
      <c r="KCV76" s="15"/>
      <c r="KCW76" s="15"/>
      <c r="KCX76" s="15"/>
      <c r="KCY76" s="15"/>
      <c r="KCZ76" s="15"/>
      <c r="KDA76" s="15"/>
      <c r="KDB76" s="15"/>
      <c r="KDC76" s="15"/>
      <c r="KDD76" s="15"/>
      <c r="KDE76" s="15"/>
      <c r="KDF76" s="15"/>
      <c r="KDG76" s="15"/>
      <c r="KDH76" s="15"/>
      <c r="KDI76" s="15"/>
      <c r="KDJ76" s="15"/>
      <c r="KDK76" s="15"/>
      <c r="KDL76" s="15"/>
      <c r="KDM76" s="15"/>
      <c r="KDN76" s="15"/>
      <c r="KDO76" s="15"/>
      <c r="KDP76" s="15"/>
      <c r="KDQ76" s="15"/>
      <c r="KDR76" s="15"/>
      <c r="KDS76" s="15"/>
      <c r="KDT76" s="15"/>
      <c r="KDU76" s="15"/>
      <c r="KDV76" s="15"/>
      <c r="KDW76" s="15"/>
      <c r="KDX76" s="15"/>
      <c r="KDY76" s="15"/>
      <c r="KDZ76" s="15"/>
      <c r="KEA76" s="15"/>
      <c r="KEB76" s="15"/>
      <c r="KEC76" s="15"/>
      <c r="KED76" s="15"/>
      <c r="KEE76" s="15"/>
      <c r="KEF76" s="15"/>
      <c r="KEG76" s="15"/>
      <c r="KEH76" s="15"/>
      <c r="KEI76" s="15"/>
      <c r="KEJ76" s="15"/>
      <c r="KEK76" s="15"/>
      <c r="KEL76" s="15"/>
      <c r="KEM76" s="15"/>
      <c r="KEN76" s="15"/>
      <c r="KEO76" s="15"/>
      <c r="KEP76" s="15"/>
      <c r="KEQ76" s="15"/>
      <c r="KER76" s="15"/>
      <c r="KES76" s="15"/>
      <c r="KET76" s="15"/>
      <c r="KEU76" s="15"/>
      <c r="KEV76" s="15"/>
      <c r="KEW76" s="15"/>
      <c r="KEX76" s="15"/>
      <c r="KEY76" s="15"/>
      <c r="KEZ76" s="15"/>
      <c r="KFA76" s="15"/>
      <c r="KFB76" s="15"/>
      <c r="KFC76" s="15"/>
      <c r="KFD76" s="15"/>
      <c r="KFE76" s="15"/>
      <c r="KFF76" s="15"/>
      <c r="KFG76" s="15"/>
      <c r="KFH76" s="15"/>
      <c r="KFI76" s="15"/>
      <c r="KFJ76" s="15"/>
      <c r="KFK76" s="15"/>
      <c r="KFL76" s="15"/>
      <c r="KFM76" s="15"/>
      <c r="KFN76" s="15"/>
      <c r="KFO76" s="15"/>
      <c r="KFP76" s="15"/>
      <c r="KFQ76" s="15"/>
      <c r="KFR76" s="15"/>
      <c r="KFS76" s="15"/>
      <c r="KFT76" s="15"/>
      <c r="KFU76" s="15"/>
      <c r="KFV76" s="15"/>
      <c r="KFW76" s="15"/>
      <c r="KFX76" s="15"/>
      <c r="KFY76" s="15"/>
      <c r="KFZ76" s="15"/>
      <c r="KGA76" s="15"/>
      <c r="KGB76" s="15"/>
      <c r="KGC76" s="15"/>
      <c r="KGD76" s="15"/>
      <c r="KGE76" s="15"/>
      <c r="KGF76" s="15"/>
      <c r="KGG76" s="15"/>
      <c r="KGH76" s="15"/>
      <c r="KGI76" s="15"/>
      <c r="KGJ76" s="15"/>
      <c r="KGK76" s="15"/>
      <c r="KGL76" s="15"/>
      <c r="KGM76" s="15"/>
      <c r="KGN76" s="15"/>
      <c r="KGO76" s="15"/>
      <c r="KGP76" s="15"/>
      <c r="KGQ76" s="15"/>
      <c r="KGR76" s="15"/>
      <c r="KGS76" s="15"/>
      <c r="KGT76" s="15"/>
      <c r="KGU76" s="15"/>
      <c r="KGV76" s="15"/>
      <c r="KGW76" s="15"/>
      <c r="KGX76" s="15"/>
      <c r="KGY76" s="15"/>
      <c r="KGZ76" s="15"/>
      <c r="KHA76" s="15"/>
      <c r="KHB76" s="15"/>
      <c r="KHC76" s="15"/>
      <c r="KHD76" s="15"/>
      <c r="KHE76" s="15"/>
      <c r="KHF76" s="15"/>
      <c r="KHG76" s="15"/>
      <c r="KHH76" s="15"/>
      <c r="KHI76" s="15"/>
      <c r="KHJ76" s="15"/>
      <c r="KHK76" s="15"/>
      <c r="KHL76" s="15"/>
      <c r="KHM76" s="15"/>
      <c r="KHN76" s="15"/>
      <c r="KHO76" s="15"/>
      <c r="KHP76" s="15"/>
      <c r="KHQ76" s="15"/>
      <c r="KHR76" s="15"/>
      <c r="KHS76" s="15"/>
      <c r="KHT76" s="15"/>
      <c r="KHU76" s="15"/>
      <c r="KHV76" s="15"/>
      <c r="KHW76" s="15"/>
      <c r="KHX76" s="15"/>
      <c r="KHY76" s="15"/>
      <c r="KHZ76" s="15"/>
      <c r="KIA76" s="15"/>
      <c r="KIB76" s="15"/>
      <c r="KIC76" s="15"/>
      <c r="KID76" s="15"/>
      <c r="KIE76" s="15"/>
      <c r="KIF76" s="15"/>
      <c r="KIG76" s="15"/>
      <c r="KIH76" s="15"/>
      <c r="KII76" s="15"/>
      <c r="KIJ76" s="15"/>
      <c r="KIK76" s="15"/>
      <c r="KIL76" s="15"/>
      <c r="KIM76" s="15"/>
      <c r="KIN76" s="15"/>
      <c r="KIO76" s="15"/>
      <c r="KIP76" s="15"/>
      <c r="KIQ76" s="15"/>
      <c r="KIR76" s="15"/>
      <c r="KIS76" s="15"/>
      <c r="KIT76" s="15"/>
      <c r="KIU76" s="15"/>
      <c r="KIV76" s="15"/>
      <c r="KIW76" s="15"/>
      <c r="KIX76" s="15"/>
      <c r="KIY76" s="15"/>
      <c r="KIZ76" s="15"/>
      <c r="KJA76" s="15"/>
      <c r="KJB76" s="15"/>
      <c r="KJC76" s="15"/>
      <c r="KJD76" s="15"/>
      <c r="KJE76" s="15"/>
      <c r="KJF76" s="15"/>
      <c r="KJG76" s="15"/>
      <c r="KJH76" s="15"/>
      <c r="KJI76" s="15"/>
      <c r="KJJ76" s="15"/>
      <c r="KJK76" s="15"/>
      <c r="KJL76" s="15"/>
      <c r="KJM76" s="15"/>
      <c r="KJN76" s="15"/>
      <c r="KJO76" s="15"/>
      <c r="KJP76" s="15"/>
      <c r="KJQ76" s="15"/>
      <c r="KJR76" s="15"/>
      <c r="KJS76" s="15"/>
      <c r="KJT76" s="15"/>
      <c r="KJU76" s="15"/>
      <c r="KJV76" s="15"/>
      <c r="KJW76" s="15"/>
      <c r="KJX76" s="15"/>
      <c r="KJY76" s="15"/>
      <c r="KJZ76" s="15"/>
      <c r="KKA76" s="15"/>
      <c r="KKB76" s="15"/>
      <c r="KKC76" s="15"/>
      <c r="KKD76" s="15"/>
      <c r="KKE76" s="15"/>
      <c r="KKF76" s="15"/>
      <c r="KKG76" s="15"/>
      <c r="KKH76" s="15"/>
      <c r="KKI76" s="15"/>
      <c r="KKJ76" s="15"/>
      <c r="KKK76" s="15"/>
      <c r="KKL76" s="15"/>
      <c r="KKM76" s="15"/>
      <c r="KKN76" s="15"/>
      <c r="KKO76" s="15"/>
      <c r="KKP76" s="15"/>
      <c r="KKQ76" s="15"/>
      <c r="KKR76" s="15"/>
      <c r="KKS76" s="15"/>
      <c r="KKT76" s="15"/>
      <c r="KKU76" s="15"/>
      <c r="KKV76" s="15"/>
      <c r="KKW76" s="15"/>
      <c r="KKX76" s="15"/>
      <c r="KKY76" s="15"/>
      <c r="KKZ76" s="15"/>
      <c r="KLA76" s="15"/>
      <c r="KLB76" s="15"/>
      <c r="KLC76" s="15"/>
      <c r="KLD76" s="15"/>
      <c r="KLE76" s="15"/>
      <c r="KLF76" s="15"/>
      <c r="KLG76" s="15"/>
      <c r="KLH76" s="15"/>
      <c r="KLI76" s="15"/>
      <c r="KLJ76" s="15"/>
      <c r="KLK76" s="15"/>
      <c r="KLL76" s="15"/>
      <c r="KLM76" s="15"/>
      <c r="KLN76" s="15"/>
      <c r="KLO76" s="15"/>
      <c r="KLP76" s="15"/>
      <c r="KLQ76" s="15"/>
      <c r="KLR76" s="15"/>
      <c r="KLS76" s="15"/>
      <c r="KLT76" s="15"/>
      <c r="KLU76" s="15"/>
      <c r="KLV76" s="15"/>
      <c r="KLW76" s="15"/>
      <c r="KLX76" s="15"/>
      <c r="KLY76" s="15"/>
      <c r="KLZ76" s="15"/>
      <c r="KMA76" s="15"/>
      <c r="KMB76" s="15"/>
      <c r="KMC76" s="15"/>
      <c r="KMD76" s="15"/>
      <c r="KME76" s="15"/>
      <c r="KMF76" s="15"/>
      <c r="KMG76" s="15"/>
      <c r="KMH76" s="15"/>
      <c r="KMI76" s="15"/>
      <c r="KMJ76" s="15"/>
      <c r="KMK76" s="15"/>
      <c r="KML76" s="15"/>
      <c r="KMM76" s="15"/>
      <c r="KMN76" s="15"/>
      <c r="KMO76" s="15"/>
      <c r="KMP76" s="15"/>
      <c r="KMQ76" s="15"/>
      <c r="KMR76" s="15"/>
      <c r="KMS76" s="15"/>
      <c r="KMT76" s="15"/>
      <c r="KMU76" s="15"/>
      <c r="KMV76" s="15"/>
      <c r="KMW76" s="15"/>
      <c r="KMX76" s="15"/>
      <c r="KMY76" s="15"/>
      <c r="KMZ76" s="15"/>
      <c r="KNA76" s="15"/>
      <c r="KNB76" s="15"/>
      <c r="KNC76" s="15"/>
      <c r="KND76" s="15"/>
      <c r="KNE76" s="15"/>
      <c r="KNF76" s="15"/>
      <c r="KNG76" s="15"/>
      <c r="KNH76" s="15"/>
      <c r="KNI76" s="15"/>
      <c r="KNJ76" s="15"/>
      <c r="KNK76" s="15"/>
      <c r="KNL76" s="15"/>
      <c r="KNM76" s="15"/>
      <c r="KNN76" s="15"/>
      <c r="KNO76" s="15"/>
      <c r="KNP76" s="15"/>
      <c r="KNQ76" s="15"/>
      <c r="KNR76" s="15"/>
      <c r="KNS76" s="15"/>
      <c r="KNT76" s="15"/>
      <c r="KNU76" s="15"/>
      <c r="KNV76" s="15"/>
      <c r="KNW76" s="15"/>
      <c r="KNX76" s="15"/>
      <c r="KNY76" s="15"/>
      <c r="KNZ76" s="15"/>
      <c r="KOA76" s="15"/>
      <c r="KOB76" s="15"/>
      <c r="KOC76" s="15"/>
      <c r="KOD76" s="15"/>
      <c r="KOE76" s="15"/>
      <c r="KOF76" s="15"/>
      <c r="KOG76" s="15"/>
      <c r="KOH76" s="15"/>
      <c r="KOI76" s="15"/>
      <c r="KOJ76" s="15"/>
      <c r="KOK76" s="15"/>
      <c r="KOL76" s="15"/>
      <c r="KOM76" s="15"/>
      <c r="KON76" s="15"/>
      <c r="KOO76" s="15"/>
      <c r="KOP76" s="15"/>
      <c r="KOQ76" s="15"/>
      <c r="KOR76" s="15"/>
      <c r="KOS76" s="15"/>
      <c r="KOT76" s="15"/>
      <c r="KOU76" s="15"/>
      <c r="KOV76" s="15"/>
      <c r="KOW76" s="15"/>
      <c r="KOX76" s="15"/>
      <c r="KOY76" s="15"/>
      <c r="KOZ76" s="15"/>
      <c r="KPA76" s="15"/>
      <c r="KPB76" s="15"/>
      <c r="KPC76" s="15"/>
      <c r="KPD76" s="15"/>
      <c r="KPE76" s="15"/>
      <c r="KPF76" s="15"/>
      <c r="KPG76" s="15"/>
      <c r="KPH76" s="15"/>
      <c r="KPI76" s="15"/>
      <c r="KPJ76" s="15"/>
      <c r="KPK76" s="15"/>
      <c r="KPL76" s="15"/>
      <c r="KPM76" s="15"/>
      <c r="KPN76" s="15"/>
      <c r="KPO76" s="15"/>
      <c r="KPP76" s="15"/>
      <c r="KPQ76" s="15"/>
      <c r="KPR76" s="15"/>
      <c r="KPS76" s="15"/>
      <c r="KPT76" s="15"/>
      <c r="KPU76" s="15"/>
      <c r="KPV76" s="15"/>
      <c r="KPW76" s="15"/>
      <c r="KPX76" s="15"/>
      <c r="KPY76" s="15"/>
      <c r="KPZ76" s="15"/>
      <c r="KQA76" s="15"/>
      <c r="KQB76" s="15"/>
      <c r="KQC76" s="15"/>
      <c r="KQD76" s="15"/>
      <c r="KQE76" s="15"/>
      <c r="KQF76" s="15"/>
      <c r="KQG76" s="15"/>
      <c r="KQH76" s="15"/>
      <c r="KQI76" s="15"/>
      <c r="KQJ76" s="15"/>
      <c r="KQK76" s="15"/>
      <c r="KQL76" s="15"/>
      <c r="KQM76" s="15"/>
      <c r="KQN76" s="15"/>
      <c r="KQO76" s="15"/>
      <c r="KQP76" s="15"/>
      <c r="KQQ76" s="15"/>
      <c r="KQR76" s="15"/>
      <c r="KQS76" s="15"/>
      <c r="KQT76" s="15"/>
      <c r="KQU76" s="15"/>
      <c r="KQV76" s="15"/>
      <c r="KQW76" s="15"/>
      <c r="KQX76" s="15"/>
      <c r="KQY76" s="15"/>
      <c r="KQZ76" s="15"/>
      <c r="KRA76" s="15"/>
      <c r="KRB76" s="15"/>
      <c r="KRC76" s="15"/>
      <c r="KRD76" s="15"/>
      <c r="KRE76" s="15"/>
      <c r="KRF76" s="15"/>
      <c r="KRG76" s="15"/>
      <c r="KRH76" s="15"/>
      <c r="KRI76" s="15"/>
      <c r="KRJ76" s="15"/>
      <c r="KRK76" s="15"/>
      <c r="KRL76" s="15"/>
      <c r="KRM76" s="15"/>
      <c r="KRN76" s="15"/>
      <c r="KRO76" s="15"/>
      <c r="KRP76" s="15"/>
      <c r="KRQ76" s="15"/>
      <c r="KRR76" s="15"/>
      <c r="KRS76" s="15"/>
      <c r="KRT76" s="15"/>
      <c r="KRU76" s="15"/>
      <c r="KRV76" s="15"/>
      <c r="KRW76" s="15"/>
      <c r="KRX76" s="15"/>
      <c r="KRY76" s="15"/>
      <c r="KRZ76" s="15"/>
      <c r="KSA76" s="15"/>
      <c r="KSB76" s="15"/>
      <c r="KSC76" s="15"/>
      <c r="KSD76" s="15"/>
      <c r="KSE76" s="15"/>
      <c r="KSF76" s="15"/>
      <c r="KSG76" s="15"/>
      <c r="KSH76" s="15"/>
      <c r="KSI76" s="15"/>
      <c r="KSJ76" s="15"/>
      <c r="KSK76" s="15"/>
      <c r="KSL76" s="15"/>
      <c r="KSM76" s="15"/>
      <c r="KSN76" s="15"/>
      <c r="KSO76" s="15"/>
      <c r="KSP76" s="15"/>
      <c r="KSQ76" s="15"/>
      <c r="KSR76" s="15"/>
      <c r="KSS76" s="15"/>
      <c r="KST76" s="15"/>
      <c r="KSU76" s="15"/>
      <c r="KSV76" s="15"/>
      <c r="KSW76" s="15"/>
      <c r="KSX76" s="15"/>
      <c r="KSY76" s="15"/>
      <c r="KSZ76" s="15"/>
      <c r="KTA76" s="15"/>
      <c r="KTB76" s="15"/>
      <c r="KTC76" s="15"/>
      <c r="KTD76" s="15"/>
      <c r="KTE76" s="15"/>
      <c r="KTF76" s="15"/>
      <c r="KTG76" s="15"/>
      <c r="KTH76" s="15"/>
      <c r="KTI76" s="15"/>
      <c r="KTJ76" s="15"/>
      <c r="KTK76" s="15"/>
      <c r="KTL76" s="15"/>
      <c r="KTM76" s="15"/>
      <c r="KTN76" s="15"/>
      <c r="KTO76" s="15"/>
      <c r="KTP76" s="15"/>
      <c r="KTQ76" s="15"/>
      <c r="KTR76" s="15"/>
      <c r="KTS76" s="15"/>
      <c r="KTT76" s="15"/>
      <c r="KTU76" s="15"/>
      <c r="KTV76" s="15"/>
      <c r="KTW76" s="15"/>
      <c r="KTX76" s="15"/>
      <c r="KTY76" s="15"/>
      <c r="KTZ76" s="15"/>
      <c r="KUA76" s="15"/>
      <c r="KUB76" s="15"/>
      <c r="KUC76" s="15"/>
      <c r="KUD76" s="15"/>
      <c r="KUE76" s="15"/>
      <c r="KUF76" s="15"/>
      <c r="KUG76" s="15"/>
      <c r="KUH76" s="15"/>
      <c r="KUI76" s="15"/>
      <c r="KUJ76" s="15"/>
      <c r="KUK76" s="15"/>
      <c r="KUL76" s="15"/>
      <c r="KUM76" s="15"/>
      <c r="KUN76" s="15"/>
      <c r="KUO76" s="15"/>
      <c r="KUP76" s="15"/>
      <c r="KUQ76" s="15"/>
      <c r="KUR76" s="15"/>
      <c r="KUS76" s="15"/>
      <c r="KUT76" s="15"/>
      <c r="KUU76" s="15"/>
      <c r="KUV76" s="15"/>
      <c r="KUW76" s="15"/>
      <c r="KUX76" s="15"/>
      <c r="KUY76" s="15"/>
      <c r="KUZ76" s="15"/>
      <c r="KVA76" s="15"/>
      <c r="KVB76" s="15"/>
      <c r="KVC76" s="15"/>
      <c r="KVD76" s="15"/>
      <c r="KVE76" s="15"/>
      <c r="KVF76" s="15"/>
      <c r="KVG76" s="15"/>
      <c r="KVH76" s="15"/>
      <c r="KVI76" s="15"/>
      <c r="KVJ76" s="15"/>
      <c r="KVK76" s="15"/>
      <c r="KVL76" s="15"/>
      <c r="KVM76" s="15"/>
      <c r="KVN76" s="15"/>
      <c r="KVO76" s="15"/>
      <c r="KVP76" s="15"/>
      <c r="KVQ76" s="15"/>
      <c r="KVR76" s="15"/>
      <c r="KVS76" s="15"/>
      <c r="KVT76" s="15"/>
      <c r="KVU76" s="15"/>
      <c r="KVV76" s="15"/>
      <c r="KVW76" s="15"/>
      <c r="KVX76" s="15"/>
      <c r="KVY76" s="15"/>
      <c r="KVZ76" s="15"/>
      <c r="KWA76" s="15"/>
      <c r="KWB76" s="15"/>
      <c r="KWC76" s="15"/>
      <c r="KWD76" s="15"/>
      <c r="KWE76" s="15"/>
      <c r="KWF76" s="15"/>
      <c r="KWG76" s="15"/>
      <c r="KWH76" s="15"/>
      <c r="KWI76" s="15"/>
      <c r="KWJ76" s="15"/>
      <c r="KWK76" s="15"/>
      <c r="KWL76" s="15"/>
      <c r="KWM76" s="15"/>
      <c r="KWN76" s="15"/>
      <c r="KWO76" s="15"/>
      <c r="KWP76" s="15"/>
      <c r="KWQ76" s="15"/>
      <c r="KWR76" s="15"/>
      <c r="KWS76" s="15"/>
      <c r="KWT76" s="15"/>
      <c r="KWU76" s="15"/>
      <c r="KWV76" s="15"/>
      <c r="KWW76" s="15"/>
      <c r="KWX76" s="15"/>
      <c r="KWY76" s="15"/>
      <c r="KWZ76" s="15"/>
      <c r="KXA76" s="15"/>
      <c r="KXB76" s="15"/>
      <c r="KXC76" s="15"/>
      <c r="KXD76" s="15"/>
      <c r="KXE76" s="15"/>
      <c r="KXF76" s="15"/>
      <c r="KXG76" s="15"/>
      <c r="KXH76" s="15"/>
      <c r="KXI76" s="15"/>
      <c r="KXJ76" s="15"/>
      <c r="KXK76" s="15"/>
      <c r="KXL76" s="15"/>
      <c r="KXM76" s="15"/>
      <c r="KXN76" s="15"/>
      <c r="KXO76" s="15"/>
      <c r="KXP76" s="15"/>
      <c r="KXQ76" s="15"/>
      <c r="KXR76" s="15"/>
      <c r="KXS76" s="15"/>
      <c r="KXT76" s="15"/>
      <c r="KXU76" s="15"/>
      <c r="KXV76" s="15"/>
      <c r="KXW76" s="15"/>
      <c r="KXX76" s="15"/>
      <c r="KXY76" s="15"/>
      <c r="KXZ76" s="15"/>
      <c r="KYA76" s="15"/>
      <c r="KYB76" s="15"/>
      <c r="KYC76" s="15"/>
      <c r="KYD76" s="15"/>
      <c r="KYE76" s="15"/>
      <c r="KYF76" s="15"/>
      <c r="KYG76" s="15"/>
      <c r="KYH76" s="15"/>
      <c r="KYI76" s="15"/>
      <c r="KYJ76" s="15"/>
      <c r="KYK76" s="15"/>
      <c r="KYL76" s="15"/>
      <c r="KYM76" s="15"/>
      <c r="KYN76" s="15"/>
      <c r="KYO76" s="15"/>
      <c r="KYP76" s="15"/>
      <c r="KYQ76" s="15"/>
      <c r="KYR76" s="15"/>
      <c r="KYS76" s="15"/>
      <c r="KYT76" s="15"/>
      <c r="KYU76" s="15"/>
      <c r="KYV76" s="15"/>
      <c r="KYW76" s="15"/>
      <c r="KYX76" s="15"/>
      <c r="KYY76" s="15"/>
      <c r="KYZ76" s="15"/>
      <c r="KZA76" s="15"/>
      <c r="KZB76" s="15"/>
      <c r="KZC76" s="15"/>
      <c r="KZD76" s="15"/>
      <c r="KZE76" s="15"/>
      <c r="KZF76" s="15"/>
      <c r="KZG76" s="15"/>
      <c r="KZH76" s="15"/>
      <c r="KZI76" s="15"/>
      <c r="KZJ76" s="15"/>
      <c r="KZK76" s="15"/>
      <c r="KZL76" s="15"/>
      <c r="KZM76" s="15"/>
      <c r="KZN76" s="15"/>
      <c r="KZO76" s="15"/>
      <c r="KZP76" s="15"/>
      <c r="KZQ76" s="15"/>
      <c r="KZR76" s="15"/>
      <c r="KZS76" s="15"/>
      <c r="KZT76" s="15"/>
      <c r="KZU76" s="15"/>
      <c r="KZV76" s="15"/>
      <c r="KZW76" s="15"/>
      <c r="KZX76" s="15"/>
      <c r="KZY76" s="15"/>
      <c r="KZZ76" s="15"/>
      <c r="LAA76" s="15"/>
      <c r="LAB76" s="15"/>
      <c r="LAC76" s="15"/>
      <c r="LAD76" s="15"/>
      <c r="LAE76" s="15"/>
      <c r="LAF76" s="15"/>
      <c r="LAG76" s="15"/>
      <c r="LAH76" s="15"/>
      <c r="LAI76" s="15"/>
      <c r="LAJ76" s="15"/>
      <c r="LAK76" s="15"/>
      <c r="LAL76" s="15"/>
      <c r="LAM76" s="15"/>
      <c r="LAN76" s="15"/>
      <c r="LAO76" s="15"/>
      <c r="LAP76" s="15"/>
      <c r="LAQ76" s="15"/>
      <c r="LAR76" s="15"/>
      <c r="LAS76" s="15"/>
      <c r="LAT76" s="15"/>
      <c r="LAU76" s="15"/>
      <c r="LAV76" s="15"/>
      <c r="LAW76" s="15"/>
      <c r="LAX76" s="15"/>
      <c r="LAY76" s="15"/>
      <c r="LAZ76" s="15"/>
      <c r="LBA76" s="15"/>
      <c r="LBB76" s="15"/>
      <c r="LBC76" s="15"/>
      <c r="LBD76" s="15"/>
      <c r="LBE76" s="15"/>
      <c r="LBF76" s="15"/>
      <c r="LBG76" s="15"/>
      <c r="LBH76" s="15"/>
      <c r="LBI76" s="15"/>
      <c r="LBJ76" s="15"/>
      <c r="LBK76" s="15"/>
      <c r="LBL76" s="15"/>
      <c r="LBM76" s="15"/>
      <c r="LBN76" s="15"/>
      <c r="LBO76" s="15"/>
      <c r="LBP76" s="15"/>
      <c r="LBQ76" s="15"/>
      <c r="LBR76" s="15"/>
      <c r="LBS76" s="15"/>
      <c r="LBT76" s="15"/>
      <c r="LBU76" s="15"/>
      <c r="LBV76" s="15"/>
      <c r="LBW76" s="15"/>
      <c r="LBX76" s="15"/>
      <c r="LBY76" s="15"/>
      <c r="LBZ76" s="15"/>
      <c r="LCA76" s="15"/>
      <c r="LCB76" s="15"/>
      <c r="LCC76" s="15"/>
      <c r="LCD76" s="15"/>
      <c r="LCE76" s="15"/>
      <c r="LCF76" s="15"/>
      <c r="LCG76" s="15"/>
      <c r="LCH76" s="15"/>
      <c r="LCI76" s="15"/>
      <c r="LCJ76" s="15"/>
      <c r="LCK76" s="15"/>
      <c r="LCL76" s="15"/>
      <c r="LCM76" s="15"/>
      <c r="LCN76" s="15"/>
      <c r="LCO76" s="15"/>
      <c r="LCP76" s="15"/>
      <c r="LCQ76" s="15"/>
      <c r="LCR76" s="15"/>
      <c r="LCS76" s="15"/>
      <c r="LCT76" s="15"/>
      <c r="LCU76" s="15"/>
      <c r="LCV76" s="15"/>
      <c r="LCW76" s="15"/>
      <c r="LCX76" s="15"/>
      <c r="LCY76" s="15"/>
      <c r="LCZ76" s="15"/>
      <c r="LDA76" s="15"/>
      <c r="LDB76" s="15"/>
      <c r="LDC76" s="15"/>
      <c r="LDD76" s="15"/>
      <c r="LDE76" s="15"/>
      <c r="LDF76" s="15"/>
      <c r="LDG76" s="15"/>
      <c r="LDH76" s="15"/>
      <c r="LDI76" s="15"/>
      <c r="LDJ76" s="15"/>
      <c r="LDK76" s="15"/>
      <c r="LDL76" s="15"/>
      <c r="LDM76" s="15"/>
      <c r="LDN76" s="15"/>
      <c r="LDO76" s="15"/>
      <c r="LDP76" s="15"/>
      <c r="LDQ76" s="15"/>
      <c r="LDR76" s="15"/>
      <c r="LDS76" s="15"/>
      <c r="LDT76" s="15"/>
      <c r="LDU76" s="15"/>
      <c r="LDV76" s="15"/>
      <c r="LDW76" s="15"/>
      <c r="LDX76" s="15"/>
      <c r="LDY76" s="15"/>
      <c r="LDZ76" s="15"/>
      <c r="LEA76" s="15"/>
      <c r="LEB76" s="15"/>
      <c r="LEC76" s="15"/>
      <c r="LED76" s="15"/>
      <c r="LEE76" s="15"/>
      <c r="LEF76" s="15"/>
      <c r="LEG76" s="15"/>
      <c r="LEH76" s="15"/>
      <c r="LEI76" s="15"/>
      <c r="LEJ76" s="15"/>
      <c r="LEK76" s="15"/>
      <c r="LEL76" s="15"/>
      <c r="LEM76" s="15"/>
      <c r="LEN76" s="15"/>
      <c r="LEO76" s="15"/>
      <c r="LEP76" s="15"/>
      <c r="LEQ76" s="15"/>
      <c r="LER76" s="15"/>
      <c r="LES76" s="15"/>
      <c r="LET76" s="15"/>
      <c r="LEU76" s="15"/>
      <c r="LEV76" s="15"/>
      <c r="LEW76" s="15"/>
      <c r="LEX76" s="15"/>
      <c r="LEY76" s="15"/>
      <c r="LEZ76" s="15"/>
      <c r="LFA76" s="15"/>
      <c r="LFB76" s="15"/>
      <c r="LFC76" s="15"/>
      <c r="LFD76" s="15"/>
      <c r="LFE76" s="15"/>
      <c r="LFF76" s="15"/>
      <c r="LFG76" s="15"/>
      <c r="LFH76" s="15"/>
      <c r="LFI76" s="15"/>
      <c r="LFJ76" s="15"/>
      <c r="LFK76" s="15"/>
      <c r="LFL76" s="15"/>
      <c r="LFM76" s="15"/>
      <c r="LFN76" s="15"/>
      <c r="LFO76" s="15"/>
      <c r="LFP76" s="15"/>
      <c r="LFQ76" s="15"/>
      <c r="LFR76" s="15"/>
      <c r="LFS76" s="15"/>
      <c r="LFT76" s="15"/>
      <c r="LFU76" s="15"/>
      <c r="LFV76" s="15"/>
      <c r="LFW76" s="15"/>
      <c r="LFX76" s="15"/>
      <c r="LFY76" s="15"/>
      <c r="LFZ76" s="15"/>
      <c r="LGA76" s="15"/>
      <c r="LGB76" s="15"/>
      <c r="LGC76" s="15"/>
      <c r="LGD76" s="15"/>
      <c r="LGE76" s="15"/>
      <c r="LGF76" s="15"/>
      <c r="LGG76" s="15"/>
      <c r="LGH76" s="15"/>
      <c r="LGI76" s="15"/>
      <c r="LGJ76" s="15"/>
      <c r="LGK76" s="15"/>
      <c r="LGL76" s="15"/>
      <c r="LGM76" s="15"/>
      <c r="LGN76" s="15"/>
      <c r="LGO76" s="15"/>
      <c r="LGP76" s="15"/>
      <c r="LGQ76" s="15"/>
      <c r="LGR76" s="15"/>
      <c r="LGS76" s="15"/>
      <c r="LGT76" s="15"/>
      <c r="LGU76" s="15"/>
      <c r="LGV76" s="15"/>
      <c r="LGW76" s="15"/>
      <c r="LGX76" s="15"/>
      <c r="LGY76" s="15"/>
      <c r="LGZ76" s="15"/>
      <c r="LHA76" s="15"/>
      <c r="LHB76" s="15"/>
      <c r="LHC76" s="15"/>
      <c r="LHD76" s="15"/>
      <c r="LHE76" s="15"/>
      <c r="LHF76" s="15"/>
      <c r="LHG76" s="15"/>
      <c r="LHH76" s="15"/>
      <c r="LHI76" s="15"/>
      <c r="LHJ76" s="15"/>
      <c r="LHK76" s="15"/>
      <c r="LHL76" s="15"/>
      <c r="LHM76" s="15"/>
      <c r="LHN76" s="15"/>
      <c r="LHO76" s="15"/>
      <c r="LHP76" s="15"/>
      <c r="LHQ76" s="15"/>
      <c r="LHR76" s="15"/>
      <c r="LHS76" s="15"/>
      <c r="LHT76" s="15"/>
      <c r="LHU76" s="15"/>
      <c r="LHV76" s="15"/>
      <c r="LHW76" s="15"/>
      <c r="LHX76" s="15"/>
      <c r="LHY76" s="15"/>
      <c r="LHZ76" s="15"/>
      <c r="LIA76" s="15"/>
      <c r="LIB76" s="15"/>
      <c r="LIC76" s="15"/>
      <c r="LID76" s="15"/>
      <c r="LIE76" s="15"/>
      <c r="LIF76" s="15"/>
      <c r="LIG76" s="15"/>
      <c r="LIH76" s="15"/>
      <c r="LII76" s="15"/>
      <c r="LIJ76" s="15"/>
      <c r="LIK76" s="15"/>
      <c r="LIL76" s="15"/>
      <c r="LIM76" s="15"/>
      <c r="LIN76" s="15"/>
      <c r="LIO76" s="15"/>
      <c r="LIP76" s="15"/>
      <c r="LIQ76" s="15"/>
      <c r="LIR76" s="15"/>
      <c r="LIS76" s="15"/>
      <c r="LIT76" s="15"/>
      <c r="LIU76" s="15"/>
      <c r="LIV76" s="15"/>
      <c r="LIW76" s="15"/>
      <c r="LIX76" s="15"/>
      <c r="LIY76" s="15"/>
      <c r="LIZ76" s="15"/>
      <c r="LJA76" s="15"/>
      <c r="LJB76" s="15"/>
      <c r="LJC76" s="15"/>
      <c r="LJD76" s="15"/>
      <c r="LJE76" s="15"/>
      <c r="LJF76" s="15"/>
      <c r="LJG76" s="15"/>
      <c r="LJH76" s="15"/>
      <c r="LJI76" s="15"/>
      <c r="LJJ76" s="15"/>
      <c r="LJK76" s="15"/>
      <c r="LJL76" s="15"/>
      <c r="LJM76" s="15"/>
      <c r="LJN76" s="15"/>
      <c r="LJO76" s="15"/>
      <c r="LJP76" s="15"/>
      <c r="LJQ76" s="15"/>
      <c r="LJR76" s="15"/>
      <c r="LJS76" s="15"/>
      <c r="LJT76" s="15"/>
      <c r="LJU76" s="15"/>
      <c r="LJV76" s="15"/>
      <c r="LJW76" s="15"/>
      <c r="LJX76" s="15"/>
      <c r="LJY76" s="15"/>
      <c r="LJZ76" s="15"/>
      <c r="LKA76" s="15"/>
      <c r="LKB76" s="15"/>
      <c r="LKC76" s="15"/>
      <c r="LKD76" s="15"/>
      <c r="LKE76" s="15"/>
      <c r="LKF76" s="15"/>
      <c r="LKG76" s="15"/>
      <c r="LKH76" s="15"/>
      <c r="LKI76" s="15"/>
      <c r="LKJ76" s="15"/>
      <c r="LKK76" s="15"/>
      <c r="LKL76" s="15"/>
      <c r="LKM76" s="15"/>
      <c r="LKN76" s="15"/>
      <c r="LKO76" s="15"/>
      <c r="LKP76" s="15"/>
      <c r="LKQ76" s="15"/>
      <c r="LKR76" s="15"/>
      <c r="LKS76" s="15"/>
      <c r="LKT76" s="15"/>
      <c r="LKU76" s="15"/>
      <c r="LKV76" s="15"/>
      <c r="LKW76" s="15"/>
      <c r="LKX76" s="15"/>
      <c r="LKY76" s="15"/>
      <c r="LKZ76" s="15"/>
      <c r="LLA76" s="15"/>
      <c r="LLB76" s="15"/>
      <c r="LLC76" s="15"/>
      <c r="LLD76" s="15"/>
      <c r="LLE76" s="15"/>
      <c r="LLF76" s="15"/>
      <c r="LLG76" s="15"/>
      <c r="LLH76" s="15"/>
      <c r="LLI76" s="15"/>
      <c r="LLJ76" s="15"/>
      <c r="LLK76" s="15"/>
      <c r="LLL76" s="15"/>
      <c r="LLM76" s="15"/>
      <c r="LLN76" s="15"/>
      <c r="LLO76" s="15"/>
      <c r="LLP76" s="15"/>
      <c r="LLQ76" s="15"/>
      <c r="LLR76" s="15"/>
      <c r="LLS76" s="15"/>
      <c r="LLT76" s="15"/>
      <c r="LLU76" s="15"/>
      <c r="LLV76" s="15"/>
      <c r="LLW76" s="15"/>
      <c r="LLX76" s="15"/>
      <c r="LLY76" s="15"/>
      <c r="LLZ76" s="15"/>
      <c r="LMA76" s="15"/>
      <c r="LMB76" s="15"/>
      <c r="LMC76" s="15"/>
      <c r="LMD76" s="15"/>
      <c r="LME76" s="15"/>
      <c r="LMF76" s="15"/>
      <c r="LMG76" s="15"/>
      <c r="LMH76" s="15"/>
      <c r="LMI76" s="15"/>
      <c r="LMJ76" s="15"/>
      <c r="LMK76" s="15"/>
      <c r="LML76" s="15"/>
      <c r="LMM76" s="15"/>
      <c r="LMN76" s="15"/>
      <c r="LMO76" s="15"/>
      <c r="LMP76" s="15"/>
      <c r="LMQ76" s="15"/>
      <c r="LMR76" s="15"/>
      <c r="LMS76" s="15"/>
      <c r="LMT76" s="15"/>
      <c r="LMU76" s="15"/>
      <c r="LMV76" s="15"/>
      <c r="LMW76" s="15"/>
      <c r="LMX76" s="15"/>
      <c r="LMY76" s="15"/>
      <c r="LMZ76" s="15"/>
      <c r="LNA76" s="15"/>
      <c r="LNB76" s="15"/>
      <c r="LNC76" s="15"/>
      <c r="LND76" s="15"/>
      <c r="LNE76" s="15"/>
      <c r="LNF76" s="15"/>
      <c r="LNG76" s="15"/>
      <c r="LNH76" s="15"/>
      <c r="LNI76" s="15"/>
      <c r="LNJ76" s="15"/>
      <c r="LNK76" s="15"/>
      <c r="LNL76" s="15"/>
      <c r="LNM76" s="15"/>
      <c r="LNN76" s="15"/>
      <c r="LNO76" s="15"/>
      <c r="LNP76" s="15"/>
      <c r="LNQ76" s="15"/>
      <c r="LNR76" s="15"/>
      <c r="LNS76" s="15"/>
      <c r="LNT76" s="15"/>
      <c r="LNU76" s="15"/>
      <c r="LNV76" s="15"/>
      <c r="LNW76" s="15"/>
      <c r="LNX76" s="15"/>
      <c r="LNY76" s="15"/>
      <c r="LNZ76" s="15"/>
      <c r="LOA76" s="15"/>
      <c r="LOB76" s="15"/>
      <c r="LOC76" s="15"/>
      <c r="LOD76" s="15"/>
      <c r="LOE76" s="15"/>
      <c r="LOF76" s="15"/>
      <c r="LOG76" s="15"/>
      <c r="LOH76" s="15"/>
      <c r="LOI76" s="15"/>
      <c r="LOJ76" s="15"/>
      <c r="LOK76" s="15"/>
      <c r="LOL76" s="15"/>
      <c r="LOM76" s="15"/>
      <c r="LON76" s="15"/>
      <c r="LOO76" s="15"/>
      <c r="LOP76" s="15"/>
      <c r="LOQ76" s="15"/>
      <c r="LOR76" s="15"/>
      <c r="LOS76" s="15"/>
      <c r="LOT76" s="15"/>
      <c r="LOU76" s="15"/>
      <c r="LOV76" s="15"/>
      <c r="LOW76" s="15"/>
      <c r="LOX76" s="15"/>
      <c r="LOY76" s="15"/>
      <c r="LOZ76" s="15"/>
      <c r="LPA76" s="15"/>
      <c r="LPB76" s="15"/>
      <c r="LPC76" s="15"/>
      <c r="LPD76" s="15"/>
      <c r="LPE76" s="15"/>
      <c r="LPF76" s="15"/>
      <c r="LPG76" s="15"/>
      <c r="LPH76" s="15"/>
      <c r="LPI76" s="15"/>
      <c r="LPJ76" s="15"/>
      <c r="LPK76" s="15"/>
      <c r="LPL76" s="15"/>
      <c r="LPM76" s="15"/>
      <c r="LPN76" s="15"/>
      <c r="LPO76" s="15"/>
      <c r="LPP76" s="15"/>
      <c r="LPQ76" s="15"/>
      <c r="LPR76" s="15"/>
      <c r="LPS76" s="15"/>
      <c r="LPT76" s="15"/>
      <c r="LPU76" s="15"/>
      <c r="LPV76" s="15"/>
      <c r="LPW76" s="15"/>
      <c r="LPX76" s="15"/>
      <c r="LPY76" s="15"/>
      <c r="LPZ76" s="15"/>
      <c r="LQA76" s="15"/>
      <c r="LQB76" s="15"/>
      <c r="LQC76" s="15"/>
      <c r="LQD76" s="15"/>
      <c r="LQE76" s="15"/>
      <c r="LQF76" s="15"/>
      <c r="LQG76" s="15"/>
      <c r="LQH76" s="15"/>
      <c r="LQI76" s="15"/>
      <c r="LQJ76" s="15"/>
      <c r="LQK76" s="15"/>
      <c r="LQL76" s="15"/>
      <c r="LQM76" s="15"/>
      <c r="LQN76" s="15"/>
      <c r="LQO76" s="15"/>
      <c r="LQP76" s="15"/>
      <c r="LQQ76" s="15"/>
      <c r="LQR76" s="15"/>
      <c r="LQS76" s="15"/>
      <c r="LQT76" s="15"/>
      <c r="LQU76" s="15"/>
      <c r="LQV76" s="15"/>
      <c r="LQW76" s="15"/>
      <c r="LQX76" s="15"/>
      <c r="LQY76" s="15"/>
      <c r="LQZ76" s="15"/>
      <c r="LRA76" s="15"/>
      <c r="LRB76" s="15"/>
      <c r="LRC76" s="15"/>
      <c r="LRD76" s="15"/>
      <c r="LRE76" s="15"/>
      <c r="LRF76" s="15"/>
      <c r="LRG76" s="15"/>
      <c r="LRH76" s="15"/>
      <c r="LRI76" s="15"/>
      <c r="LRJ76" s="15"/>
      <c r="LRK76" s="15"/>
      <c r="LRL76" s="15"/>
      <c r="LRM76" s="15"/>
      <c r="LRN76" s="15"/>
      <c r="LRO76" s="15"/>
      <c r="LRP76" s="15"/>
      <c r="LRQ76" s="15"/>
      <c r="LRR76" s="15"/>
      <c r="LRS76" s="15"/>
      <c r="LRT76" s="15"/>
      <c r="LRU76" s="15"/>
      <c r="LRV76" s="15"/>
      <c r="LRW76" s="15"/>
      <c r="LRX76" s="15"/>
      <c r="LRY76" s="15"/>
      <c r="LRZ76" s="15"/>
      <c r="LSA76" s="15"/>
      <c r="LSB76" s="15"/>
      <c r="LSC76" s="15"/>
      <c r="LSD76" s="15"/>
      <c r="LSE76" s="15"/>
      <c r="LSF76" s="15"/>
      <c r="LSG76" s="15"/>
      <c r="LSH76" s="15"/>
      <c r="LSI76" s="15"/>
      <c r="LSJ76" s="15"/>
      <c r="LSK76" s="15"/>
      <c r="LSL76" s="15"/>
      <c r="LSM76" s="15"/>
      <c r="LSN76" s="15"/>
      <c r="LSO76" s="15"/>
      <c r="LSP76" s="15"/>
      <c r="LSQ76" s="15"/>
      <c r="LSR76" s="15"/>
      <c r="LSS76" s="15"/>
      <c r="LST76" s="15"/>
      <c r="LSU76" s="15"/>
      <c r="LSV76" s="15"/>
      <c r="LSW76" s="15"/>
      <c r="LSX76" s="15"/>
      <c r="LSY76" s="15"/>
      <c r="LSZ76" s="15"/>
      <c r="LTA76" s="15"/>
      <c r="LTB76" s="15"/>
      <c r="LTC76" s="15"/>
      <c r="LTD76" s="15"/>
      <c r="LTE76" s="15"/>
      <c r="LTF76" s="15"/>
      <c r="LTG76" s="15"/>
      <c r="LTH76" s="15"/>
      <c r="LTI76" s="15"/>
      <c r="LTJ76" s="15"/>
      <c r="LTK76" s="15"/>
      <c r="LTL76" s="15"/>
      <c r="LTM76" s="15"/>
      <c r="LTN76" s="15"/>
      <c r="LTO76" s="15"/>
      <c r="LTP76" s="15"/>
      <c r="LTQ76" s="15"/>
      <c r="LTR76" s="15"/>
      <c r="LTS76" s="15"/>
      <c r="LTT76" s="15"/>
      <c r="LTU76" s="15"/>
      <c r="LTV76" s="15"/>
      <c r="LTW76" s="15"/>
      <c r="LTX76" s="15"/>
      <c r="LTY76" s="15"/>
      <c r="LTZ76" s="15"/>
      <c r="LUA76" s="15"/>
      <c r="LUB76" s="15"/>
      <c r="LUC76" s="15"/>
      <c r="LUD76" s="15"/>
      <c r="LUE76" s="15"/>
      <c r="LUF76" s="15"/>
      <c r="LUG76" s="15"/>
      <c r="LUH76" s="15"/>
      <c r="LUI76" s="15"/>
      <c r="LUJ76" s="15"/>
      <c r="LUK76" s="15"/>
      <c r="LUL76" s="15"/>
      <c r="LUM76" s="15"/>
      <c r="LUN76" s="15"/>
      <c r="LUO76" s="15"/>
      <c r="LUP76" s="15"/>
      <c r="LUQ76" s="15"/>
      <c r="LUR76" s="15"/>
      <c r="LUS76" s="15"/>
      <c r="LUT76" s="15"/>
      <c r="LUU76" s="15"/>
      <c r="LUV76" s="15"/>
      <c r="LUW76" s="15"/>
      <c r="LUX76" s="15"/>
      <c r="LUY76" s="15"/>
      <c r="LUZ76" s="15"/>
      <c r="LVA76" s="15"/>
      <c r="LVB76" s="15"/>
      <c r="LVC76" s="15"/>
      <c r="LVD76" s="15"/>
      <c r="LVE76" s="15"/>
      <c r="LVF76" s="15"/>
      <c r="LVG76" s="15"/>
      <c r="LVH76" s="15"/>
      <c r="LVI76" s="15"/>
      <c r="LVJ76" s="15"/>
      <c r="LVK76" s="15"/>
      <c r="LVL76" s="15"/>
      <c r="LVM76" s="15"/>
      <c r="LVN76" s="15"/>
      <c r="LVO76" s="15"/>
      <c r="LVP76" s="15"/>
      <c r="LVQ76" s="15"/>
      <c r="LVR76" s="15"/>
      <c r="LVS76" s="15"/>
      <c r="LVT76" s="15"/>
      <c r="LVU76" s="15"/>
      <c r="LVV76" s="15"/>
      <c r="LVW76" s="15"/>
      <c r="LVX76" s="15"/>
      <c r="LVY76" s="15"/>
      <c r="LVZ76" s="15"/>
      <c r="LWA76" s="15"/>
      <c r="LWB76" s="15"/>
      <c r="LWC76" s="15"/>
      <c r="LWD76" s="15"/>
      <c r="LWE76" s="15"/>
      <c r="LWF76" s="15"/>
      <c r="LWG76" s="15"/>
      <c r="LWH76" s="15"/>
      <c r="LWI76" s="15"/>
      <c r="LWJ76" s="15"/>
      <c r="LWK76" s="15"/>
      <c r="LWL76" s="15"/>
      <c r="LWM76" s="15"/>
      <c r="LWN76" s="15"/>
      <c r="LWO76" s="15"/>
      <c r="LWP76" s="15"/>
      <c r="LWQ76" s="15"/>
      <c r="LWR76" s="15"/>
      <c r="LWS76" s="15"/>
      <c r="LWT76" s="15"/>
      <c r="LWU76" s="15"/>
      <c r="LWV76" s="15"/>
      <c r="LWW76" s="15"/>
      <c r="LWX76" s="15"/>
      <c r="LWY76" s="15"/>
      <c r="LWZ76" s="15"/>
      <c r="LXA76" s="15"/>
      <c r="LXB76" s="15"/>
      <c r="LXC76" s="15"/>
      <c r="LXD76" s="15"/>
      <c r="LXE76" s="15"/>
      <c r="LXF76" s="15"/>
      <c r="LXG76" s="15"/>
      <c r="LXH76" s="15"/>
      <c r="LXI76" s="15"/>
      <c r="LXJ76" s="15"/>
      <c r="LXK76" s="15"/>
      <c r="LXL76" s="15"/>
      <c r="LXM76" s="15"/>
      <c r="LXN76" s="15"/>
      <c r="LXO76" s="15"/>
      <c r="LXP76" s="15"/>
      <c r="LXQ76" s="15"/>
      <c r="LXR76" s="15"/>
      <c r="LXS76" s="15"/>
      <c r="LXT76" s="15"/>
      <c r="LXU76" s="15"/>
      <c r="LXV76" s="15"/>
      <c r="LXW76" s="15"/>
      <c r="LXX76" s="15"/>
      <c r="LXY76" s="15"/>
      <c r="LXZ76" s="15"/>
      <c r="LYA76" s="15"/>
      <c r="LYB76" s="15"/>
      <c r="LYC76" s="15"/>
      <c r="LYD76" s="15"/>
      <c r="LYE76" s="15"/>
      <c r="LYF76" s="15"/>
      <c r="LYG76" s="15"/>
      <c r="LYH76" s="15"/>
      <c r="LYI76" s="15"/>
      <c r="LYJ76" s="15"/>
      <c r="LYK76" s="15"/>
      <c r="LYL76" s="15"/>
      <c r="LYM76" s="15"/>
      <c r="LYN76" s="15"/>
      <c r="LYO76" s="15"/>
      <c r="LYP76" s="15"/>
      <c r="LYQ76" s="15"/>
      <c r="LYR76" s="15"/>
      <c r="LYS76" s="15"/>
      <c r="LYT76" s="15"/>
      <c r="LYU76" s="15"/>
      <c r="LYV76" s="15"/>
      <c r="LYW76" s="15"/>
      <c r="LYX76" s="15"/>
      <c r="LYY76" s="15"/>
      <c r="LYZ76" s="15"/>
      <c r="LZA76" s="15"/>
      <c r="LZB76" s="15"/>
      <c r="LZC76" s="15"/>
      <c r="LZD76" s="15"/>
      <c r="LZE76" s="15"/>
      <c r="LZF76" s="15"/>
      <c r="LZG76" s="15"/>
      <c r="LZH76" s="15"/>
      <c r="LZI76" s="15"/>
      <c r="LZJ76" s="15"/>
      <c r="LZK76" s="15"/>
      <c r="LZL76" s="15"/>
      <c r="LZM76" s="15"/>
      <c r="LZN76" s="15"/>
      <c r="LZO76" s="15"/>
      <c r="LZP76" s="15"/>
      <c r="LZQ76" s="15"/>
      <c r="LZR76" s="15"/>
      <c r="LZS76" s="15"/>
      <c r="LZT76" s="15"/>
      <c r="LZU76" s="15"/>
      <c r="LZV76" s="15"/>
      <c r="LZW76" s="15"/>
      <c r="LZX76" s="15"/>
      <c r="LZY76" s="15"/>
      <c r="LZZ76" s="15"/>
      <c r="MAA76" s="15"/>
      <c r="MAB76" s="15"/>
      <c r="MAC76" s="15"/>
      <c r="MAD76" s="15"/>
      <c r="MAE76" s="15"/>
      <c r="MAF76" s="15"/>
      <c r="MAG76" s="15"/>
      <c r="MAH76" s="15"/>
      <c r="MAI76" s="15"/>
      <c r="MAJ76" s="15"/>
      <c r="MAK76" s="15"/>
      <c r="MAL76" s="15"/>
      <c r="MAM76" s="15"/>
      <c r="MAN76" s="15"/>
      <c r="MAO76" s="15"/>
      <c r="MAP76" s="15"/>
      <c r="MAQ76" s="15"/>
      <c r="MAR76" s="15"/>
      <c r="MAS76" s="15"/>
      <c r="MAT76" s="15"/>
      <c r="MAU76" s="15"/>
      <c r="MAV76" s="15"/>
      <c r="MAW76" s="15"/>
      <c r="MAX76" s="15"/>
      <c r="MAY76" s="15"/>
      <c r="MAZ76" s="15"/>
      <c r="MBA76" s="15"/>
      <c r="MBB76" s="15"/>
      <c r="MBC76" s="15"/>
      <c r="MBD76" s="15"/>
      <c r="MBE76" s="15"/>
      <c r="MBF76" s="15"/>
      <c r="MBG76" s="15"/>
      <c r="MBH76" s="15"/>
      <c r="MBI76" s="15"/>
      <c r="MBJ76" s="15"/>
      <c r="MBK76" s="15"/>
      <c r="MBL76" s="15"/>
      <c r="MBM76" s="15"/>
      <c r="MBN76" s="15"/>
      <c r="MBO76" s="15"/>
      <c r="MBP76" s="15"/>
      <c r="MBQ76" s="15"/>
      <c r="MBR76" s="15"/>
      <c r="MBS76" s="15"/>
      <c r="MBT76" s="15"/>
      <c r="MBU76" s="15"/>
      <c r="MBV76" s="15"/>
      <c r="MBW76" s="15"/>
      <c r="MBX76" s="15"/>
      <c r="MBY76" s="15"/>
      <c r="MBZ76" s="15"/>
      <c r="MCA76" s="15"/>
      <c r="MCB76" s="15"/>
      <c r="MCC76" s="15"/>
      <c r="MCD76" s="15"/>
      <c r="MCE76" s="15"/>
      <c r="MCF76" s="15"/>
      <c r="MCG76" s="15"/>
      <c r="MCH76" s="15"/>
      <c r="MCI76" s="15"/>
      <c r="MCJ76" s="15"/>
      <c r="MCK76" s="15"/>
      <c r="MCL76" s="15"/>
      <c r="MCM76" s="15"/>
      <c r="MCN76" s="15"/>
      <c r="MCO76" s="15"/>
      <c r="MCP76" s="15"/>
      <c r="MCQ76" s="15"/>
      <c r="MCR76" s="15"/>
      <c r="MCS76" s="15"/>
      <c r="MCT76" s="15"/>
      <c r="MCU76" s="15"/>
      <c r="MCV76" s="15"/>
      <c r="MCW76" s="15"/>
      <c r="MCX76" s="15"/>
      <c r="MCY76" s="15"/>
      <c r="MCZ76" s="15"/>
      <c r="MDA76" s="15"/>
      <c r="MDB76" s="15"/>
      <c r="MDC76" s="15"/>
      <c r="MDD76" s="15"/>
      <c r="MDE76" s="15"/>
      <c r="MDF76" s="15"/>
      <c r="MDG76" s="15"/>
      <c r="MDH76" s="15"/>
      <c r="MDI76" s="15"/>
      <c r="MDJ76" s="15"/>
      <c r="MDK76" s="15"/>
      <c r="MDL76" s="15"/>
      <c r="MDM76" s="15"/>
      <c r="MDN76" s="15"/>
      <c r="MDO76" s="15"/>
      <c r="MDP76" s="15"/>
      <c r="MDQ76" s="15"/>
      <c r="MDR76" s="15"/>
      <c r="MDS76" s="15"/>
      <c r="MDT76" s="15"/>
      <c r="MDU76" s="15"/>
      <c r="MDV76" s="15"/>
      <c r="MDW76" s="15"/>
      <c r="MDX76" s="15"/>
      <c r="MDY76" s="15"/>
      <c r="MDZ76" s="15"/>
      <c r="MEA76" s="15"/>
      <c r="MEB76" s="15"/>
      <c r="MEC76" s="15"/>
      <c r="MED76" s="15"/>
      <c r="MEE76" s="15"/>
      <c r="MEF76" s="15"/>
      <c r="MEG76" s="15"/>
      <c r="MEH76" s="15"/>
      <c r="MEI76" s="15"/>
      <c r="MEJ76" s="15"/>
      <c r="MEK76" s="15"/>
      <c r="MEL76" s="15"/>
      <c r="MEM76" s="15"/>
      <c r="MEN76" s="15"/>
      <c r="MEO76" s="15"/>
      <c r="MEP76" s="15"/>
      <c r="MEQ76" s="15"/>
      <c r="MER76" s="15"/>
      <c r="MES76" s="15"/>
      <c r="MET76" s="15"/>
      <c r="MEU76" s="15"/>
      <c r="MEV76" s="15"/>
      <c r="MEW76" s="15"/>
      <c r="MEX76" s="15"/>
      <c r="MEY76" s="15"/>
      <c r="MEZ76" s="15"/>
      <c r="MFA76" s="15"/>
      <c r="MFB76" s="15"/>
      <c r="MFC76" s="15"/>
      <c r="MFD76" s="15"/>
      <c r="MFE76" s="15"/>
      <c r="MFF76" s="15"/>
      <c r="MFG76" s="15"/>
      <c r="MFH76" s="15"/>
      <c r="MFI76" s="15"/>
      <c r="MFJ76" s="15"/>
      <c r="MFK76" s="15"/>
      <c r="MFL76" s="15"/>
      <c r="MFM76" s="15"/>
      <c r="MFN76" s="15"/>
      <c r="MFO76" s="15"/>
      <c r="MFP76" s="15"/>
      <c r="MFQ76" s="15"/>
      <c r="MFR76" s="15"/>
      <c r="MFS76" s="15"/>
      <c r="MFT76" s="15"/>
      <c r="MFU76" s="15"/>
      <c r="MFV76" s="15"/>
      <c r="MFW76" s="15"/>
      <c r="MFX76" s="15"/>
      <c r="MFY76" s="15"/>
      <c r="MFZ76" s="15"/>
      <c r="MGA76" s="15"/>
      <c r="MGB76" s="15"/>
      <c r="MGC76" s="15"/>
      <c r="MGD76" s="15"/>
      <c r="MGE76" s="15"/>
      <c r="MGF76" s="15"/>
      <c r="MGG76" s="15"/>
      <c r="MGH76" s="15"/>
      <c r="MGI76" s="15"/>
      <c r="MGJ76" s="15"/>
      <c r="MGK76" s="15"/>
      <c r="MGL76" s="15"/>
      <c r="MGM76" s="15"/>
      <c r="MGN76" s="15"/>
      <c r="MGO76" s="15"/>
      <c r="MGP76" s="15"/>
      <c r="MGQ76" s="15"/>
      <c r="MGR76" s="15"/>
      <c r="MGS76" s="15"/>
      <c r="MGT76" s="15"/>
      <c r="MGU76" s="15"/>
      <c r="MGV76" s="15"/>
      <c r="MGW76" s="15"/>
      <c r="MGX76" s="15"/>
      <c r="MGY76" s="15"/>
      <c r="MGZ76" s="15"/>
      <c r="MHA76" s="15"/>
      <c r="MHB76" s="15"/>
      <c r="MHC76" s="15"/>
      <c r="MHD76" s="15"/>
      <c r="MHE76" s="15"/>
      <c r="MHF76" s="15"/>
      <c r="MHG76" s="15"/>
      <c r="MHH76" s="15"/>
      <c r="MHI76" s="15"/>
      <c r="MHJ76" s="15"/>
      <c r="MHK76" s="15"/>
      <c r="MHL76" s="15"/>
      <c r="MHM76" s="15"/>
      <c r="MHN76" s="15"/>
      <c r="MHO76" s="15"/>
      <c r="MHP76" s="15"/>
      <c r="MHQ76" s="15"/>
      <c r="MHR76" s="15"/>
      <c r="MHS76" s="15"/>
      <c r="MHT76" s="15"/>
      <c r="MHU76" s="15"/>
      <c r="MHV76" s="15"/>
      <c r="MHW76" s="15"/>
      <c r="MHX76" s="15"/>
      <c r="MHY76" s="15"/>
      <c r="MHZ76" s="15"/>
      <c r="MIA76" s="15"/>
      <c r="MIB76" s="15"/>
      <c r="MIC76" s="15"/>
      <c r="MID76" s="15"/>
      <c r="MIE76" s="15"/>
      <c r="MIF76" s="15"/>
      <c r="MIG76" s="15"/>
      <c r="MIH76" s="15"/>
      <c r="MII76" s="15"/>
      <c r="MIJ76" s="15"/>
      <c r="MIK76" s="15"/>
      <c r="MIL76" s="15"/>
      <c r="MIM76" s="15"/>
      <c r="MIN76" s="15"/>
      <c r="MIO76" s="15"/>
      <c r="MIP76" s="15"/>
      <c r="MIQ76" s="15"/>
      <c r="MIR76" s="15"/>
      <c r="MIS76" s="15"/>
      <c r="MIT76" s="15"/>
      <c r="MIU76" s="15"/>
      <c r="MIV76" s="15"/>
      <c r="MIW76" s="15"/>
      <c r="MIX76" s="15"/>
      <c r="MIY76" s="15"/>
      <c r="MIZ76" s="15"/>
      <c r="MJA76" s="15"/>
      <c r="MJB76" s="15"/>
      <c r="MJC76" s="15"/>
      <c r="MJD76" s="15"/>
      <c r="MJE76" s="15"/>
      <c r="MJF76" s="15"/>
      <c r="MJG76" s="15"/>
      <c r="MJH76" s="15"/>
      <c r="MJI76" s="15"/>
      <c r="MJJ76" s="15"/>
      <c r="MJK76" s="15"/>
      <c r="MJL76" s="15"/>
      <c r="MJM76" s="15"/>
      <c r="MJN76" s="15"/>
      <c r="MJO76" s="15"/>
      <c r="MJP76" s="15"/>
      <c r="MJQ76" s="15"/>
      <c r="MJR76" s="15"/>
      <c r="MJS76" s="15"/>
      <c r="MJT76" s="15"/>
      <c r="MJU76" s="15"/>
      <c r="MJV76" s="15"/>
      <c r="MJW76" s="15"/>
      <c r="MJX76" s="15"/>
      <c r="MJY76" s="15"/>
      <c r="MJZ76" s="15"/>
      <c r="MKA76" s="15"/>
      <c r="MKB76" s="15"/>
      <c r="MKC76" s="15"/>
      <c r="MKD76" s="15"/>
      <c r="MKE76" s="15"/>
      <c r="MKF76" s="15"/>
      <c r="MKG76" s="15"/>
      <c r="MKH76" s="15"/>
      <c r="MKI76" s="15"/>
      <c r="MKJ76" s="15"/>
      <c r="MKK76" s="15"/>
      <c r="MKL76" s="15"/>
      <c r="MKM76" s="15"/>
      <c r="MKN76" s="15"/>
      <c r="MKO76" s="15"/>
      <c r="MKP76" s="15"/>
      <c r="MKQ76" s="15"/>
      <c r="MKR76" s="15"/>
      <c r="MKS76" s="15"/>
      <c r="MKT76" s="15"/>
      <c r="MKU76" s="15"/>
      <c r="MKV76" s="15"/>
      <c r="MKW76" s="15"/>
      <c r="MKX76" s="15"/>
      <c r="MKY76" s="15"/>
      <c r="MKZ76" s="15"/>
      <c r="MLA76" s="15"/>
      <c r="MLB76" s="15"/>
      <c r="MLC76" s="15"/>
      <c r="MLD76" s="15"/>
      <c r="MLE76" s="15"/>
      <c r="MLF76" s="15"/>
      <c r="MLG76" s="15"/>
      <c r="MLH76" s="15"/>
      <c r="MLI76" s="15"/>
      <c r="MLJ76" s="15"/>
      <c r="MLK76" s="15"/>
      <c r="MLL76" s="15"/>
      <c r="MLM76" s="15"/>
      <c r="MLN76" s="15"/>
      <c r="MLO76" s="15"/>
      <c r="MLP76" s="15"/>
      <c r="MLQ76" s="15"/>
      <c r="MLR76" s="15"/>
      <c r="MLS76" s="15"/>
      <c r="MLT76" s="15"/>
      <c r="MLU76" s="15"/>
      <c r="MLV76" s="15"/>
      <c r="MLW76" s="15"/>
      <c r="MLX76" s="15"/>
      <c r="MLY76" s="15"/>
      <c r="MLZ76" s="15"/>
      <c r="MMA76" s="15"/>
      <c r="MMB76" s="15"/>
      <c r="MMC76" s="15"/>
      <c r="MMD76" s="15"/>
      <c r="MME76" s="15"/>
      <c r="MMF76" s="15"/>
      <c r="MMG76" s="15"/>
      <c r="MMH76" s="15"/>
      <c r="MMI76" s="15"/>
      <c r="MMJ76" s="15"/>
      <c r="MMK76" s="15"/>
      <c r="MML76" s="15"/>
      <c r="MMM76" s="15"/>
      <c r="MMN76" s="15"/>
      <c r="MMO76" s="15"/>
      <c r="MMP76" s="15"/>
      <c r="MMQ76" s="15"/>
      <c r="MMR76" s="15"/>
      <c r="MMS76" s="15"/>
      <c r="MMT76" s="15"/>
      <c r="MMU76" s="15"/>
      <c r="MMV76" s="15"/>
      <c r="MMW76" s="15"/>
      <c r="MMX76" s="15"/>
      <c r="MMY76" s="15"/>
      <c r="MMZ76" s="15"/>
      <c r="MNA76" s="15"/>
      <c r="MNB76" s="15"/>
      <c r="MNC76" s="15"/>
      <c r="MND76" s="15"/>
      <c r="MNE76" s="15"/>
      <c r="MNF76" s="15"/>
      <c r="MNG76" s="15"/>
      <c r="MNH76" s="15"/>
      <c r="MNI76" s="15"/>
      <c r="MNJ76" s="15"/>
      <c r="MNK76" s="15"/>
      <c r="MNL76" s="15"/>
      <c r="MNM76" s="15"/>
      <c r="MNN76" s="15"/>
      <c r="MNO76" s="15"/>
      <c r="MNP76" s="15"/>
      <c r="MNQ76" s="15"/>
      <c r="MNR76" s="15"/>
      <c r="MNS76" s="15"/>
      <c r="MNT76" s="15"/>
      <c r="MNU76" s="15"/>
      <c r="MNV76" s="15"/>
      <c r="MNW76" s="15"/>
      <c r="MNX76" s="15"/>
      <c r="MNY76" s="15"/>
      <c r="MNZ76" s="15"/>
      <c r="MOA76" s="15"/>
      <c r="MOB76" s="15"/>
      <c r="MOC76" s="15"/>
      <c r="MOD76" s="15"/>
      <c r="MOE76" s="15"/>
      <c r="MOF76" s="15"/>
      <c r="MOG76" s="15"/>
      <c r="MOH76" s="15"/>
      <c r="MOI76" s="15"/>
      <c r="MOJ76" s="15"/>
      <c r="MOK76" s="15"/>
      <c r="MOL76" s="15"/>
      <c r="MOM76" s="15"/>
      <c r="MON76" s="15"/>
      <c r="MOO76" s="15"/>
      <c r="MOP76" s="15"/>
      <c r="MOQ76" s="15"/>
      <c r="MOR76" s="15"/>
      <c r="MOS76" s="15"/>
      <c r="MOT76" s="15"/>
      <c r="MOU76" s="15"/>
      <c r="MOV76" s="15"/>
      <c r="MOW76" s="15"/>
      <c r="MOX76" s="15"/>
      <c r="MOY76" s="15"/>
      <c r="MOZ76" s="15"/>
      <c r="MPA76" s="15"/>
      <c r="MPB76" s="15"/>
      <c r="MPC76" s="15"/>
      <c r="MPD76" s="15"/>
      <c r="MPE76" s="15"/>
      <c r="MPF76" s="15"/>
      <c r="MPG76" s="15"/>
      <c r="MPH76" s="15"/>
      <c r="MPI76" s="15"/>
      <c r="MPJ76" s="15"/>
      <c r="MPK76" s="15"/>
      <c r="MPL76" s="15"/>
      <c r="MPM76" s="15"/>
      <c r="MPN76" s="15"/>
      <c r="MPO76" s="15"/>
      <c r="MPP76" s="15"/>
      <c r="MPQ76" s="15"/>
      <c r="MPR76" s="15"/>
      <c r="MPS76" s="15"/>
      <c r="MPT76" s="15"/>
      <c r="MPU76" s="15"/>
      <c r="MPV76" s="15"/>
      <c r="MPW76" s="15"/>
      <c r="MPX76" s="15"/>
      <c r="MPY76" s="15"/>
      <c r="MPZ76" s="15"/>
      <c r="MQA76" s="15"/>
      <c r="MQB76" s="15"/>
      <c r="MQC76" s="15"/>
      <c r="MQD76" s="15"/>
      <c r="MQE76" s="15"/>
      <c r="MQF76" s="15"/>
      <c r="MQG76" s="15"/>
      <c r="MQH76" s="15"/>
      <c r="MQI76" s="15"/>
      <c r="MQJ76" s="15"/>
      <c r="MQK76" s="15"/>
      <c r="MQL76" s="15"/>
      <c r="MQM76" s="15"/>
      <c r="MQN76" s="15"/>
      <c r="MQO76" s="15"/>
      <c r="MQP76" s="15"/>
      <c r="MQQ76" s="15"/>
      <c r="MQR76" s="15"/>
      <c r="MQS76" s="15"/>
      <c r="MQT76" s="15"/>
      <c r="MQU76" s="15"/>
      <c r="MQV76" s="15"/>
      <c r="MQW76" s="15"/>
      <c r="MQX76" s="15"/>
      <c r="MQY76" s="15"/>
      <c r="MQZ76" s="15"/>
      <c r="MRA76" s="15"/>
      <c r="MRB76" s="15"/>
      <c r="MRC76" s="15"/>
      <c r="MRD76" s="15"/>
      <c r="MRE76" s="15"/>
      <c r="MRF76" s="15"/>
      <c r="MRG76" s="15"/>
      <c r="MRH76" s="15"/>
      <c r="MRI76" s="15"/>
      <c r="MRJ76" s="15"/>
      <c r="MRK76" s="15"/>
      <c r="MRL76" s="15"/>
      <c r="MRM76" s="15"/>
      <c r="MRN76" s="15"/>
      <c r="MRO76" s="15"/>
      <c r="MRP76" s="15"/>
      <c r="MRQ76" s="15"/>
      <c r="MRR76" s="15"/>
      <c r="MRS76" s="15"/>
      <c r="MRT76" s="15"/>
      <c r="MRU76" s="15"/>
      <c r="MRV76" s="15"/>
      <c r="MRW76" s="15"/>
      <c r="MRX76" s="15"/>
      <c r="MRY76" s="15"/>
      <c r="MRZ76" s="15"/>
      <c r="MSA76" s="15"/>
      <c r="MSB76" s="15"/>
      <c r="MSC76" s="15"/>
      <c r="MSD76" s="15"/>
      <c r="MSE76" s="15"/>
      <c r="MSF76" s="15"/>
      <c r="MSG76" s="15"/>
      <c r="MSH76" s="15"/>
      <c r="MSI76" s="15"/>
      <c r="MSJ76" s="15"/>
      <c r="MSK76" s="15"/>
      <c r="MSL76" s="15"/>
      <c r="MSM76" s="15"/>
      <c r="MSN76" s="15"/>
      <c r="MSO76" s="15"/>
      <c r="MSP76" s="15"/>
      <c r="MSQ76" s="15"/>
      <c r="MSR76" s="15"/>
      <c r="MSS76" s="15"/>
      <c r="MST76" s="15"/>
      <c r="MSU76" s="15"/>
      <c r="MSV76" s="15"/>
      <c r="MSW76" s="15"/>
      <c r="MSX76" s="15"/>
      <c r="MSY76" s="15"/>
      <c r="MSZ76" s="15"/>
      <c r="MTA76" s="15"/>
      <c r="MTB76" s="15"/>
      <c r="MTC76" s="15"/>
      <c r="MTD76" s="15"/>
      <c r="MTE76" s="15"/>
      <c r="MTF76" s="15"/>
      <c r="MTG76" s="15"/>
      <c r="MTH76" s="15"/>
      <c r="MTI76" s="15"/>
      <c r="MTJ76" s="15"/>
      <c r="MTK76" s="15"/>
      <c r="MTL76" s="15"/>
      <c r="MTM76" s="15"/>
      <c r="MTN76" s="15"/>
      <c r="MTO76" s="15"/>
      <c r="MTP76" s="15"/>
      <c r="MTQ76" s="15"/>
      <c r="MTR76" s="15"/>
      <c r="MTS76" s="15"/>
      <c r="MTT76" s="15"/>
      <c r="MTU76" s="15"/>
      <c r="MTV76" s="15"/>
      <c r="MTW76" s="15"/>
      <c r="MTX76" s="15"/>
      <c r="MTY76" s="15"/>
      <c r="MTZ76" s="15"/>
      <c r="MUA76" s="15"/>
      <c r="MUB76" s="15"/>
      <c r="MUC76" s="15"/>
      <c r="MUD76" s="15"/>
      <c r="MUE76" s="15"/>
      <c r="MUF76" s="15"/>
      <c r="MUG76" s="15"/>
      <c r="MUH76" s="15"/>
      <c r="MUI76" s="15"/>
      <c r="MUJ76" s="15"/>
      <c r="MUK76" s="15"/>
      <c r="MUL76" s="15"/>
      <c r="MUM76" s="15"/>
      <c r="MUN76" s="15"/>
      <c r="MUO76" s="15"/>
      <c r="MUP76" s="15"/>
      <c r="MUQ76" s="15"/>
      <c r="MUR76" s="15"/>
      <c r="MUS76" s="15"/>
      <c r="MUT76" s="15"/>
      <c r="MUU76" s="15"/>
      <c r="MUV76" s="15"/>
      <c r="MUW76" s="15"/>
      <c r="MUX76" s="15"/>
      <c r="MUY76" s="15"/>
      <c r="MUZ76" s="15"/>
      <c r="MVA76" s="15"/>
      <c r="MVB76" s="15"/>
      <c r="MVC76" s="15"/>
      <c r="MVD76" s="15"/>
      <c r="MVE76" s="15"/>
      <c r="MVF76" s="15"/>
      <c r="MVG76" s="15"/>
      <c r="MVH76" s="15"/>
      <c r="MVI76" s="15"/>
      <c r="MVJ76" s="15"/>
      <c r="MVK76" s="15"/>
      <c r="MVL76" s="15"/>
      <c r="MVM76" s="15"/>
      <c r="MVN76" s="15"/>
      <c r="MVO76" s="15"/>
      <c r="MVP76" s="15"/>
      <c r="MVQ76" s="15"/>
      <c r="MVR76" s="15"/>
      <c r="MVS76" s="15"/>
      <c r="MVT76" s="15"/>
      <c r="MVU76" s="15"/>
      <c r="MVV76" s="15"/>
      <c r="MVW76" s="15"/>
      <c r="MVX76" s="15"/>
      <c r="MVY76" s="15"/>
      <c r="MVZ76" s="15"/>
      <c r="MWA76" s="15"/>
      <c r="MWB76" s="15"/>
      <c r="MWC76" s="15"/>
      <c r="MWD76" s="15"/>
      <c r="MWE76" s="15"/>
      <c r="MWF76" s="15"/>
      <c r="MWG76" s="15"/>
      <c r="MWH76" s="15"/>
      <c r="MWI76" s="15"/>
      <c r="MWJ76" s="15"/>
      <c r="MWK76" s="15"/>
      <c r="MWL76" s="15"/>
      <c r="MWM76" s="15"/>
      <c r="MWN76" s="15"/>
      <c r="MWO76" s="15"/>
      <c r="MWP76" s="15"/>
      <c r="MWQ76" s="15"/>
      <c r="MWR76" s="15"/>
      <c r="MWS76" s="15"/>
      <c r="MWT76" s="15"/>
      <c r="MWU76" s="15"/>
      <c r="MWV76" s="15"/>
      <c r="MWW76" s="15"/>
      <c r="MWX76" s="15"/>
      <c r="MWY76" s="15"/>
      <c r="MWZ76" s="15"/>
      <c r="MXA76" s="15"/>
      <c r="MXB76" s="15"/>
      <c r="MXC76" s="15"/>
      <c r="MXD76" s="15"/>
      <c r="MXE76" s="15"/>
      <c r="MXF76" s="15"/>
      <c r="MXG76" s="15"/>
      <c r="MXH76" s="15"/>
      <c r="MXI76" s="15"/>
      <c r="MXJ76" s="15"/>
      <c r="MXK76" s="15"/>
      <c r="MXL76" s="15"/>
      <c r="MXM76" s="15"/>
      <c r="MXN76" s="15"/>
      <c r="MXO76" s="15"/>
      <c r="MXP76" s="15"/>
      <c r="MXQ76" s="15"/>
      <c r="MXR76" s="15"/>
      <c r="MXS76" s="15"/>
      <c r="MXT76" s="15"/>
      <c r="MXU76" s="15"/>
      <c r="MXV76" s="15"/>
      <c r="MXW76" s="15"/>
      <c r="MXX76" s="15"/>
      <c r="MXY76" s="15"/>
      <c r="MXZ76" s="15"/>
      <c r="MYA76" s="15"/>
      <c r="MYB76" s="15"/>
      <c r="MYC76" s="15"/>
      <c r="MYD76" s="15"/>
      <c r="MYE76" s="15"/>
      <c r="MYF76" s="15"/>
      <c r="MYG76" s="15"/>
      <c r="MYH76" s="15"/>
      <c r="MYI76" s="15"/>
      <c r="MYJ76" s="15"/>
      <c r="MYK76" s="15"/>
      <c r="MYL76" s="15"/>
      <c r="MYM76" s="15"/>
      <c r="MYN76" s="15"/>
      <c r="MYO76" s="15"/>
      <c r="MYP76" s="15"/>
      <c r="MYQ76" s="15"/>
      <c r="MYR76" s="15"/>
      <c r="MYS76" s="15"/>
      <c r="MYT76" s="15"/>
      <c r="MYU76" s="15"/>
      <c r="MYV76" s="15"/>
      <c r="MYW76" s="15"/>
      <c r="MYX76" s="15"/>
      <c r="MYY76" s="15"/>
      <c r="MYZ76" s="15"/>
      <c r="MZA76" s="15"/>
      <c r="MZB76" s="15"/>
      <c r="MZC76" s="15"/>
      <c r="MZD76" s="15"/>
      <c r="MZE76" s="15"/>
      <c r="MZF76" s="15"/>
      <c r="MZG76" s="15"/>
      <c r="MZH76" s="15"/>
      <c r="MZI76" s="15"/>
      <c r="MZJ76" s="15"/>
      <c r="MZK76" s="15"/>
      <c r="MZL76" s="15"/>
      <c r="MZM76" s="15"/>
      <c r="MZN76" s="15"/>
      <c r="MZO76" s="15"/>
      <c r="MZP76" s="15"/>
      <c r="MZQ76" s="15"/>
      <c r="MZR76" s="15"/>
      <c r="MZS76" s="15"/>
      <c r="MZT76" s="15"/>
      <c r="MZU76" s="15"/>
      <c r="MZV76" s="15"/>
      <c r="MZW76" s="15"/>
      <c r="MZX76" s="15"/>
      <c r="MZY76" s="15"/>
      <c r="MZZ76" s="15"/>
      <c r="NAA76" s="15"/>
      <c r="NAB76" s="15"/>
      <c r="NAC76" s="15"/>
      <c r="NAD76" s="15"/>
      <c r="NAE76" s="15"/>
      <c r="NAF76" s="15"/>
      <c r="NAG76" s="15"/>
      <c r="NAH76" s="15"/>
      <c r="NAI76" s="15"/>
      <c r="NAJ76" s="15"/>
      <c r="NAK76" s="15"/>
      <c r="NAL76" s="15"/>
      <c r="NAM76" s="15"/>
      <c r="NAN76" s="15"/>
      <c r="NAO76" s="15"/>
      <c r="NAP76" s="15"/>
      <c r="NAQ76" s="15"/>
      <c r="NAR76" s="15"/>
      <c r="NAS76" s="15"/>
      <c r="NAT76" s="15"/>
      <c r="NAU76" s="15"/>
      <c r="NAV76" s="15"/>
      <c r="NAW76" s="15"/>
      <c r="NAX76" s="15"/>
      <c r="NAY76" s="15"/>
      <c r="NAZ76" s="15"/>
      <c r="NBA76" s="15"/>
      <c r="NBB76" s="15"/>
      <c r="NBC76" s="15"/>
      <c r="NBD76" s="15"/>
      <c r="NBE76" s="15"/>
      <c r="NBF76" s="15"/>
      <c r="NBG76" s="15"/>
      <c r="NBH76" s="15"/>
      <c r="NBI76" s="15"/>
      <c r="NBJ76" s="15"/>
      <c r="NBK76" s="15"/>
      <c r="NBL76" s="15"/>
      <c r="NBM76" s="15"/>
      <c r="NBN76" s="15"/>
      <c r="NBO76" s="15"/>
      <c r="NBP76" s="15"/>
      <c r="NBQ76" s="15"/>
      <c r="NBR76" s="15"/>
      <c r="NBS76" s="15"/>
      <c r="NBT76" s="15"/>
      <c r="NBU76" s="15"/>
      <c r="NBV76" s="15"/>
      <c r="NBW76" s="15"/>
      <c r="NBX76" s="15"/>
      <c r="NBY76" s="15"/>
      <c r="NBZ76" s="15"/>
      <c r="NCA76" s="15"/>
      <c r="NCB76" s="15"/>
      <c r="NCC76" s="15"/>
      <c r="NCD76" s="15"/>
      <c r="NCE76" s="15"/>
      <c r="NCF76" s="15"/>
      <c r="NCG76" s="15"/>
      <c r="NCH76" s="15"/>
      <c r="NCI76" s="15"/>
      <c r="NCJ76" s="15"/>
      <c r="NCK76" s="15"/>
      <c r="NCL76" s="15"/>
      <c r="NCM76" s="15"/>
      <c r="NCN76" s="15"/>
      <c r="NCO76" s="15"/>
      <c r="NCP76" s="15"/>
      <c r="NCQ76" s="15"/>
      <c r="NCR76" s="15"/>
      <c r="NCS76" s="15"/>
      <c r="NCT76" s="15"/>
      <c r="NCU76" s="15"/>
      <c r="NCV76" s="15"/>
      <c r="NCW76" s="15"/>
      <c r="NCX76" s="15"/>
      <c r="NCY76" s="15"/>
      <c r="NCZ76" s="15"/>
      <c r="NDA76" s="15"/>
      <c r="NDB76" s="15"/>
      <c r="NDC76" s="15"/>
      <c r="NDD76" s="15"/>
      <c r="NDE76" s="15"/>
      <c r="NDF76" s="15"/>
      <c r="NDG76" s="15"/>
      <c r="NDH76" s="15"/>
      <c r="NDI76" s="15"/>
      <c r="NDJ76" s="15"/>
      <c r="NDK76" s="15"/>
      <c r="NDL76" s="15"/>
      <c r="NDM76" s="15"/>
      <c r="NDN76" s="15"/>
      <c r="NDO76" s="15"/>
      <c r="NDP76" s="15"/>
      <c r="NDQ76" s="15"/>
      <c r="NDR76" s="15"/>
      <c r="NDS76" s="15"/>
      <c r="NDT76" s="15"/>
      <c r="NDU76" s="15"/>
      <c r="NDV76" s="15"/>
      <c r="NDW76" s="15"/>
      <c r="NDX76" s="15"/>
      <c r="NDY76" s="15"/>
      <c r="NDZ76" s="15"/>
      <c r="NEA76" s="15"/>
      <c r="NEB76" s="15"/>
      <c r="NEC76" s="15"/>
      <c r="NED76" s="15"/>
      <c r="NEE76" s="15"/>
      <c r="NEF76" s="15"/>
      <c r="NEG76" s="15"/>
      <c r="NEH76" s="15"/>
      <c r="NEI76" s="15"/>
      <c r="NEJ76" s="15"/>
      <c r="NEK76" s="15"/>
      <c r="NEL76" s="15"/>
      <c r="NEM76" s="15"/>
      <c r="NEN76" s="15"/>
      <c r="NEO76" s="15"/>
      <c r="NEP76" s="15"/>
      <c r="NEQ76" s="15"/>
      <c r="NER76" s="15"/>
      <c r="NES76" s="15"/>
      <c r="NET76" s="15"/>
      <c r="NEU76" s="15"/>
      <c r="NEV76" s="15"/>
      <c r="NEW76" s="15"/>
      <c r="NEX76" s="15"/>
      <c r="NEY76" s="15"/>
      <c r="NEZ76" s="15"/>
      <c r="NFA76" s="15"/>
      <c r="NFB76" s="15"/>
      <c r="NFC76" s="15"/>
      <c r="NFD76" s="15"/>
      <c r="NFE76" s="15"/>
      <c r="NFF76" s="15"/>
      <c r="NFG76" s="15"/>
      <c r="NFH76" s="15"/>
      <c r="NFI76" s="15"/>
      <c r="NFJ76" s="15"/>
      <c r="NFK76" s="15"/>
      <c r="NFL76" s="15"/>
      <c r="NFM76" s="15"/>
      <c r="NFN76" s="15"/>
      <c r="NFO76" s="15"/>
      <c r="NFP76" s="15"/>
      <c r="NFQ76" s="15"/>
      <c r="NFR76" s="15"/>
      <c r="NFS76" s="15"/>
      <c r="NFT76" s="15"/>
      <c r="NFU76" s="15"/>
      <c r="NFV76" s="15"/>
      <c r="NFW76" s="15"/>
      <c r="NFX76" s="15"/>
      <c r="NFY76" s="15"/>
      <c r="NFZ76" s="15"/>
      <c r="NGA76" s="15"/>
      <c r="NGB76" s="15"/>
      <c r="NGC76" s="15"/>
      <c r="NGD76" s="15"/>
      <c r="NGE76" s="15"/>
      <c r="NGF76" s="15"/>
      <c r="NGG76" s="15"/>
      <c r="NGH76" s="15"/>
      <c r="NGI76" s="15"/>
      <c r="NGJ76" s="15"/>
      <c r="NGK76" s="15"/>
      <c r="NGL76" s="15"/>
      <c r="NGM76" s="15"/>
      <c r="NGN76" s="15"/>
      <c r="NGO76" s="15"/>
      <c r="NGP76" s="15"/>
      <c r="NGQ76" s="15"/>
      <c r="NGR76" s="15"/>
      <c r="NGS76" s="15"/>
      <c r="NGT76" s="15"/>
      <c r="NGU76" s="15"/>
      <c r="NGV76" s="15"/>
      <c r="NGW76" s="15"/>
      <c r="NGX76" s="15"/>
      <c r="NGY76" s="15"/>
      <c r="NGZ76" s="15"/>
      <c r="NHA76" s="15"/>
      <c r="NHB76" s="15"/>
      <c r="NHC76" s="15"/>
      <c r="NHD76" s="15"/>
      <c r="NHE76" s="15"/>
      <c r="NHF76" s="15"/>
      <c r="NHG76" s="15"/>
      <c r="NHH76" s="15"/>
      <c r="NHI76" s="15"/>
      <c r="NHJ76" s="15"/>
      <c r="NHK76" s="15"/>
      <c r="NHL76" s="15"/>
      <c r="NHM76" s="15"/>
      <c r="NHN76" s="15"/>
      <c r="NHO76" s="15"/>
      <c r="NHP76" s="15"/>
      <c r="NHQ76" s="15"/>
      <c r="NHR76" s="15"/>
      <c r="NHS76" s="15"/>
      <c r="NHT76" s="15"/>
      <c r="NHU76" s="15"/>
      <c r="NHV76" s="15"/>
      <c r="NHW76" s="15"/>
      <c r="NHX76" s="15"/>
      <c r="NHY76" s="15"/>
      <c r="NHZ76" s="15"/>
      <c r="NIA76" s="15"/>
      <c r="NIB76" s="15"/>
      <c r="NIC76" s="15"/>
      <c r="NID76" s="15"/>
      <c r="NIE76" s="15"/>
      <c r="NIF76" s="15"/>
      <c r="NIG76" s="15"/>
      <c r="NIH76" s="15"/>
      <c r="NII76" s="15"/>
      <c r="NIJ76" s="15"/>
      <c r="NIK76" s="15"/>
      <c r="NIL76" s="15"/>
      <c r="NIM76" s="15"/>
      <c r="NIN76" s="15"/>
      <c r="NIO76" s="15"/>
      <c r="NIP76" s="15"/>
      <c r="NIQ76" s="15"/>
      <c r="NIR76" s="15"/>
      <c r="NIS76" s="15"/>
      <c r="NIT76" s="15"/>
      <c r="NIU76" s="15"/>
      <c r="NIV76" s="15"/>
      <c r="NIW76" s="15"/>
      <c r="NIX76" s="15"/>
      <c r="NIY76" s="15"/>
      <c r="NIZ76" s="15"/>
      <c r="NJA76" s="15"/>
      <c r="NJB76" s="15"/>
      <c r="NJC76" s="15"/>
      <c r="NJD76" s="15"/>
      <c r="NJE76" s="15"/>
      <c r="NJF76" s="15"/>
      <c r="NJG76" s="15"/>
      <c r="NJH76" s="15"/>
      <c r="NJI76" s="15"/>
      <c r="NJJ76" s="15"/>
      <c r="NJK76" s="15"/>
      <c r="NJL76" s="15"/>
      <c r="NJM76" s="15"/>
      <c r="NJN76" s="15"/>
      <c r="NJO76" s="15"/>
      <c r="NJP76" s="15"/>
      <c r="NJQ76" s="15"/>
      <c r="NJR76" s="15"/>
      <c r="NJS76" s="15"/>
      <c r="NJT76" s="15"/>
      <c r="NJU76" s="15"/>
      <c r="NJV76" s="15"/>
      <c r="NJW76" s="15"/>
      <c r="NJX76" s="15"/>
      <c r="NJY76" s="15"/>
      <c r="NJZ76" s="15"/>
      <c r="NKA76" s="15"/>
      <c r="NKB76" s="15"/>
      <c r="NKC76" s="15"/>
      <c r="NKD76" s="15"/>
      <c r="NKE76" s="15"/>
      <c r="NKF76" s="15"/>
      <c r="NKG76" s="15"/>
      <c r="NKH76" s="15"/>
      <c r="NKI76" s="15"/>
      <c r="NKJ76" s="15"/>
      <c r="NKK76" s="15"/>
      <c r="NKL76" s="15"/>
      <c r="NKM76" s="15"/>
      <c r="NKN76" s="15"/>
      <c r="NKO76" s="15"/>
      <c r="NKP76" s="15"/>
      <c r="NKQ76" s="15"/>
      <c r="NKR76" s="15"/>
      <c r="NKS76" s="15"/>
      <c r="NKT76" s="15"/>
      <c r="NKU76" s="15"/>
      <c r="NKV76" s="15"/>
      <c r="NKW76" s="15"/>
      <c r="NKX76" s="15"/>
      <c r="NKY76" s="15"/>
      <c r="NKZ76" s="15"/>
      <c r="NLA76" s="15"/>
      <c r="NLB76" s="15"/>
      <c r="NLC76" s="15"/>
      <c r="NLD76" s="15"/>
      <c r="NLE76" s="15"/>
      <c r="NLF76" s="15"/>
      <c r="NLG76" s="15"/>
      <c r="NLH76" s="15"/>
      <c r="NLI76" s="15"/>
      <c r="NLJ76" s="15"/>
      <c r="NLK76" s="15"/>
      <c r="NLL76" s="15"/>
      <c r="NLM76" s="15"/>
      <c r="NLN76" s="15"/>
      <c r="NLO76" s="15"/>
      <c r="NLP76" s="15"/>
      <c r="NLQ76" s="15"/>
      <c r="NLR76" s="15"/>
      <c r="NLS76" s="15"/>
      <c r="NLT76" s="15"/>
      <c r="NLU76" s="15"/>
      <c r="NLV76" s="15"/>
      <c r="NLW76" s="15"/>
      <c r="NLX76" s="15"/>
      <c r="NLY76" s="15"/>
      <c r="NLZ76" s="15"/>
      <c r="NMA76" s="15"/>
      <c r="NMB76" s="15"/>
      <c r="NMC76" s="15"/>
      <c r="NMD76" s="15"/>
      <c r="NME76" s="15"/>
      <c r="NMF76" s="15"/>
      <c r="NMG76" s="15"/>
      <c r="NMH76" s="15"/>
      <c r="NMI76" s="15"/>
      <c r="NMJ76" s="15"/>
      <c r="NMK76" s="15"/>
      <c r="NML76" s="15"/>
      <c r="NMM76" s="15"/>
      <c r="NMN76" s="15"/>
      <c r="NMO76" s="15"/>
      <c r="NMP76" s="15"/>
      <c r="NMQ76" s="15"/>
      <c r="NMR76" s="15"/>
      <c r="NMS76" s="15"/>
      <c r="NMT76" s="15"/>
      <c r="NMU76" s="15"/>
      <c r="NMV76" s="15"/>
      <c r="NMW76" s="15"/>
      <c r="NMX76" s="15"/>
      <c r="NMY76" s="15"/>
      <c r="NMZ76" s="15"/>
      <c r="NNA76" s="15"/>
      <c r="NNB76" s="15"/>
      <c r="NNC76" s="15"/>
      <c r="NND76" s="15"/>
      <c r="NNE76" s="15"/>
      <c r="NNF76" s="15"/>
      <c r="NNG76" s="15"/>
      <c r="NNH76" s="15"/>
      <c r="NNI76" s="15"/>
      <c r="NNJ76" s="15"/>
      <c r="NNK76" s="15"/>
      <c r="NNL76" s="15"/>
      <c r="NNM76" s="15"/>
      <c r="NNN76" s="15"/>
      <c r="NNO76" s="15"/>
      <c r="NNP76" s="15"/>
      <c r="NNQ76" s="15"/>
      <c r="NNR76" s="15"/>
      <c r="NNS76" s="15"/>
      <c r="NNT76" s="15"/>
      <c r="NNU76" s="15"/>
      <c r="NNV76" s="15"/>
      <c r="NNW76" s="15"/>
      <c r="NNX76" s="15"/>
      <c r="NNY76" s="15"/>
      <c r="NNZ76" s="15"/>
      <c r="NOA76" s="15"/>
      <c r="NOB76" s="15"/>
      <c r="NOC76" s="15"/>
      <c r="NOD76" s="15"/>
      <c r="NOE76" s="15"/>
      <c r="NOF76" s="15"/>
      <c r="NOG76" s="15"/>
      <c r="NOH76" s="15"/>
      <c r="NOI76" s="15"/>
      <c r="NOJ76" s="15"/>
      <c r="NOK76" s="15"/>
      <c r="NOL76" s="15"/>
      <c r="NOM76" s="15"/>
      <c r="NON76" s="15"/>
      <c r="NOO76" s="15"/>
      <c r="NOP76" s="15"/>
      <c r="NOQ76" s="15"/>
      <c r="NOR76" s="15"/>
      <c r="NOS76" s="15"/>
      <c r="NOT76" s="15"/>
      <c r="NOU76" s="15"/>
      <c r="NOV76" s="15"/>
      <c r="NOW76" s="15"/>
      <c r="NOX76" s="15"/>
      <c r="NOY76" s="15"/>
      <c r="NOZ76" s="15"/>
      <c r="NPA76" s="15"/>
      <c r="NPB76" s="15"/>
      <c r="NPC76" s="15"/>
      <c r="NPD76" s="15"/>
      <c r="NPE76" s="15"/>
      <c r="NPF76" s="15"/>
      <c r="NPG76" s="15"/>
      <c r="NPH76" s="15"/>
      <c r="NPI76" s="15"/>
      <c r="NPJ76" s="15"/>
      <c r="NPK76" s="15"/>
      <c r="NPL76" s="15"/>
      <c r="NPM76" s="15"/>
      <c r="NPN76" s="15"/>
      <c r="NPO76" s="15"/>
      <c r="NPP76" s="15"/>
      <c r="NPQ76" s="15"/>
      <c r="NPR76" s="15"/>
      <c r="NPS76" s="15"/>
      <c r="NPT76" s="15"/>
      <c r="NPU76" s="15"/>
      <c r="NPV76" s="15"/>
      <c r="NPW76" s="15"/>
      <c r="NPX76" s="15"/>
      <c r="NPY76" s="15"/>
      <c r="NPZ76" s="15"/>
      <c r="NQA76" s="15"/>
      <c r="NQB76" s="15"/>
      <c r="NQC76" s="15"/>
      <c r="NQD76" s="15"/>
      <c r="NQE76" s="15"/>
      <c r="NQF76" s="15"/>
      <c r="NQG76" s="15"/>
      <c r="NQH76" s="15"/>
      <c r="NQI76" s="15"/>
      <c r="NQJ76" s="15"/>
      <c r="NQK76" s="15"/>
      <c r="NQL76" s="15"/>
      <c r="NQM76" s="15"/>
      <c r="NQN76" s="15"/>
      <c r="NQO76" s="15"/>
      <c r="NQP76" s="15"/>
      <c r="NQQ76" s="15"/>
      <c r="NQR76" s="15"/>
      <c r="NQS76" s="15"/>
      <c r="NQT76" s="15"/>
      <c r="NQU76" s="15"/>
      <c r="NQV76" s="15"/>
      <c r="NQW76" s="15"/>
      <c r="NQX76" s="15"/>
      <c r="NQY76" s="15"/>
      <c r="NQZ76" s="15"/>
      <c r="NRA76" s="15"/>
      <c r="NRB76" s="15"/>
      <c r="NRC76" s="15"/>
      <c r="NRD76" s="15"/>
      <c r="NRE76" s="15"/>
      <c r="NRF76" s="15"/>
      <c r="NRG76" s="15"/>
      <c r="NRH76" s="15"/>
      <c r="NRI76" s="15"/>
      <c r="NRJ76" s="15"/>
      <c r="NRK76" s="15"/>
      <c r="NRL76" s="15"/>
      <c r="NRM76" s="15"/>
      <c r="NRN76" s="15"/>
      <c r="NRO76" s="15"/>
      <c r="NRP76" s="15"/>
      <c r="NRQ76" s="15"/>
      <c r="NRR76" s="15"/>
      <c r="NRS76" s="15"/>
      <c r="NRT76" s="15"/>
      <c r="NRU76" s="15"/>
      <c r="NRV76" s="15"/>
      <c r="NRW76" s="15"/>
      <c r="NRX76" s="15"/>
      <c r="NRY76" s="15"/>
      <c r="NRZ76" s="15"/>
      <c r="NSA76" s="15"/>
      <c r="NSB76" s="15"/>
      <c r="NSC76" s="15"/>
      <c r="NSD76" s="15"/>
      <c r="NSE76" s="15"/>
      <c r="NSF76" s="15"/>
      <c r="NSG76" s="15"/>
      <c r="NSH76" s="15"/>
      <c r="NSI76" s="15"/>
      <c r="NSJ76" s="15"/>
      <c r="NSK76" s="15"/>
      <c r="NSL76" s="15"/>
      <c r="NSM76" s="15"/>
      <c r="NSN76" s="15"/>
      <c r="NSO76" s="15"/>
      <c r="NSP76" s="15"/>
      <c r="NSQ76" s="15"/>
      <c r="NSR76" s="15"/>
      <c r="NSS76" s="15"/>
      <c r="NST76" s="15"/>
      <c r="NSU76" s="15"/>
      <c r="NSV76" s="15"/>
      <c r="NSW76" s="15"/>
      <c r="NSX76" s="15"/>
      <c r="NSY76" s="15"/>
      <c r="NSZ76" s="15"/>
      <c r="NTA76" s="15"/>
      <c r="NTB76" s="15"/>
      <c r="NTC76" s="15"/>
      <c r="NTD76" s="15"/>
      <c r="NTE76" s="15"/>
      <c r="NTF76" s="15"/>
      <c r="NTG76" s="15"/>
      <c r="NTH76" s="15"/>
      <c r="NTI76" s="15"/>
      <c r="NTJ76" s="15"/>
      <c r="NTK76" s="15"/>
      <c r="NTL76" s="15"/>
      <c r="NTM76" s="15"/>
      <c r="NTN76" s="15"/>
      <c r="NTO76" s="15"/>
      <c r="NTP76" s="15"/>
      <c r="NTQ76" s="15"/>
      <c r="NTR76" s="15"/>
      <c r="NTS76" s="15"/>
      <c r="NTT76" s="15"/>
      <c r="NTU76" s="15"/>
      <c r="NTV76" s="15"/>
      <c r="NTW76" s="15"/>
      <c r="NTX76" s="15"/>
      <c r="NTY76" s="15"/>
      <c r="NTZ76" s="15"/>
      <c r="NUA76" s="15"/>
      <c r="NUB76" s="15"/>
      <c r="NUC76" s="15"/>
      <c r="NUD76" s="15"/>
      <c r="NUE76" s="15"/>
      <c r="NUF76" s="15"/>
      <c r="NUG76" s="15"/>
      <c r="NUH76" s="15"/>
      <c r="NUI76" s="15"/>
      <c r="NUJ76" s="15"/>
      <c r="NUK76" s="15"/>
      <c r="NUL76" s="15"/>
      <c r="NUM76" s="15"/>
      <c r="NUN76" s="15"/>
      <c r="NUO76" s="15"/>
      <c r="NUP76" s="15"/>
      <c r="NUQ76" s="15"/>
      <c r="NUR76" s="15"/>
      <c r="NUS76" s="15"/>
      <c r="NUT76" s="15"/>
      <c r="NUU76" s="15"/>
      <c r="NUV76" s="15"/>
      <c r="NUW76" s="15"/>
      <c r="NUX76" s="15"/>
      <c r="NUY76" s="15"/>
      <c r="NUZ76" s="15"/>
      <c r="NVA76" s="15"/>
      <c r="NVB76" s="15"/>
      <c r="NVC76" s="15"/>
      <c r="NVD76" s="15"/>
      <c r="NVE76" s="15"/>
      <c r="NVF76" s="15"/>
      <c r="NVG76" s="15"/>
      <c r="NVH76" s="15"/>
      <c r="NVI76" s="15"/>
      <c r="NVJ76" s="15"/>
      <c r="NVK76" s="15"/>
      <c r="NVL76" s="15"/>
      <c r="NVM76" s="15"/>
      <c r="NVN76" s="15"/>
      <c r="NVO76" s="15"/>
      <c r="NVP76" s="15"/>
      <c r="NVQ76" s="15"/>
      <c r="NVR76" s="15"/>
      <c r="NVS76" s="15"/>
      <c r="NVT76" s="15"/>
      <c r="NVU76" s="15"/>
      <c r="NVV76" s="15"/>
      <c r="NVW76" s="15"/>
      <c r="NVX76" s="15"/>
      <c r="NVY76" s="15"/>
      <c r="NVZ76" s="15"/>
      <c r="NWA76" s="15"/>
      <c r="NWB76" s="15"/>
      <c r="NWC76" s="15"/>
      <c r="NWD76" s="15"/>
      <c r="NWE76" s="15"/>
      <c r="NWF76" s="15"/>
      <c r="NWG76" s="15"/>
      <c r="NWH76" s="15"/>
      <c r="NWI76" s="15"/>
      <c r="NWJ76" s="15"/>
      <c r="NWK76" s="15"/>
      <c r="NWL76" s="15"/>
      <c r="NWM76" s="15"/>
      <c r="NWN76" s="15"/>
      <c r="NWO76" s="15"/>
      <c r="NWP76" s="15"/>
      <c r="NWQ76" s="15"/>
      <c r="NWR76" s="15"/>
      <c r="NWS76" s="15"/>
      <c r="NWT76" s="15"/>
      <c r="NWU76" s="15"/>
      <c r="NWV76" s="15"/>
      <c r="NWW76" s="15"/>
      <c r="NWX76" s="15"/>
      <c r="NWY76" s="15"/>
      <c r="NWZ76" s="15"/>
      <c r="NXA76" s="15"/>
      <c r="NXB76" s="15"/>
      <c r="NXC76" s="15"/>
      <c r="NXD76" s="15"/>
      <c r="NXE76" s="15"/>
      <c r="NXF76" s="15"/>
      <c r="NXG76" s="15"/>
      <c r="NXH76" s="15"/>
      <c r="NXI76" s="15"/>
      <c r="NXJ76" s="15"/>
      <c r="NXK76" s="15"/>
      <c r="NXL76" s="15"/>
      <c r="NXM76" s="15"/>
      <c r="NXN76" s="15"/>
      <c r="NXO76" s="15"/>
      <c r="NXP76" s="15"/>
      <c r="NXQ76" s="15"/>
      <c r="NXR76" s="15"/>
      <c r="NXS76" s="15"/>
      <c r="NXT76" s="15"/>
      <c r="NXU76" s="15"/>
      <c r="NXV76" s="15"/>
      <c r="NXW76" s="15"/>
      <c r="NXX76" s="15"/>
      <c r="NXY76" s="15"/>
      <c r="NXZ76" s="15"/>
      <c r="NYA76" s="15"/>
      <c r="NYB76" s="15"/>
      <c r="NYC76" s="15"/>
      <c r="NYD76" s="15"/>
      <c r="NYE76" s="15"/>
      <c r="NYF76" s="15"/>
      <c r="NYG76" s="15"/>
      <c r="NYH76" s="15"/>
      <c r="NYI76" s="15"/>
      <c r="NYJ76" s="15"/>
      <c r="NYK76" s="15"/>
      <c r="NYL76" s="15"/>
      <c r="NYM76" s="15"/>
      <c r="NYN76" s="15"/>
      <c r="NYO76" s="15"/>
      <c r="NYP76" s="15"/>
      <c r="NYQ76" s="15"/>
      <c r="NYR76" s="15"/>
      <c r="NYS76" s="15"/>
      <c r="NYT76" s="15"/>
      <c r="NYU76" s="15"/>
      <c r="NYV76" s="15"/>
      <c r="NYW76" s="15"/>
      <c r="NYX76" s="15"/>
      <c r="NYY76" s="15"/>
      <c r="NYZ76" s="15"/>
      <c r="NZA76" s="15"/>
      <c r="NZB76" s="15"/>
      <c r="NZC76" s="15"/>
      <c r="NZD76" s="15"/>
      <c r="NZE76" s="15"/>
      <c r="NZF76" s="15"/>
      <c r="NZG76" s="15"/>
      <c r="NZH76" s="15"/>
      <c r="NZI76" s="15"/>
      <c r="NZJ76" s="15"/>
      <c r="NZK76" s="15"/>
      <c r="NZL76" s="15"/>
      <c r="NZM76" s="15"/>
      <c r="NZN76" s="15"/>
      <c r="NZO76" s="15"/>
      <c r="NZP76" s="15"/>
      <c r="NZQ76" s="15"/>
      <c r="NZR76" s="15"/>
      <c r="NZS76" s="15"/>
      <c r="NZT76" s="15"/>
      <c r="NZU76" s="15"/>
      <c r="NZV76" s="15"/>
      <c r="NZW76" s="15"/>
      <c r="NZX76" s="15"/>
      <c r="NZY76" s="15"/>
      <c r="NZZ76" s="15"/>
      <c r="OAA76" s="15"/>
      <c r="OAB76" s="15"/>
      <c r="OAC76" s="15"/>
      <c r="OAD76" s="15"/>
      <c r="OAE76" s="15"/>
      <c r="OAF76" s="15"/>
      <c r="OAG76" s="15"/>
      <c r="OAH76" s="15"/>
      <c r="OAI76" s="15"/>
      <c r="OAJ76" s="15"/>
      <c r="OAK76" s="15"/>
      <c r="OAL76" s="15"/>
      <c r="OAM76" s="15"/>
      <c r="OAN76" s="15"/>
      <c r="OAO76" s="15"/>
      <c r="OAP76" s="15"/>
      <c r="OAQ76" s="15"/>
      <c r="OAR76" s="15"/>
      <c r="OAS76" s="15"/>
      <c r="OAT76" s="15"/>
      <c r="OAU76" s="15"/>
      <c r="OAV76" s="15"/>
      <c r="OAW76" s="15"/>
      <c r="OAX76" s="15"/>
      <c r="OAY76" s="15"/>
      <c r="OAZ76" s="15"/>
      <c r="OBA76" s="15"/>
      <c r="OBB76" s="15"/>
      <c r="OBC76" s="15"/>
      <c r="OBD76" s="15"/>
      <c r="OBE76" s="15"/>
      <c r="OBF76" s="15"/>
      <c r="OBG76" s="15"/>
      <c r="OBH76" s="15"/>
      <c r="OBI76" s="15"/>
      <c r="OBJ76" s="15"/>
      <c r="OBK76" s="15"/>
      <c r="OBL76" s="15"/>
      <c r="OBM76" s="15"/>
      <c r="OBN76" s="15"/>
      <c r="OBO76" s="15"/>
      <c r="OBP76" s="15"/>
      <c r="OBQ76" s="15"/>
      <c r="OBR76" s="15"/>
      <c r="OBS76" s="15"/>
      <c r="OBT76" s="15"/>
      <c r="OBU76" s="15"/>
      <c r="OBV76" s="15"/>
      <c r="OBW76" s="15"/>
      <c r="OBX76" s="15"/>
      <c r="OBY76" s="15"/>
      <c r="OBZ76" s="15"/>
      <c r="OCA76" s="15"/>
      <c r="OCB76" s="15"/>
      <c r="OCC76" s="15"/>
      <c r="OCD76" s="15"/>
      <c r="OCE76" s="15"/>
      <c r="OCF76" s="15"/>
      <c r="OCG76" s="15"/>
      <c r="OCH76" s="15"/>
      <c r="OCI76" s="15"/>
      <c r="OCJ76" s="15"/>
      <c r="OCK76" s="15"/>
      <c r="OCL76" s="15"/>
      <c r="OCM76" s="15"/>
      <c r="OCN76" s="15"/>
      <c r="OCO76" s="15"/>
      <c r="OCP76" s="15"/>
      <c r="OCQ76" s="15"/>
      <c r="OCR76" s="15"/>
      <c r="OCS76" s="15"/>
      <c r="OCT76" s="15"/>
      <c r="OCU76" s="15"/>
      <c r="OCV76" s="15"/>
      <c r="OCW76" s="15"/>
      <c r="OCX76" s="15"/>
      <c r="OCY76" s="15"/>
      <c r="OCZ76" s="15"/>
      <c r="ODA76" s="15"/>
      <c r="ODB76" s="15"/>
      <c r="ODC76" s="15"/>
      <c r="ODD76" s="15"/>
      <c r="ODE76" s="15"/>
      <c r="ODF76" s="15"/>
      <c r="ODG76" s="15"/>
      <c r="ODH76" s="15"/>
      <c r="ODI76" s="15"/>
      <c r="ODJ76" s="15"/>
      <c r="ODK76" s="15"/>
      <c r="ODL76" s="15"/>
      <c r="ODM76" s="15"/>
      <c r="ODN76" s="15"/>
      <c r="ODO76" s="15"/>
      <c r="ODP76" s="15"/>
      <c r="ODQ76" s="15"/>
      <c r="ODR76" s="15"/>
      <c r="ODS76" s="15"/>
      <c r="ODT76" s="15"/>
      <c r="ODU76" s="15"/>
      <c r="ODV76" s="15"/>
      <c r="ODW76" s="15"/>
      <c r="ODX76" s="15"/>
      <c r="ODY76" s="15"/>
      <c r="ODZ76" s="15"/>
      <c r="OEA76" s="15"/>
      <c r="OEB76" s="15"/>
      <c r="OEC76" s="15"/>
      <c r="OED76" s="15"/>
      <c r="OEE76" s="15"/>
      <c r="OEF76" s="15"/>
      <c r="OEG76" s="15"/>
      <c r="OEH76" s="15"/>
      <c r="OEI76" s="15"/>
      <c r="OEJ76" s="15"/>
      <c r="OEK76" s="15"/>
      <c r="OEL76" s="15"/>
      <c r="OEM76" s="15"/>
      <c r="OEN76" s="15"/>
      <c r="OEO76" s="15"/>
      <c r="OEP76" s="15"/>
      <c r="OEQ76" s="15"/>
      <c r="OER76" s="15"/>
      <c r="OES76" s="15"/>
      <c r="OET76" s="15"/>
      <c r="OEU76" s="15"/>
      <c r="OEV76" s="15"/>
      <c r="OEW76" s="15"/>
      <c r="OEX76" s="15"/>
      <c r="OEY76" s="15"/>
      <c r="OEZ76" s="15"/>
      <c r="OFA76" s="15"/>
      <c r="OFB76" s="15"/>
      <c r="OFC76" s="15"/>
      <c r="OFD76" s="15"/>
      <c r="OFE76" s="15"/>
      <c r="OFF76" s="15"/>
      <c r="OFG76" s="15"/>
      <c r="OFH76" s="15"/>
      <c r="OFI76" s="15"/>
      <c r="OFJ76" s="15"/>
      <c r="OFK76" s="15"/>
      <c r="OFL76" s="15"/>
      <c r="OFM76" s="15"/>
      <c r="OFN76" s="15"/>
      <c r="OFO76" s="15"/>
      <c r="OFP76" s="15"/>
      <c r="OFQ76" s="15"/>
      <c r="OFR76" s="15"/>
      <c r="OFS76" s="15"/>
      <c r="OFT76" s="15"/>
      <c r="OFU76" s="15"/>
      <c r="OFV76" s="15"/>
      <c r="OFW76" s="15"/>
      <c r="OFX76" s="15"/>
      <c r="OFY76" s="15"/>
      <c r="OFZ76" s="15"/>
      <c r="OGA76" s="15"/>
      <c r="OGB76" s="15"/>
      <c r="OGC76" s="15"/>
      <c r="OGD76" s="15"/>
      <c r="OGE76" s="15"/>
      <c r="OGF76" s="15"/>
      <c r="OGG76" s="15"/>
      <c r="OGH76" s="15"/>
      <c r="OGI76" s="15"/>
      <c r="OGJ76" s="15"/>
      <c r="OGK76" s="15"/>
      <c r="OGL76" s="15"/>
      <c r="OGM76" s="15"/>
      <c r="OGN76" s="15"/>
      <c r="OGO76" s="15"/>
      <c r="OGP76" s="15"/>
      <c r="OGQ76" s="15"/>
      <c r="OGR76" s="15"/>
      <c r="OGS76" s="15"/>
      <c r="OGT76" s="15"/>
      <c r="OGU76" s="15"/>
      <c r="OGV76" s="15"/>
      <c r="OGW76" s="15"/>
      <c r="OGX76" s="15"/>
      <c r="OGY76" s="15"/>
      <c r="OGZ76" s="15"/>
      <c r="OHA76" s="15"/>
      <c r="OHB76" s="15"/>
      <c r="OHC76" s="15"/>
      <c r="OHD76" s="15"/>
      <c r="OHE76" s="15"/>
      <c r="OHF76" s="15"/>
      <c r="OHG76" s="15"/>
      <c r="OHH76" s="15"/>
      <c r="OHI76" s="15"/>
      <c r="OHJ76" s="15"/>
      <c r="OHK76" s="15"/>
      <c r="OHL76" s="15"/>
      <c r="OHM76" s="15"/>
      <c r="OHN76" s="15"/>
      <c r="OHO76" s="15"/>
      <c r="OHP76" s="15"/>
      <c r="OHQ76" s="15"/>
      <c r="OHR76" s="15"/>
      <c r="OHS76" s="15"/>
      <c r="OHT76" s="15"/>
      <c r="OHU76" s="15"/>
      <c r="OHV76" s="15"/>
      <c r="OHW76" s="15"/>
      <c r="OHX76" s="15"/>
      <c r="OHY76" s="15"/>
      <c r="OHZ76" s="15"/>
      <c r="OIA76" s="15"/>
      <c r="OIB76" s="15"/>
      <c r="OIC76" s="15"/>
      <c r="OID76" s="15"/>
      <c r="OIE76" s="15"/>
      <c r="OIF76" s="15"/>
      <c r="OIG76" s="15"/>
      <c r="OIH76" s="15"/>
      <c r="OII76" s="15"/>
      <c r="OIJ76" s="15"/>
      <c r="OIK76" s="15"/>
      <c r="OIL76" s="15"/>
      <c r="OIM76" s="15"/>
      <c r="OIN76" s="15"/>
      <c r="OIO76" s="15"/>
      <c r="OIP76" s="15"/>
      <c r="OIQ76" s="15"/>
      <c r="OIR76" s="15"/>
      <c r="OIS76" s="15"/>
      <c r="OIT76" s="15"/>
      <c r="OIU76" s="15"/>
      <c r="OIV76" s="15"/>
      <c r="OIW76" s="15"/>
      <c r="OIX76" s="15"/>
      <c r="OIY76" s="15"/>
      <c r="OIZ76" s="15"/>
      <c r="OJA76" s="15"/>
      <c r="OJB76" s="15"/>
      <c r="OJC76" s="15"/>
      <c r="OJD76" s="15"/>
      <c r="OJE76" s="15"/>
      <c r="OJF76" s="15"/>
      <c r="OJG76" s="15"/>
      <c r="OJH76" s="15"/>
      <c r="OJI76" s="15"/>
      <c r="OJJ76" s="15"/>
      <c r="OJK76" s="15"/>
      <c r="OJL76" s="15"/>
      <c r="OJM76" s="15"/>
      <c r="OJN76" s="15"/>
      <c r="OJO76" s="15"/>
      <c r="OJP76" s="15"/>
      <c r="OJQ76" s="15"/>
      <c r="OJR76" s="15"/>
      <c r="OJS76" s="15"/>
      <c r="OJT76" s="15"/>
      <c r="OJU76" s="15"/>
      <c r="OJV76" s="15"/>
      <c r="OJW76" s="15"/>
      <c r="OJX76" s="15"/>
      <c r="OJY76" s="15"/>
      <c r="OJZ76" s="15"/>
      <c r="OKA76" s="15"/>
      <c r="OKB76" s="15"/>
      <c r="OKC76" s="15"/>
      <c r="OKD76" s="15"/>
      <c r="OKE76" s="15"/>
      <c r="OKF76" s="15"/>
      <c r="OKG76" s="15"/>
      <c r="OKH76" s="15"/>
      <c r="OKI76" s="15"/>
      <c r="OKJ76" s="15"/>
      <c r="OKK76" s="15"/>
      <c r="OKL76" s="15"/>
      <c r="OKM76" s="15"/>
      <c r="OKN76" s="15"/>
      <c r="OKO76" s="15"/>
      <c r="OKP76" s="15"/>
      <c r="OKQ76" s="15"/>
      <c r="OKR76" s="15"/>
      <c r="OKS76" s="15"/>
      <c r="OKT76" s="15"/>
      <c r="OKU76" s="15"/>
      <c r="OKV76" s="15"/>
      <c r="OKW76" s="15"/>
      <c r="OKX76" s="15"/>
      <c r="OKY76" s="15"/>
      <c r="OKZ76" s="15"/>
      <c r="OLA76" s="15"/>
      <c r="OLB76" s="15"/>
      <c r="OLC76" s="15"/>
      <c r="OLD76" s="15"/>
      <c r="OLE76" s="15"/>
      <c r="OLF76" s="15"/>
      <c r="OLG76" s="15"/>
      <c r="OLH76" s="15"/>
      <c r="OLI76" s="15"/>
      <c r="OLJ76" s="15"/>
      <c r="OLK76" s="15"/>
      <c r="OLL76" s="15"/>
      <c r="OLM76" s="15"/>
      <c r="OLN76" s="15"/>
      <c r="OLO76" s="15"/>
      <c r="OLP76" s="15"/>
      <c r="OLQ76" s="15"/>
      <c r="OLR76" s="15"/>
      <c r="OLS76" s="15"/>
      <c r="OLT76" s="15"/>
      <c r="OLU76" s="15"/>
      <c r="OLV76" s="15"/>
      <c r="OLW76" s="15"/>
      <c r="OLX76" s="15"/>
      <c r="OLY76" s="15"/>
      <c r="OLZ76" s="15"/>
      <c r="OMA76" s="15"/>
      <c r="OMB76" s="15"/>
      <c r="OMC76" s="15"/>
      <c r="OMD76" s="15"/>
      <c r="OME76" s="15"/>
      <c r="OMF76" s="15"/>
      <c r="OMG76" s="15"/>
      <c r="OMH76" s="15"/>
      <c r="OMI76" s="15"/>
      <c r="OMJ76" s="15"/>
      <c r="OMK76" s="15"/>
      <c r="OML76" s="15"/>
      <c r="OMM76" s="15"/>
      <c r="OMN76" s="15"/>
      <c r="OMO76" s="15"/>
      <c r="OMP76" s="15"/>
      <c r="OMQ76" s="15"/>
      <c r="OMR76" s="15"/>
      <c r="OMS76" s="15"/>
      <c r="OMT76" s="15"/>
      <c r="OMU76" s="15"/>
      <c r="OMV76" s="15"/>
      <c r="OMW76" s="15"/>
      <c r="OMX76" s="15"/>
      <c r="OMY76" s="15"/>
      <c r="OMZ76" s="15"/>
      <c r="ONA76" s="15"/>
      <c r="ONB76" s="15"/>
      <c r="ONC76" s="15"/>
      <c r="OND76" s="15"/>
      <c r="ONE76" s="15"/>
      <c r="ONF76" s="15"/>
      <c r="ONG76" s="15"/>
      <c r="ONH76" s="15"/>
      <c r="ONI76" s="15"/>
      <c r="ONJ76" s="15"/>
      <c r="ONK76" s="15"/>
      <c r="ONL76" s="15"/>
      <c r="ONM76" s="15"/>
      <c r="ONN76" s="15"/>
      <c r="ONO76" s="15"/>
      <c r="ONP76" s="15"/>
      <c r="ONQ76" s="15"/>
      <c r="ONR76" s="15"/>
      <c r="ONS76" s="15"/>
      <c r="ONT76" s="15"/>
      <c r="ONU76" s="15"/>
      <c r="ONV76" s="15"/>
      <c r="ONW76" s="15"/>
      <c r="ONX76" s="15"/>
      <c r="ONY76" s="15"/>
      <c r="ONZ76" s="15"/>
      <c r="OOA76" s="15"/>
      <c r="OOB76" s="15"/>
      <c r="OOC76" s="15"/>
      <c r="OOD76" s="15"/>
      <c r="OOE76" s="15"/>
      <c r="OOF76" s="15"/>
      <c r="OOG76" s="15"/>
      <c r="OOH76" s="15"/>
      <c r="OOI76" s="15"/>
      <c r="OOJ76" s="15"/>
      <c r="OOK76" s="15"/>
      <c r="OOL76" s="15"/>
      <c r="OOM76" s="15"/>
      <c r="OON76" s="15"/>
      <c r="OOO76" s="15"/>
      <c r="OOP76" s="15"/>
      <c r="OOQ76" s="15"/>
      <c r="OOR76" s="15"/>
      <c r="OOS76" s="15"/>
      <c r="OOT76" s="15"/>
      <c r="OOU76" s="15"/>
      <c r="OOV76" s="15"/>
      <c r="OOW76" s="15"/>
      <c r="OOX76" s="15"/>
      <c r="OOY76" s="15"/>
      <c r="OOZ76" s="15"/>
      <c r="OPA76" s="15"/>
      <c r="OPB76" s="15"/>
      <c r="OPC76" s="15"/>
      <c r="OPD76" s="15"/>
      <c r="OPE76" s="15"/>
      <c r="OPF76" s="15"/>
      <c r="OPG76" s="15"/>
      <c r="OPH76" s="15"/>
      <c r="OPI76" s="15"/>
      <c r="OPJ76" s="15"/>
      <c r="OPK76" s="15"/>
      <c r="OPL76" s="15"/>
      <c r="OPM76" s="15"/>
      <c r="OPN76" s="15"/>
      <c r="OPO76" s="15"/>
      <c r="OPP76" s="15"/>
      <c r="OPQ76" s="15"/>
      <c r="OPR76" s="15"/>
      <c r="OPS76" s="15"/>
      <c r="OPT76" s="15"/>
      <c r="OPU76" s="15"/>
      <c r="OPV76" s="15"/>
      <c r="OPW76" s="15"/>
      <c r="OPX76" s="15"/>
      <c r="OPY76" s="15"/>
      <c r="OPZ76" s="15"/>
      <c r="OQA76" s="15"/>
      <c r="OQB76" s="15"/>
      <c r="OQC76" s="15"/>
      <c r="OQD76" s="15"/>
      <c r="OQE76" s="15"/>
      <c r="OQF76" s="15"/>
      <c r="OQG76" s="15"/>
      <c r="OQH76" s="15"/>
      <c r="OQI76" s="15"/>
      <c r="OQJ76" s="15"/>
      <c r="OQK76" s="15"/>
      <c r="OQL76" s="15"/>
      <c r="OQM76" s="15"/>
      <c r="OQN76" s="15"/>
      <c r="OQO76" s="15"/>
      <c r="OQP76" s="15"/>
      <c r="OQQ76" s="15"/>
      <c r="OQR76" s="15"/>
      <c r="OQS76" s="15"/>
      <c r="OQT76" s="15"/>
      <c r="OQU76" s="15"/>
      <c r="OQV76" s="15"/>
      <c r="OQW76" s="15"/>
      <c r="OQX76" s="15"/>
      <c r="OQY76" s="15"/>
      <c r="OQZ76" s="15"/>
      <c r="ORA76" s="15"/>
      <c r="ORB76" s="15"/>
      <c r="ORC76" s="15"/>
      <c r="ORD76" s="15"/>
      <c r="ORE76" s="15"/>
      <c r="ORF76" s="15"/>
      <c r="ORG76" s="15"/>
      <c r="ORH76" s="15"/>
      <c r="ORI76" s="15"/>
      <c r="ORJ76" s="15"/>
      <c r="ORK76" s="15"/>
      <c r="ORL76" s="15"/>
      <c r="ORM76" s="15"/>
      <c r="ORN76" s="15"/>
      <c r="ORO76" s="15"/>
      <c r="ORP76" s="15"/>
      <c r="ORQ76" s="15"/>
      <c r="ORR76" s="15"/>
      <c r="ORS76" s="15"/>
      <c r="ORT76" s="15"/>
      <c r="ORU76" s="15"/>
      <c r="ORV76" s="15"/>
      <c r="ORW76" s="15"/>
      <c r="ORX76" s="15"/>
      <c r="ORY76" s="15"/>
      <c r="ORZ76" s="15"/>
      <c r="OSA76" s="15"/>
      <c r="OSB76" s="15"/>
      <c r="OSC76" s="15"/>
      <c r="OSD76" s="15"/>
      <c r="OSE76" s="15"/>
      <c r="OSF76" s="15"/>
      <c r="OSG76" s="15"/>
      <c r="OSH76" s="15"/>
      <c r="OSI76" s="15"/>
      <c r="OSJ76" s="15"/>
      <c r="OSK76" s="15"/>
      <c r="OSL76" s="15"/>
      <c r="OSM76" s="15"/>
      <c r="OSN76" s="15"/>
      <c r="OSO76" s="15"/>
      <c r="OSP76" s="15"/>
      <c r="OSQ76" s="15"/>
      <c r="OSR76" s="15"/>
      <c r="OSS76" s="15"/>
      <c r="OST76" s="15"/>
      <c r="OSU76" s="15"/>
      <c r="OSV76" s="15"/>
      <c r="OSW76" s="15"/>
      <c r="OSX76" s="15"/>
      <c r="OSY76" s="15"/>
      <c r="OSZ76" s="15"/>
      <c r="OTA76" s="15"/>
      <c r="OTB76" s="15"/>
      <c r="OTC76" s="15"/>
      <c r="OTD76" s="15"/>
      <c r="OTE76" s="15"/>
      <c r="OTF76" s="15"/>
      <c r="OTG76" s="15"/>
      <c r="OTH76" s="15"/>
      <c r="OTI76" s="15"/>
      <c r="OTJ76" s="15"/>
      <c r="OTK76" s="15"/>
      <c r="OTL76" s="15"/>
      <c r="OTM76" s="15"/>
      <c r="OTN76" s="15"/>
      <c r="OTO76" s="15"/>
      <c r="OTP76" s="15"/>
      <c r="OTQ76" s="15"/>
      <c r="OTR76" s="15"/>
      <c r="OTS76" s="15"/>
      <c r="OTT76" s="15"/>
      <c r="OTU76" s="15"/>
      <c r="OTV76" s="15"/>
      <c r="OTW76" s="15"/>
      <c r="OTX76" s="15"/>
      <c r="OTY76" s="15"/>
      <c r="OTZ76" s="15"/>
      <c r="OUA76" s="15"/>
      <c r="OUB76" s="15"/>
      <c r="OUC76" s="15"/>
      <c r="OUD76" s="15"/>
      <c r="OUE76" s="15"/>
      <c r="OUF76" s="15"/>
      <c r="OUG76" s="15"/>
      <c r="OUH76" s="15"/>
      <c r="OUI76" s="15"/>
      <c r="OUJ76" s="15"/>
      <c r="OUK76" s="15"/>
      <c r="OUL76" s="15"/>
      <c r="OUM76" s="15"/>
      <c r="OUN76" s="15"/>
      <c r="OUO76" s="15"/>
      <c r="OUP76" s="15"/>
      <c r="OUQ76" s="15"/>
      <c r="OUR76" s="15"/>
      <c r="OUS76" s="15"/>
      <c r="OUT76" s="15"/>
      <c r="OUU76" s="15"/>
      <c r="OUV76" s="15"/>
      <c r="OUW76" s="15"/>
      <c r="OUX76" s="15"/>
      <c r="OUY76" s="15"/>
      <c r="OUZ76" s="15"/>
      <c r="OVA76" s="15"/>
      <c r="OVB76" s="15"/>
      <c r="OVC76" s="15"/>
      <c r="OVD76" s="15"/>
      <c r="OVE76" s="15"/>
      <c r="OVF76" s="15"/>
      <c r="OVG76" s="15"/>
      <c r="OVH76" s="15"/>
      <c r="OVI76" s="15"/>
      <c r="OVJ76" s="15"/>
      <c r="OVK76" s="15"/>
      <c r="OVL76" s="15"/>
      <c r="OVM76" s="15"/>
      <c r="OVN76" s="15"/>
      <c r="OVO76" s="15"/>
      <c r="OVP76" s="15"/>
      <c r="OVQ76" s="15"/>
      <c r="OVR76" s="15"/>
      <c r="OVS76" s="15"/>
      <c r="OVT76" s="15"/>
      <c r="OVU76" s="15"/>
      <c r="OVV76" s="15"/>
      <c r="OVW76" s="15"/>
      <c r="OVX76" s="15"/>
      <c r="OVY76" s="15"/>
      <c r="OVZ76" s="15"/>
      <c r="OWA76" s="15"/>
      <c r="OWB76" s="15"/>
      <c r="OWC76" s="15"/>
      <c r="OWD76" s="15"/>
      <c r="OWE76" s="15"/>
      <c r="OWF76" s="15"/>
      <c r="OWG76" s="15"/>
      <c r="OWH76" s="15"/>
      <c r="OWI76" s="15"/>
      <c r="OWJ76" s="15"/>
      <c r="OWK76" s="15"/>
      <c r="OWL76" s="15"/>
      <c r="OWM76" s="15"/>
      <c r="OWN76" s="15"/>
      <c r="OWO76" s="15"/>
      <c r="OWP76" s="15"/>
      <c r="OWQ76" s="15"/>
      <c r="OWR76" s="15"/>
      <c r="OWS76" s="15"/>
      <c r="OWT76" s="15"/>
      <c r="OWU76" s="15"/>
      <c r="OWV76" s="15"/>
      <c r="OWW76" s="15"/>
      <c r="OWX76" s="15"/>
      <c r="OWY76" s="15"/>
      <c r="OWZ76" s="15"/>
      <c r="OXA76" s="15"/>
      <c r="OXB76" s="15"/>
      <c r="OXC76" s="15"/>
      <c r="OXD76" s="15"/>
      <c r="OXE76" s="15"/>
      <c r="OXF76" s="15"/>
      <c r="OXG76" s="15"/>
      <c r="OXH76" s="15"/>
      <c r="OXI76" s="15"/>
      <c r="OXJ76" s="15"/>
      <c r="OXK76" s="15"/>
      <c r="OXL76" s="15"/>
      <c r="OXM76" s="15"/>
      <c r="OXN76" s="15"/>
      <c r="OXO76" s="15"/>
      <c r="OXP76" s="15"/>
      <c r="OXQ76" s="15"/>
      <c r="OXR76" s="15"/>
      <c r="OXS76" s="15"/>
      <c r="OXT76" s="15"/>
      <c r="OXU76" s="15"/>
      <c r="OXV76" s="15"/>
      <c r="OXW76" s="15"/>
      <c r="OXX76" s="15"/>
      <c r="OXY76" s="15"/>
      <c r="OXZ76" s="15"/>
      <c r="OYA76" s="15"/>
      <c r="OYB76" s="15"/>
      <c r="OYC76" s="15"/>
      <c r="OYD76" s="15"/>
      <c r="OYE76" s="15"/>
      <c r="OYF76" s="15"/>
      <c r="OYG76" s="15"/>
      <c r="OYH76" s="15"/>
      <c r="OYI76" s="15"/>
      <c r="OYJ76" s="15"/>
      <c r="OYK76" s="15"/>
      <c r="OYL76" s="15"/>
      <c r="OYM76" s="15"/>
      <c r="OYN76" s="15"/>
      <c r="OYO76" s="15"/>
      <c r="OYP76" s="15"/>
      <c r="OYQ76" s="15"/>
      <c r="OYR76" s="15"/>
      <c r="OYS76" s="15"/>
      <c r="OYT76" s="15"/>
      <c r="OYU76" s="15"/>
      <c r="OYV76" s="15"/>
      <c r="OYW76" s="15"/>
      <c r="OYX76" s="15"/>
      <c r="OYY76" s="15"/>
      <c r="OYZ76" s="15"/>
      <c r="OZA76" s="15"/>
      <c r="OZB76" s="15"/>
      <c r="OZC76" s="15"/>
      <c r="OZD76" s="15"/>
      <c r="OZE76" s="15"/>
      <c r="OZF76" s="15"/>
      <c r="OZG76" s="15"/>
      <c r="OZH76" s="15"/>
      <c r="OZI76" s="15"/>
      <c r="OZJ76" s="15"/>
      <c r="OZK76" s="15"/>
      <c r="OZL76" s="15"/>
      <c r="OZM76" s="15"/>
      <c r="OZN76" s="15"/>
      <c r="OZO76" s="15"/>
      <c r="OZP76" s="15"/>
      <c r="OZQ76" s="15"/>
      <c r="OZR76" s="15"/>
      <c r="OZS76" s="15"/>
      <c r="OZT76" s="15"/>
      <c r="OZU76" s="15"/>
      <c r="OZV76" s="15"/>
      <c r="OZW76" s="15"/>
      <c r="OZX76" s="15"/>
      <c r="OZY76" s="15"/>
      <c r="OZZ76" s="15"/>
      <c r="PAA76" s="15"/>
      <c r="PAB76" s="15"/>
      <c r="PAC76" s="15"/>
      <c r="PAD76" s="15"/>
      <c r="PAE76" s="15"/>
      <c r="PAF76" s="15"/>
      <c r="PAG76" s="15"/>
      <c r="PAH76" s="15"/>
      <c r="PAI76" s="15"/>
      <c r="PAJ76" s="15"/>
      <c r="PAK76" s="15"/>
      <c r="PAL76" s="15"/>
      <c r="PAM76" s="15"/>
      <c r="PAN76" s="15"/>
      <c r="PAO76" s="15"/>
      <c r="PAP76" s="15"/>
      <c r="PAQ76" s="15"/>
      <c r="PAR76" s="15"/>
      <c r="PAS76" s="15"/>
      <c r="PAT76" s="15"/>
      <c r="PAU76" s="15"/>
      <c r="PAV76" s="15"/>
      <c r="PAW76" s="15"/>
      <c r="PAX76" s="15"/>
      <c r="PAY76" s="15"/>
      <c r="PAZ76" s="15"/>
      <c r="PBA76" s="15"/>
      <c r="PBB76" s="15"/>
      <c r="PBC76" s="15"/>
      <c r="PBD76" s="15"/>
      <c r="PBE76" s="15"/>
      <c r="PBF76" s="15"/>
      <c r="PBG76" s="15"/>
      <c r="PBH76" s="15"/>
      <c r="PBI76" s="15"/>
      <c r="PBJ76" s="15"/>
      <c r="PBK76" s="15"/>
      <c r="PBL76" s="15"/>
      <c r="PBM76" s="15"/>
      <c r="PBN76" s="15"/>
      <c r="PBO76" s="15"/>
      <c r="PBP76" s="15"/>
      <c r="PBQ76" s="15"/>
      <c r="PBR76" s="15"/>
      <c r="PBS76" s="15"/>
      <c r="PBT76" s="15"/>
      <c r="PBU76" s="15"/>
      <c r="PBV76" s="15"/>
      <c r="PBW76" s="15"/>
      <c r="PBX76" s="15"/>
      <c r="PBY76" s="15"/>
      <c r="PBZ76" s="15"/>
      <c r="PCA76" s="15"/>
      <c r="PCB76" s="15"/>
      <c r="PCC76" s="15"/>
      <c r="PCD76" s="15"/>
      <c r="PCE76" s="15"/>
      <c r="PCF76" s="15"/>
      <c r="PCG76" s="15"/>
      <c r="PCH76" s="15"/>
      <c r="PCI76" s="15"/>
      <c r="PCJ76" s="15"/>
      <c r="PCK76" s="15"/>
      <c r="PCL76" s="15"/>
      <c r="PCM76" s="15"/>
      <c r="PCN76" s="15"/>
      <c r="PCO76" s="15"/>
      <c r="PCP76" s="15"/>
      <c r="PCQ76" s="15"/>
      <c r="PCR76" s="15"/>
      <c r="PCS76" s="15"/>
      <c r="PCT76" s="15"/>
      <c r="PCU76" s="15"/>
      <c r="PCV76" s="15"/>
      <c r="PCW76" s="15"/>
      <c r="PCX76" s="15"/>
      <c r="PCY76" s="15"/>
      <c r="PCZ76" s="15"/>
      <c r="PDA76" s="15"/>
      <c r="PDB76" s="15"/>
      <c r="PDC76" s="15"/>
      <c r="PDD76" s="15"/>
      <c r="PDE76" s="15"/>
      <c r="PDF76" s="15"/>
      <c r="PDG76" s="15"/>
      <c r="PDH76" s="15"/>
      <c r="PDI76" s="15"/>
      <c r="PDJ76" s="15"/>
      <c r="PDK76" s="15"/>
      <c r="PDL76" s="15"/>
      <c r="PDM76" s="15"/>
      <c r="PDN76" s="15"/>
      <c r="PDO76" s="15"/>
      <c r="PDP76" s="15"/>
      <c r="PDQ76" s="15"/>
      <c r="PDR76" s="15"/>
      <c r="PDS76" s="15"/>
      <c r="PDT76" s="15"/>
      <c r="PDU76" s="15"/>
      <c r="PDV76" s="15"/>
      <c r="PDW76" s="15"/>
      <c r="PDX76" s="15"/>
      <c r="PDY76" s="15"/>
      <c r="PDZ76" s="15"/>
      <c r="PEA76" s="15"/>
      <c r="PEB76" s="15"/>
      <c r="PEC76" s="15"/>
      <c r="PED76" s="15"/>
      <c r="PEE76" s="15"/>
      <c r="PEF76" s="15"/>
      <c r="PEG76" s="15"/>
      <c r="PEH76" s="15"/>
      <c r="PEI76" s="15"/>
      <c r="PEJ76" s="15"/>
      <c r="PEK76" s="15"/>
      <c r="PEL76" s="15"/>
      <c r="PEM76" s="15"/>
      <c r="PEN76" s="15"/>
      <c r="PEO76" s="15"/>
      <c r="PEP76" s="15"/>
      <c r="PEQ76" s="15"/>
      <c r="PER76" s="15"/>
      <c r="PES76" s="15"/>
      <c r="PET76" s="15"/>
      <c r="PEU76" s="15"/>
      <c r="PEV76" s="15"/>
      <c r="PEW76" s="15"/>
      <c r="PEX76" s="15"/>
      <c r="PEY76" s="15"/>
      <c r="PEZ76" s="15"/>
      <c r="PFA76" s="15"/>
      <c r="PFB76" s="15"/>
      <c r="PFC76" s="15"/>
      <c r="PFD76" s="15"/>
      <c r="PFE76" s="15"/>
      <c r="PFF76" s="15"/>
      <c r="PFG76" s="15"/>
      <c r="PFH76" s="15"/>
      <c r="PFI76" s="15"/>
      <c r="PFJ76" s="15"/>
      <c r="PFK76" s="15"/>
      <c r="PFL76" s="15"/>
      <c r="PFM76" s="15"/>
      <c r="PFN76" s="15"/>
      <c r="PFO76" s="15"/>
      <c r="PFP76" s="15"/>
      <c r="PFQ76" s="15"/>
      <c r="PFR76" s="15"/>
      <c r="PFS76" s="15"/>
      <c r="PFT76" s="15"/>
      <c r="PFU76" s="15"/>
      <c r="PFV76" s="15"/>
      <c r="PFW76" s="15"/>
      <c r="PFX76" s="15"/>
      <c r="PFY76" s="15"/>
      <c r="PFZ76" s="15"/>
      <c r="PGA76" s="15"/>
      <c r="PGB76" s="15"/>
      <c r="PGC76" s="15"/>
      <c r="PGD76" s="15"/>
      <c r="PGE76" s="15"/>
      <c r="PGF76" s="15"/>
      <c r="PGG76" s="15"/>
      <c r="PGH76" s="15"/>
      <c r="PGI76" s="15"/>
      <c r="PGJ76" s="15"/>
      <c r="PGK76" s="15"/>
      <c r="PGL76" s="15"/>
      <c r="PGM76" s="15"/>
      <c r="PGN76" s="15"/>
      <c r="PGO76" s="15"/>
      <c r="PGP76" s="15"/>
      <c r="PGQ76" s="15"/>
      <c r="PGR76" s="15"/>
      <c r="PGS76" s="15"/>
      <c r="PGT76" s="15"/>
      <c r="PGU76" s="15"/>
      <c r="PGV76" s="15"/>
      <c r="PGW76" s="15"/>
      <c r="PGX76" s="15"/>
      <c r="PGY76" s="15"/>
      <c r="PGZ76" s="15"/>
      <c r="PHA76" s="15"/>
      <c r="PHB76" s="15"/>
      <c r="PHC76" s="15"/>
      <c r="PHD76" s="15"/>
      <c r="PHE76" s="15"/>
      <c r="PHF76" s="15"/>
      <c r="PHG76" s="15"/>
      <c r="PHH76" s="15"/>
      <c r="PHI76" s="15"/>
      <c r="PHJ76" s="15"/>
      <c r="PHK76" s="15"/>
      <c r="PHL76" s="15"/>
      <c r="PHM76" s="15"/>
      <c r="PHN76" s="15"/>
      <c r="PHO76" s="15"/>
      <c r="PHP76" s="15"/>
      <c r="PHQ76" s="15"/>
      <c r="PHR76" s="15"/>
      <c r="PHS76" s="15"/>
      <c r="PHT76" s="15"/>
      <c r="PHU76" s="15"/>
      <c r="PHV76" s="15"/>
      <c r="PHW76" s="15"/>
      <c r="PHX76" s="15"/>
      <c r="PHY76" s="15"/>
      <c r="PHZ76" s="15"/>
      <c r="PIA76" s="15"/>
      <c r="PIB76" s="15"/>
      <c r="PIC76" s="15"/>
      <c r="PID76" s="15"/>
      <c r="PIE76" s="15"/>
      <c r="PIF76" s="15"/>
      <c r="PIG76" s="15"/>
      <c r="PIH76" s="15"/>
      <c r="PII76" s="15"/>
      <c r="PIJ76" s="15"/>
      <c r="PIK76" s="15"/>
      <c r="PIL76" s="15"/>
      <c r="PIM76" s="15"/>
      <c r="PIN76" s="15"/>
      <c r="PIO76" s="15"/>
      <c r="PIP76" s="15"/>
      <c r="PIQ76" s="15"/>
      <c r="PIR76" s="15"/>
      <c r="PIS76" s="15"/>
      <c r="PIT76" s="15"/>
      <c r="PIU76" s="15"/>
      <c r="PIV76" s="15"/>
      <c r="PIW76" s="15"/>
      <c r="PIX76" s="15"/>
      <c r="PIY76" s="15"/>
      <c r="PIZ76" s="15"/>
      <c r="PJA76" s="15"/>
      <c r="PJB76" s="15"/>
      <c r="PJC76" s="15"/>
      <c r="PJD76" s="15"/>
      <c r="PJE76" s="15"/>
      <c r="PJF76" s="15"/>
      <c r="PJG76" s="15"/>
      <c r="PJH76" s="15"/>
      <c r="PJI76" s="15"/>
      <c r="PJJ76" s="15"/>
      <c r="PJK76" s="15"/>
      <c r="PJL76" s="15"/>
      <c r="PJM76" s="15"/>
      <c r="PJN76" s="15"/>
      <c r="PJO76" s="15"/>
      <c r="PJP76" s="15"/>
      <c r="PJQ76" s="15"/>
      <c r="PJR76" s="15"/>
      <c r="PJS76" s="15"/>
      <c r="PJT76" s="15"/>
      <c r="PJU76" s="15"/>
      <c r="PJV76" s="15"/>
      <c r="PJW76" s="15"/>
      <c r="PJX76" s="15"/>
      <c r="PJY76" s="15"/>
      <c r="PJZ76" s="15"/>
      <c r="PKA76" s="15"/>
      <c r="PKB76" s="15"/>
      <c r="PKC76" s="15"/>
      <c r="PKD76" s="15"/>
      <c r="PKE76" s="15"/>
      <c r="PKF76" s="15"/>
      <c r="PKG76" s="15"/>
      <c r="PKH76" s="15"/>
      <c r="PKI76" s="15"/>
      <c r="PKJ76" s="15"/>
      <c r="PKK76" s="15"/>
      <c r="PKL76" s="15"/>
      <c r="PKM76" s="15"/>
      <c r="PKN76" s="15"/>
      <c r="PKO76" s="15"/>
      <c r="PKP76" s="15"/>
      <c r="PKQ76" s="15"/>
      <c r="PKR76" s="15"/>
      <c r="PKS76" s="15"/>
      <c r="PKT76" s="15"/>
      <c r="PKU76" s="15"/>
      <c r="PKV76" s="15"/>
      <c r="PKW76" s="15"/>
      <c r="PKX76" s="15"/>
      <c r="PKY76" s="15"/>
      <c r="PKZ76" s="15"/>
      <c r="PLA76" s="15"/>
      <c r="PLB76" s="15"/>
      <c r="PLC76" s="15"/>
      <c r="PLD76" s="15"/>
      <c r="PLE76" s="15"/>
      <c r="PLF76" s="15"/>
      <c r="PLG76" s="15"/>
      <c r="PLH76" s="15"/>
      <c r="PLI76" s="15"/>
      <c r="PLJ76" s="15"/>
      <c r="PLK76" s="15"/>
      <c r="PLL76" s="15"/>
      <c r="PLM76" s="15"/>
      <c r="PLN76" s="15"/>
      <c r="PLO76" s="15"/>
      <c r="PLP76" s="15"/>
      <c r="PLQ76" s="15"/>
      <c r="PLR76" s="15"/>
      <c r="PLS76" s="15"/>
      <c r="PLT76" s="15"/>
      <c r="PLU76" s="15"/>
      <c r="PLV76" s="15"/>
      <c r="PLW76" s="15"/>
      <c r="PLX76" s="15"/>
      <c r="PLY76" s="15"/>
      <c r="PLZ76" s="15"/>
      <c r="PMA76" s="15"/>
      <c r="PMB76" s="15"/>
      <c r="PMC76" s="15"/>
      <c r="PMD76" s="15"/>
      <c r="PME76" s="15"/>
      <c r="PMF76" s="15"/>
      <c r="PMG76" s="15"/>
      <c r="PMH76" s="15"/>
      <c r="PMI76" s="15"/>
      <c r="PMJ76" s="15"/>
      <c r="PMK76" s="15"/>
      <c r="PML76" s="15"/>
      <c r="PMM76" s="15"/>
      <c r="PMN76" s="15"/>
      <c r="PMO76" s="15"/>
      <c r="PMP76" s="15"/>
      <c r="PMQ76" s="15"/>
      <c r="PMR76" s="15"/>
      <c r="PMS76" s="15"/>
      <c r="PMT76" s="15"/>
      <c r="PMU76" s="15"/>
      <c r="PMV76" s="15"/>
      <c r="PMW76" s="15"/>
      <c r="PMX76" s="15"/>
      <c r="PMY76" s="15"/>
      <c r="PMZ76" s="15"/>
      <c r="PNA76" s="15"/>
      <c r="PNB76" s="15"/>
      <c r="PNC76" s="15"/>
      <c r="PND76" s="15"/>
      <c r="PNE76" s="15"/>
      <c r="PNF76" s="15"/>
      <c r="PNG76" s="15"/>
      <c r="PNH76" s="15"/>
      <c r="PNI76" s="15"/>
      <c r="PNJ76" s="15"/>
      <c r="PNK76" s="15"/>
      <c r="PNL76" s="15"/>
      <c r="PNM76" s="15"/>
      <c r="PNN76" s="15"/>
      <c r="PNO76" s="15"/>
      <c r="PNP76" s="15"/>
      <c r="PNQ76" s="15"/>
      <c r="PNR76" s="15"/>
      <c r="PNS76" s="15"/>
      <c r="PNT76" s="15"/>
      <c r="PNU76" s="15"/>
      <c r="PNV76" s="15"/>
      <c r="PNW76" s="15"/>
      <c r="PNX76" s="15"/>
      <c r="PNY76" s="15"/>
      <c r="PNZ76" s="15"/>
      <c r="POA76" s="15"/>
      <c r="POB76" s="15"/>
      <c r="POC76" s="15"/>
      <c r="POD76" s="15"/>
      <c r="POE76" s="15"/>
      <c r="POF76" s="15"/>
      <c r="POG76" s="15"/>
      <c r="POH76" s="15"/>
      <c r="POI76" s="15"/>
      <c r="POJ76" s="15"/>
      <c r="POK76" s="15"/>
      <c r="POL76" s="15"/>
      <c r="POM76" s="15"/>
      <c r="PON76" s="15"/>
      <c r="POO76" s="15"/>
      <c r="POP76" s="15"/>
      <c r="POQ76" s="15"/>
      <c r="POR76" s="15"/>
      <c r="POS76" s="15"/>
      <c r="POT76" s="15"/>
      <c r="POU76" s="15"/>
      <c r="POV76" s="15"/>
      <c r="POW76" s="15"/>
      <c r="POX76" s="15"/>
      <c r="POY76" s="15"/>
      <c r="POZ76" s="15"/>
      <c r="PPA76" s="15"/>
      <c r="PPB76" s="15"/>
      <c r="PPC76" s="15"/>
      <c r="PPD76" s="15"/>
      <c r="PPE76" s="15"/>
      <c r="PPF76" s="15"/>
      <c r="PPG76" s="15"/>
      <c r="PPH76" s="15"/>
      <c r="PPI76" s="15"/>
      <c r="PPJ76" s="15"/>
      <c r="PPK76" s="15"/>
      <c r="PPL76" s="15"/>
      <c r="PPM76" s="15"/>
      <c r="PPN76" s="15"/>
      <c r="PPO76" s="15"/>
      <c r="PPP76" s="15"/>
      <c r="PPQ76" s="15"/>
      <c r="PPR76" s="15"/>
      <c r="PPS76" s="15"/>
      <c r="PPT76" s="15"/>
      <c r="PPU76" s="15"/>
      <c r="PPV76" s="15"/>
      <c r="PPW76" s="15"/>
      <c r="PPX76" s="15"/>
      <c r="PPY76" s="15"/>
      <c r="PPZ76" s="15"/>
      <c r="PQA76" s="15"/>
      <c r="PQB76" s="15"/>
      <c r="PQC76" s="15"/>
      <c r="PQD76" s="15"/>
      <c r="PQE76" s="15"/>
      <c r="PQF76" s="15"/>
      <c r="PQG76" s="15"/>
      <c r="PQH76" s="15"/>
      <c r="PQI76" s="15"/>
      <c r="PQJ76" s="15"/>
      <c r="PQK76" s="15"/>
      <c r="PQL76" s="15"/>
      <c r="PQM76" s="15"/>
      <c r="PQN76" s="15"/>
      <c r="PQO76" s="15"/>
      <c r="PQP76" s="15"/>
      <c r="PQQ76" s="15"/>
      <c r="PQR76" s="15"/>
      <c r="PQS76" s="15"/>
      <c r="PQT76" s="15"/>
      <c r="PQU76" s="15"/>
      <c r="PQV76" s="15"/>
      <c r="PQW76" s="15"/>
      <c r="PQX76" s="15"/>
      <c r="PQY76" s="15"/>
      <c r="PQZ76" s="15"/>
      <c r="PRA76" s="15"/>
      <c r="PRB76" s="15"/>
      <c r="PRC76" s="15"/>
      <c r="PRD76" s="15"/>
      <c r="PRE76" s="15"/>
      <c r="PRF76" s="15"/>
      <c r="PRG76" s="15"/>
      <c r="PRH76" s="15"/>
      <c r="PRI76" s="15"/>
      <c r="PRJ76" s="15"/>
      <c r="PRK76" s="15"/>
      <c r="PRL76" s="15"/>
      <c r="PRM76" s="15"/>
      <c r="PRN76" s="15"/>
      <c r="PRO76" s="15"/>
      <c r="PRP76" s="15"/>
      <c r="PRQ76" s="15"/>
      <c r="PRR76" s="15"/>
      <c r="PRS76" s="15"/>
      <c r="PRT76" s="15"/>
      <c r="PRU76" s="15"/>
      <c r="PRV76" s="15"/>
      <c r="PRW76" s="15"/>
      <c r="PRX76" s="15"/>
      <c r="PRY76" s="15"/>
      <c r="PRZ76" s="15"/>
      <c r="PSA76" s="15"/>
      <c r="PSB76" s="15"/>
      <c r="PSC76" s="15"/>
      <c r="PSD76" s="15"/>
      <c r="PSE76" s="15"/>
      <c r="PSF76" s="15"/>
      <c r="PSG76" s="15"/>
      <c r="PSH76" s="15"/>
      <c r="PSI76" s="15"/>
      <c r="PSJ76" s="15"/>
      <c r="PSK76" s="15"/>
      <c r="PSL76" s="15"/>
      <c r="PSM76" s="15"/>
      <c r="PSN76" s="15"/>
      <c r="PSO76" s="15"/>
      <c r="PSP76" s="15"/>
      <c r="PSQ76" s="15"/>
      <c r="PSR76" s="15"/>
      <c r="PSS76" s="15"/>
      <c r="PST76" s="15"/>
      <c r="PSU76" s="15"/>
      <c r="PSV76" s="15"/>
      <c r="PSW76" s="15"/>
      <c r="PSX76" s="15"/>
      <c r="PSY76" s="15"/>
      <c r="PSZ76" s="15"/>
      <c r="PTA76" s="15"/>
      <c r="PTB76" s="15"/>
      <c r="PTC76" s="15"/>
      <c r="PTD76" s="15"/>
      <c r="PTE76" s="15"/>
      <c r="PTF76" s="15"/>
      <c r="PTG76" s="15"/>
      <c r="PTH76" s="15"/>
      <c r="PTI76" s="15"/>
      <c r="PTJ76" s="15"/>
      <c r="PTK76" s="15"/>
      <c r="PTL76" s="15"/>
      <c r="PTM76" s="15"/>
      <c r="PTN76" s="15"/>
      <c r="PTO76" s="15"/>
      <c r="PTP76" s="15"/>
      <c r="PTQ76" s="15"/>
      <c r="PTR76" s="15"/>
      <c r="PTS76" s="15"/>
      <c r="PTT76" s="15"/>
      <c r="PTU76" s="15"/>
      <c r="PTV76" s="15"/>
      <c r="PTW76" s="15"/>
      <c r="PTX76" s="15"/>
      <c r="PTY76" s="15"/>
      <c r="PTZ76" s="15"/>
      <c r="PUA76" s="15"/>
      <c r="PUB76" s="15"/>
      <c r="PUC76" s="15"/>
      <c r="PUD76" s="15"/>
      <c r="PUE76" s="15"/>
      <c r="PUF76" s="15"/>
      <c r="PUG76" s="15"/>
      <c r="PUH76" s="15"/>
      <c r="PUI76" s="15"/>
      <c r="PUJ76" s="15"/>
      <c r="PUK76" s="15"/>
      <c r="PUL76" s="15"/>
      <c r="PUM76" s="15"/>
      <c r="PUN76" s="15"/>
      <c r="PUO76" s="15"/>
      <c r="PUP76" s="15"/>
      <c r="PUQ76" s="15"/>
      <c r="PUR76" s="15"/>
      <c r="PUS76" s="15"/>
      <c r="PUT76" s="15"/>
      <c r="PUU76" s="15"/>
      <c r="PUV76" s="15"/>
      <c r="PUW76" s="15"/>
      <c r="PUX76" s="15"/>
      <c r="PUY76" s="15"/>
      <c r="PUZ76" s="15"/>
      <c r="PVA76" s="15"/>
      <c r="PVB76" s="15"/>
      <c r="PVC76" s="15"/>
      <c r="PVD76" s="15"/>
      <c r="PVE76" s="15"/>
      <c r="PVF76" s="15"/>
      <c r="PVG76" s="15"/>
      <c r="PVH76" s="15"/>
      <c r="PVI76" s="15"/>
      <c r="PVJ76" s="15"/>
      <c r="PVK76" s="15"/>
      <c r="PVL76" s="15"/>
      <c r="PVM76" s="15"/>
      <c r="PVN76" s="15"/>
      <c r="PVO76" s="15"/>
      <c r="PVP76" s="15"/>
      <c r="PVQ76" s="15"/>
      <c r="PVR76" s="15"/>
      <c r="PVS76" s="15"/>
      <c r="PVT76" s="15"/>
      <c r="PVU76" s="15"/>
      <c r="PVV76" s="15"/>
      <c r="PVW76" s="15"/>
      <c r="PVX76" s="15"/>
      <c r="PVY76" s="15"/>
      <c r="PVZ76" s="15"/>
      <c r="PWA76" s="15"/>
      <c r="PWB76" s="15"/>
      <c r="PWC76" s="15"/>
      <c r="PWD76" s="15"/>
      <c r="PWE76" s="15"/>
      <c r="PWF76" s="15"/>
      <c r="PWG76" s="15"/>
      <c r="PWH76" s="15"/>
      <c r="PWI76" s="15"/>
      <c r="PWJ76" s="15"/>
      <c r="PWK76" s="15"/>
      <c r="PWL76" s="15"/>
      <c r="PWM76" s="15"/>
      <c r="PWN76" s="15"/>
      <c r="PWO76" s="15"/>
      <c r="PWP76" s="15"/>
      <c r="PWQ76" s="15"/>
      <c r="PWR76" s="15"/>
      <c r="PWS76" s="15"/>
      <c r="PWT76" s="15"/>
      <c r="PWU76" s="15"/>
      <c r="PWV76" s="15"/>
      <c r="PWW76" s="15"/>
      <c r="PWX76" s="15"/>
      <c r="PWY76" s="15"/>
      <c r="PWZ76" s="15"/>
      <c r="PXA76" s="15"/>
      <c r="PXB76" s="15"/>
      <c r="PXC76" s="15"/>
      <c r="PXD76" s="15"/>
      <c r="PXE76" s="15"/>
      <c r="PXF76" s="15"/>
      <c r="PXG76" s="15"/>
      <c r="PXH76" s="15"/>
      <c r="PXI76" s="15"/>
      <c r="PXJ76" s="15"/>
      <c r="PXK76" s="15"/>
      <c r="PXL76" s="15"/>
      <c r="PXM76" s="15"/>
      <c r="PXN76" s="15"/>
      <c r="PXO76" s="15"/>
      <c r="PXP76" s="15"/>
      <c r="PXQ76" s="15"/>
      <c r="PXR76" s="15"/>
      <c r="PXS76" s="15"/>
      <c r="PXT76" s="15"/>
      <c r="PXU76" s="15"/>
      <c r="PXV76" s="15"/>
      <c r="PXW76" s="15"/>
      <c r="PXX76" s="15"/>
      <c r="PXY76" s="15"/>
      <c r="PXZ76" s="15"/>
      <c r="PYA76" s="15"/>
      <c r="PYB76" s="15"/>
      <c r="PYC76" s="15"/>
      <c r="PYD76" s="15"/>
      <c r="PYE76" s="15"/>
      <c r="PYF76" s="15"/>
      <c r="PYG76" s="15"/>
      <c r="PYH76" s="15"/>
      <c r="PYI76" s="15"/>
      <c r="PYJ76" s="15"/>
      <c r="PYK76" s="15"/>
      <c r="PYL76" s="15"/>
      <c r="PYM76" s="15"/>
      <c r="PYN76" s="15"/>
      <c r="PYO76" s="15"/>
      <c r="PYP76" s="15"/>
      <c r="PYQ76" s="15"/>
      <c r="PYR76" s="15"/>
      <c r="PYS76" s="15"/>
      <c r="PYT76" s="15"/>
      <c r="PYU76" s="15"/>
      <c r="PYV76" s="15"/>
      <c r="PYW76" s="15"/>
      <c r="PYX76" s="15"/>
      <c r="PYY76" s="15"/>
      <c r="PYZ76" s="15"/>
      <c r="PZA76" s="15"/>
      <c r="PZB76" s="15"/>
      <c r="PZC76" s="15"/>
      <c r="PZD76" s="15"/>
      <c r="PZE76" s="15"/>
      <c r="PZF76" s="15"/>
      <c r="PZG76" s="15"/>
      <c r="PZH76" s="15"/>
      <c r="PZI76" s="15"/>
      <c r="PZJ76" s="15"/>
      <c r="PZK76" s="15"/>
      <c r="PZL76" s="15"/>
      <c r="PZM76" s="15"/>
      <c r="PZN76" s="15"/>
      <c r="PZO76" s="15"/>
      <c r="PZP76" s="15"/>
      <c r="PZQ76" s="15"/>
      <c r="PZR76" s="15"/>
      <c r="PZS76" s="15"/>
      <c r="PZT76" s="15"/>
      <c r="PZU76" s="15"/>
      <c r="PZV76" s="15"/>
      <c r="PZW76" s="15"/>
      <c r="PZX76" s="15"/>
      <c r="PZY76" s="15"/>
      <c r="PZZ76" s="15"/>
      <c r="QAA76" s="15"/>
      <c r="QAB76" s="15"/>
      <c r="QAC76" s="15"/>
      <c r="QAD76" s="15"/>
      <c r="QAE76" s="15"/>
      <c r="QAF76" s="15"/>
      <c r="QAG76" s="15"/>
      <c r="QAH76" s="15"/>
      <c r="QAI76" s="15"/>
      <c r="QAJ76" s="15"/>
      <c r="QAK76" s="15"/>
      <c r="QAL76" s="15"/>
      <c r="QAM76" s="15"/>
      <c r="QAN76" s="15"/>
      <c r="QAO76" s="15"/>
      <c r="QAP76" s="15"/>
      <c r="QAQ76" s="15"/>
      <c r="QAR76" s="15"/>
      <c r="QAS76" s="15"/>
      <c r="QAT76" s="15"/>
      <c r="QAU76" s="15"/>
      <c r="QAV76" s="15"/>
      <c r="QAW76" s="15"/>
      <c r="QAX76" s="15"/>
      <c r="QAY76" s="15"/>
      <c r="QAZ76" s="15"/>
      <c r="QBA76" s="15"/>
      <c r="QBB76" s="15"/>
      <c r="QBC76" s="15"/>
      <c r="QBD76" s="15"/>
      <c r="QBE76" s="15"/>
      <c r="QBF76" s="15"/>
      <c r="QBG76" s="15"/>
      <c r="QBH76" s="15"/>
      <c r="QBI76" s="15"/>
      <c r="QBJ76" s="15"/>
      <c r="QBK76" s="15"/>
      <c r="QBL76" s="15"/>
      <c r="QBM76" s="15"/>
      <c r="QBN76" s="15"/>
      <c r="QBO76" s="15"/>
      <c r="QBP76" s="15"/>
      <c r="QBQ76" s="15"/>
      <c r="QBR76" s="15"/>
      <c r="QBS76" s="15"/>
      <c r="QBT76" s="15"/>
      <c r="QBU76" s="15"/>
      <c r="QBV76" s="15"/>
      <c r="QBW76" s="15"/>
      <c r="QBX76" s="15"/>
      <c r="QBY76" s="15"/>
      <c r="QBZ76" s="15"/>
      <c r="QCA76" s="15"/>
      <c r="QCB76" s="15"/>
      <c r="QCC76" s="15"/>
      <c r="QCD76" s="15"/>
      <c r="QCE76" s="15"/>
      <c r="QCF76" s="15"/>
      <c r="QCG76" s="15"/>
      <c r="QCH76" s="15"/>
      <c r="QCI76" s="15"/>
      <c r="QCJ76" s="15"/>
      <c r="QCK76" s="15"/>
      <c r="QCL76" s="15"/>
      <c r="QCM76" s="15"/>
      <c r="QCN76" s="15"/>
      <c r="QCO76" s="15"/>
      <c r="QCP76" s="15"/>
      <c r="QCQ76" s="15"/>
      <c r="QCR76" s="15"/>
      <c r="QCS76" s="15"/>
      <c r="QCT76" s="15"/>
      <c r="QCU76" s="15"/>
      <c r="QCV76" s="15"/>
      <c r="QCW76" s="15"/>
      <c r="QCX76" s="15"/>
      <c r="QCY76" s="15"/>
      <c r="QCZ76" s="15"/>
      <c r="QDA76" s="15"/>
      <c r="QDB76" s="15"/>
      <c r="QDC76" s="15"/>
      <c r="QDD76" s="15"/>
      <c r="QDE76" s="15"/>
      <c r="QDF76" s="15"/>
      <c r="QDG76" s="15"/>
      <c r="QDH76" s="15"/>
      <c r="QDI76" s="15"/>
      <c r="QDJ76" s="15"/>
      <c r="QDK76" s="15"/>
      <c r="QDL76" s="15"/>
      <c r="QDM76" s="15"/>
      <c r="QDN76" s="15"/>
      <c r="QDO76" s="15"/>
      <c r="QDP76" s="15"/>
      <c r="QDQ76" s="15"/>
      <c r="QDR76" s="15"/>
      <c r="QDS76" s="15"/>
      <c r="QDT76" s="15"/>
      <c r="QDU76" s="15"/>
      <c r="QDV76" s="15"/>
      <c r="QDW76" s="15"/>
      <c r="QDX76" s="15"/>
      <c r="QDY76" s="15"/>
      <c r="QDZ76" s="15"/>
      <c r="QEA76" s="15"/>
      <c r="QEB76" s="15"/>
      <c r="QEC76" s="15"/>
      <c r="QED76" s="15"/>
      <c r="QEE76" s="15"/>
      <c r="QEF76" s="15"/>
      <c r="QEG76" s="15"/>
      <c r="QEH76" s="15"/>
      <c r="QEI76" s="15"/>
      <c r="QEJ76" s="15"/>
      <c r="QEK76" s="15"/>
      <c r="QEL76" s="15"/>
      <c r="QEM76" s="15"/>
      <c r="QEN76" s="15"/>
      <c r="QEO76" s="15"/>
      <c r="QEP76" s="15"/>
      <c r="QEQ76" s="15"/>
      <c r="QER76" s="15"/>
      <c r="QES76" s="15"/>
      <c r="QET76" s="15"/>
      <c r="QEU76" s="15"/>
      <c r="QEV76" s="15"/>
      <c r="QEW76" s="15"/>
      <c r="QEX76" s="15"/>
      <c r="QEY76" s="15"/>
      <c r="QEZ76" s="15"/>
      <c r="QFA76" s="15"/>
      <c r="QFB76" s="15"/>
      <c r="QFC76" s="15"/>
      <c r="QFD76" s="15"/>
      <c r="QFE76" s="15"/>
      <c r="QFF76" s="15"/>
      <c r="QFG76" s="15"/>
      <c r="QFH76" s="15"/>
      <c r="QFI76" s="15"/>
      <c r="QFJ76" s="15"/>
      <c r="QFK76" s="15"/>
      <c r="QFL76" s="15"/>
      <c r="QFM76" s="15"/>
      <c r="QFN76" s="15"/>
      <c r="QFO76" s="15"/>
      <c r="QFP76" s="15"/>
      <c r="QFQ76" s="15"/>
      <c r="QFR76" s="15"/>
      <c r="QFS76" s="15"/>
      <c r="QFT76" s="15"/>
      <c r="QFU76" s="15"/>
      <c r="QFV76" s="15"/>
      <c r="QFW76" s="15"/>
      <c r="QFX76" s="15"/>
      <c r="QFY76" s="15"/>
      <c r="QFZ76" s="15"/>
      <c r="QGA76" s="15"/>
      <c r="QGB76" s="15"/>
      <c r="QGC76" s="15"/>
      <c r="QGD76" s="15"/>
      <c r="QGE76" s="15"/>
      <c r="QGF76" s="15"/>
      <c r="QGG76" s="15"/>
      <c r="QGH76" s="15"/>
      <c r="QGI76" s="15"/>
      <c r="QGJ76" s="15"/>
      <c r="QGK76" s="15"/>
      <c r="QGL76" s="15"/>
      <c r="QGM76" s="15"/>
      <c r="QGN76" s="15"/>
      <c r="QGO76" s="15"/>
      <c r="QGP76" s="15"/>
      <c r="QGQ76" s="15"/>
      <c r="QGR76" s="15"/>
      <c r="QGS76" s="15"/>
      <c r="QGT76" s="15"/>
      <c r="QGU76" s="15"/>
      <c r="QGV76" s="15"/>
      <c r="QGW76" s="15"/>
      <c r="QGX76" s="15"/>
      <c r="QGY76" s="15"/>
      <c r="QGZ76" s="15"/>
      <c r="QHA76" s="15"/>
      <c r="QHB76" s="15"/>
      <c r="QHC76" s="15"/>
      <c r="QHD76" s="15"/>
      <c r="QHE76" s="15"/>
      <c r="QHF76" s="15"/>
      <c r="QHG76" s="15"/>
      <c r="QHH76" s="15"/>
      <c r="QHI76" s="15"/>
      <c r="QHJ76" s="15"/>
      <c r="QHK76" s="15"/>
      <c r="QHL76" s="15"/>
      <c r="QHM76" s="15"/>
      <c r="QHN76" s="15"/>
      <c r="QHO76" s="15"/>
      <c r="QHP76" s="15"/>
      <c r="QHQ76" s="15"/>
      <c r="QHR76" s="15"/>
      <c r="QHS76" s="15"/>
      <c r="QHT76" s="15"/>
      <c r="QHU76" s="15"/>
      <c r="QHV76" s="15"/>
      <c r="QHW76" s="15"/>
      <c r="QHX76" s="15"/>
      <c r="QHY76" s="15"/>
      <c r="QHZ76" s="15"/>
      <c r="QIA76" s="15"/>
      <c r="QIB76" s="15"/>
      <c r="QIC76" s="15"/>
      <c r="QID76" s="15"/>
      <c r="QIE76" s="15"/>
      <c r="QIF76" s="15"/>
      <c r="QIG76" s="15"/>
      <c r="QIH76" s="15"/>
      <c r="QII76" s="15"/>
      <c r="QIJ76" s="15"/>
      <c r="QIK76" s="15"/>
      <c r="QIL76" s="15"/>
      <c r="QIM76" s="15"/>
      <c r="QIN76" s="15"/>
      <c r="QIO76" s="15"/>
      <c r="QIP76" s="15"/>
      <c r="QIQ76" s="15"/>
      <c r="QIR76" s="15"/>
      <c r="QIS76" s="15"/>
      <c r="QIT76" s="15"/>
      <c r="QIU76" s="15"/>
      <c r="QIV76" s="15"/>
      <c r="QIW76" s="15"/>
      <c r="QIX76" s="15"/>
      <c r="QIY76" s="15"/>
      <c r="QIZ76" s="15"/>
      <c r="QJA76" s="15"/>
      <c r="QJB76" s="15"/>
      <c r="QJC76" s="15"/>
      <c r="QJD76" s="15"/>
      <c r="QJE76" s="15"/>
      <c r="QJF76" s="15"/>
      <c r="QJG76" s="15"/>
      <c r="QJH76" s="15"/>
      <c r="QJI76" s="15"/>
      <c r="QJJ76" s="15"/>
      <c r="QJK76" s="15"/>
      <c r="QJL76" s="15"/>
      <c r="QJM76" s="15"/>
      <c r="QJN76" s="15"/>
      <c r="QJO76" s="15"/>
      <c r="QJP76" s="15"/>
      <c r="QJQ76" s="15"/>
      <c r="QJR76" s="15"/>
      <c r="QJS76" s="15"/>
      <c r="QJT76" s="15"/>
      <c r="QJU76" s="15"/>
      <c r="QJV76" s="15"/>
      <c r="QJW76" s="15"/>
      <c r="QJX76" s="15"/>
      <c r="QJY76" s="15"/>
      <c r="QJZ76" s="15"/>
      <c r="QKA76" s="15"/>
      <c r="QKB76" s="15"/>
      <c r="QKC76" s="15"/>
      <c r="QKD76" s="15"/>
      <c r="QKE76" s="15"/>
      <c r="QKF76" s="15"/>
      <c r="QKG76" s="15"/>
      <c r="QKH76" s="15"/>
      <c r="QKI76" s="15"/>
      <c r="QKJ76" s="15"/>
      <c r="QKK76" s="15"/>
      <c r="QKL76" s="15"/>
      <c r="QKM76" s="15"/>
      <c r="QKN76" s="15"/>
      <c r="QKO76" s="15"/>
      <c r="QKP76" s="15"/>
      <c r="QKQ76" s="15"/>
      <c r="QKR76" s="15"/>
      <c r="QKS76" s="15"/>
      <c r="QKT76" s="15"/>
      <c r="QKU76" s="15"/>
      <c r="QKV76" s="15"/>
      <c r="QKW76" s="15"/>
      <c r="QKX76" s="15"/>
      <c r="QKY76" s="15"/>
      <c r="QKZ76" s="15"/>
      <c r="QLA76" s="15"/>
      <c r="QLB76" s="15"/>
      <c r="QLC76" s="15"/>
      <c r="QLD76" s="15"/>
      <c r="QLE76" s="15"/>
      <c r="QLF76" s="15"/>
      <c r="QLG76" s="15"/>
      <c r="QLH76" s="15"/>
      <c r="QLI76" s="15"/>
      <c r="QLJ76" s="15"/>
      <c r="QLK76" s="15"/>
      <c r="QLL76" s="15"/>
      <c r="QLM76" s="15"/>
      <c r="QLN76" s="15"/>
      <c r="QLO76" s="15"/>
      <c r="QLP76" s="15"/>
      <c r="QLQ76" s="15"/>
      <c r="QLR76" s="15"/>
      <c r="QLS76" s="15"/>
      <c r="QLT76" s="15"/>
      <c r="QLU76" s="15"/>
      <c r="QLV76" s="15"/>
      <c r="QLW76" s="15"/>
      <c r="QLX76" s="15"/>
      <c r="QLY76" s="15"/>
      <c r="QLZ76" s="15"/>
      <c r="QMA76" s="15"/>
      <c r="QMB76" s="15"/>
      <c r="QMC76" s="15"/>
      <c r="QMD76" s="15"/>
      <c r="QME76" s="15"/>
      <c r="QMF76" s="15"/>
      <c r="QMG76" s="15"/>
      <c r="QMH76" s="15"/>
      <c r="QMI76" s="15"/>
      <c r="QMJ76" s="15"/>
      <c r="QMK76" s="15"/>
      <c r="QML76" s="15"/>
      <c r="QMM76" s="15"/>
      <c r="QMN76" s="15"/>
      <c r="QMO76" s="15"/>
      <c r="QMP76" s="15"/>
      <c r="QMQ76" s="15"/>
      <c r="QMR76" s="15"/>
      <c r="QMS76" s="15"/>
      <c r="QMT76" s="15"/>
      <c r="QMU76" s="15"/>
      <c r="QMV76" s="15"/>
      <c r="QMW76" s="15"/>
      <c r="QMX76" s="15"/>
      <c r="QMY76" s="15"/>
      <c r="QMZ76" s="15"/>
      <c r="QNA76" s="15"/>
      <c r="QNB76" s="15"/>
      <c r="QNC76" s="15"/>
      <c r="QND76" s="15"/>
      <c r="QNE76" s="15"/>
      <c r="QNF76" s="15"/>
      <c r="QNG76" s="15"/>
      <c r="QNH76" s="15"/>
      <c r="QNI76" s="15"/>
      <c r="QNJ76" s="15"/>
      <c r="QNK76" s="15"/>
      <c r="QNL76" s="15"/>
      <c r="QNM76" s="15"/>
      <c r="QNN76" s="15"/>
      <c r="QNO76" s="15"/>
      <c r="QNP76" s="15"/>
      <c r="QNQ76" s="15"/>
      <c r="QNR76" s="15"/>
      <c r="QNS76" s="15"/>
      <c r="QNT76" s="15"/>
      <c r="QNU76" s="15"/>
      <c r="QNV76" s="15"/>
      <c r="QNW76" s="15"/>
      <c r="QNX76" s="15"/>
      <c r="QNY76" s="15"/>
      <c r="QNZ76" s="15"/>
      <c r="QOA76" s="15"/>
      <c r="QOB76" s="15"/>
      <c r="QOC76" s="15"/>
      <c r="QOD76" s="15"/>
      <c r="QOE76" s="15"/>
      <c r="QOF76" s="15"/>
      <c r="QOG76" s="15"/>
      <c r="QOH76" s="15"/>
      <c r="QOI76" s="15"/>
      <c r="QOJ76" s="15"/>
      <c r="QOK76" s="15"/>
      <c r="QOL76" s="15"/>
      <c r="QOM76" s="15"/>
      <c r="QON76" s="15"/>
      <c r="QOO76" s="15"/>
      <c r="QOP76" s="15"/>
      <c r="QOQ76" s="15"/>
      <c r="QOR76" s="15"/>
      <c r="QOS76" s="15"/>
      <c r="QOT76" s="15"/>
      <c r="QOU76" s="15"/>
      <c r="QOV76" s="15"/>
      <c r="QOW76" s="15"/>
      <c r="QOX76" s="15"/>
      <c r="QOY76" s="15"/>
      <c r="QOZ76" s="15"/>
      <c r="QPA76" s="15"/>
      <c r="QPB76" s="15"/>
      <c r="QPC76" s="15"/>
      <c r="QPD76" s="15"/>
      <c r="QPE76" s="15"/>
      <c r="QPF76" s="15"/>
      <c r="QPG76" s="15"/>
      <c r="QPH76" s="15"/>
      <c r="QPI76" s="15"/>
      <c r="QPJ76" s="15"/>
      <c r="QPK76" s="15"/>
      <c r="QPL76" s="15"/>
      <c r="QPM76" s="15"/>
      <c r="QPN76" s="15"/>
      <c r="QPO76" s="15"/>
      <c r="QPP76" s="15"/>
      <c r="QPQ76" s="15"/>
      <c r="QPR76" s="15"/>
      <c r="QPS76" s="15"/>
      <c r="QPT76" s="15"/>
      <c r="QPU76" s="15"/>
      <c r="QPV76" s="15"/>
      <c r="QPW76" s="15"/>
      <c r="QPX76" s="15"/>
      <c r="QPY76" s="15"/>
      <c r="QPZ76" s="15"/>
      <c r="QQA76" s="15"/>
      <c r="QQB76" s="15"/>
      <c r="QQC76" s="15"/>
      <c r="QQD76" s="15"/>
      <c r="QQE76" s="15"/>
      <c r="QQF76" s="15"/>
      <c r="QQG76" s="15"/>
      <c r="QQH76" s="15"/>
      <c r="QQI76" s="15"/>
      <c r="QQJ76" s="15"/>
      <c r="QQK76" s="15"/>
      <c r="QQL76" s="15"/>
      <c r="QQM76" s="15"/>
      <c r="QQN76" s="15"/>
      <c r="QQO76" s="15"/>
      <c r="QQP76" s="15"/>
      <c r="QQQ76" s="15"/>
      <c r="QQR76" s="15"/>
      <c r="QQS76" s="15"/>
      <c r="QQT76" s="15"/>
      <c r="QQU76" s="15"/>
      <c r="QQV76" s="15"/>
      <c r="QQW76" s="15"/>
      <c r="QQX76" s="15"/>
      <c r="QQY76" s="15"/>
      <c r="QQZ76" s="15"/>
      <c r="QRA76" s="15"/>
      <c r="QRB76" s="15"/>
      <c r="QRC76" s="15"/>
      <c r="QRD76" s="15"/>
      <c r="QRE76" s="15"/>
      <c r="QRF76" s="15"/>
      <c r="QRG76" s="15"/>
      <c r="QRH76" s="15"/>
      <c r="QRI76" s="15"/>
      <c r="QRJ76" s="15"/>
      <c r="QRK76" s="15"/>
      <c r="QRL76" s="15"/>
      <c r="QRM76" s="15"/>
      <c r="QRN76" s="15"/>
      <c r="QRO76" s="15"/>
      <c r="QRP76" s="15"/>
      <c r="QRQ76" s="15"/>
      <c r="QRR76" s="15"/>
      <c r="QRS76" s="15"/>
      <c r="QRT76" s="15"/>
      <c r="QRU76" s="15"/>
      <c r="QRV76" s="15"/>
      <c r="QRW76" s="15"/>
      <c r="QRX76" s="15"/>
      <c r="QRY76" s="15"/>
      <c r="QRZ76" s="15"/>
      <c r="QSA76" s="15"/>
      <c r="QSB76" s="15"/>
      <c r="QSC76" s="15"/>
      <c r="QSD76" s="15"/>
      <c r="QSE76" s="15"/>
      <c r="QSF76" s="15"/>
      <c r="QSG76" s="15"/>
      <c r="QSH76" s="15"/>
      <c r="QSI76" s="15"/>
      <c r="QSJ76" s="15"/>
      <c r="QSK76" s="15"/>
      <c r="QSL76" s="15"/>
      <c r="QSM76" s="15"/>
      <c r="QSN76" s="15"/>
      <c r="QSO76" s="15"/>
      <c r="QSP76" s="15"/>
      <c r="QSQ76" s="15"/>
      <c r="QSR76" s="15"/>
      <c r="QSS76" s="15"/>
      <c r="QST76" s="15"/>
      <c r="QSU76" s="15"/>
      <c r="QSV76" s="15"/>
      <c r="QSW76" s="15"/>
      <c r="QSX76" s="15"/>
      <c r="QSY76" s="15"/>
      <c r="QSZ76" s="15"/>
      <c r="QTA76" s="15"/>
      <c r="QTB76" s="15"/>
      <c r="QTC76" s="15"/>
      <c r="QTD76" s="15"/>
      <c r="QTE76" s="15"/>
      <c r="QTF76" s="15"/>
      <c r="QTG76" s="15"/>
      <c r="QTH76" s="15"/>
      <c r="QTI76" s="15"/>
      <c r="QTJ76" s="15"/>
      <c r="QTK76" s="15"/>
      <c r="QTL76" s="15"/>
      <c r="QTM76" s="15"/>
      <c r="QTN76" s="15"/>
      <c r="QTO76" s="15"/>
      <c r="QTP76" s="15"/>
      <c r="QTQ76" s="15"/>
      <c r="QTR76" s="15"/>
      <c r="QTS76" s="15"/>
      <c r="QTT76" s="15"/>
      <c r="QTU76" s="15"/>
      <c r="QTV76" s="15"/>
      <c r="QTW76" s="15"/>
      <c r="QTX76" s="15"/>
      <c r="QTY76" s="15"/>
      <c r="QTZ76" s="15"/>
      <c r="QUA76" s="15"/>
      <c r="QUB76" s="15"/>
      <c r="QUC76" s="15"/>
      <c r="QUD76" s="15"/>
      <c r="QUE76" s="15"/>
      <c r="QUF76" s="15"/>
      <c r="QUG76" s="15"/>
      <c r="QUH76" s="15"/>
      <c r="QUI76" s="15"/>
      <c r="QUJ76" s="15"/>
      <c r="QUK76" s="15"/>
      <c r="QUL76" s="15"/>
      <c r="QUM76" s="15"/>
      <c r="QUN76" s="15"/>
      <c r="QUO76" s="15"/>
      <c r="QUP76" s="15"/>
      <c r="QUQ76" s="15"/>
      <c r="QUR76" s="15"/>
      <c r="QUS76" s="15"/>
      <c r="QUT76" s="15"/>
      <c r="QUU76" s="15"/>
      <c r="QUV76" s="15"/>
      <c r="QUW76" s="15"/>
      <c r="QUX76" s="15"/>
      <c r="QUY76" s="15"/>
      <c r="QUZ76" s="15"/>
      <c r="QVA76" s="15"/>
      <c r="QVB76" s="15"/>
      <c r="QVC76" s="15"/>
      <c r="QVD76" s="15"/>
      <c r="QVE76" s="15"/>
      <c r="QVF76" s="15"/>
      <c r="QVG76" s="15"/>
      <c r="QVH76" s="15"/>
      <c r="QVI76" s="15"/>
      <c r="QVJ76" s="15"/>
      <c r="QVK76" s="15"/>
      <c r="QVL76" s="15"/>
      <c r="QVM76" s="15"/>
      <c r="QVN76" s="15"/>
      <c r="QVO76" s="15"/>
      <c r="QVP76" s="15"/>
      <c r="QVQ76" s="15"/>
      <c r="QVR76" s="15"/>
      <c r="QVS76" s="15"/>
      <c r="QVT76" s="15"/>
      <c r="QVU76" s="15"/>
      <c r="QVV76" s="15"/>
      <c r="QVW76" s="15"/>
      <c r="QVX76" s="15"/>
      <c r="QVY76" s="15"/>
      <c r="QVZ76" s="15"/>
      <c r="QWA76" s="15"/>
      <c r="QWB76" s="15"/>
      <c r="QWC76" s="15"/>
      <c r="QWD76" s="15"/>
      <c r="QWE76" s="15"/>
      <c r="QWF76" s="15"/>
      <c r="QWG76" s="15"/>
      <c r="QWH76" s="15"/>
      <c r="QWI76" s="15"/>
      <c r="QWJ76" s="15"/>
      <c r="QWK76" s="15"/>
      <c r="QWL76" s="15"/>
      <c r="QWM76" s="15"/>
      <c r="QWN76" s="15"/>
      <c r="QWO76" s="15"/>
      <c r="QWP76" s="15"/>
      <c r="QWQ76" s="15"/>
      <c r="QWR76" s="15"/>
      <c r="QWS76" s="15"/>
      <c r="QWT76" s="15"/>
      <c r="QWU76" s="15"/>
      <c r="QWV76" s="15"/>
      <c r="QWW76" s="15"/>
      <c r="QWX76" s="15"/>
      <c r="QWY76" s="15"/>
      <c r="QWZ76" s="15"/>
      <c r="QXA76" s="15"/>
      <c r="QXB76" s="15"/>
      <c r="QXC76" s="15"/>
      <c r="QXD76" s="15"/>
      <c r="QXE76" s="15"/>
      <c r="QXF76" s="15"/>
      <c r="QXG76" s="15"/>
      <c r="QXH76" s="15"/>
      <c r="QXI76" s="15"/>
      <c r="QXJ76" s="15"/>
      <c r="QXK76" s="15"/>
      <c r="QXL76" s="15"/>
      <c r="QXM76" s="15"/>
      <c r="QXN76" s="15"/>
      <c r="QXO76" s="15"/>
      <c r="QXP76" s="15"/>
      <c r="QXQ76" s="15"/>
      <c r="QXR76" s="15"/>
      <c r="QXS76" s="15"/>
      <c r="QXT76" s="15"/>
      <c r="QXU76" s="15"/>
      <c r="QXV76" s="15"/>
      <c r="QXW76" s="15"/>
      <c r="QXX76" s="15"/>
      <c r="QXY76" s="15"/>
      <c r="QXZ76" s="15"/>
      <c r="QYA76" s="15"/>
      <c r="QYB76" s="15"/>
      <c r="QYC76" s="15"/>
      <c r="QYD76" s="15"/>
      <c r="QYE76" s="15"/>
      <c r="QYF76" s="15"/>
      <c r="QYG76" s="15"/>
      <c r="QYH76" s="15"/>
      <c r="QYI76" s="15"/>
      <c r="QYJ76" s="15"/>
      <c r="QYK76" s="15"/>
      <c r="QYL76" s="15"/>
      <c r="QYM76" s="15"/>
      <c r="QYN76" s="15"/>
      <c r="QYO76" s="15"/>
      <c r="QYP76" s="15"/>
      <c r="QYQ76" s="15"/>
      <c r="QYR76" s="15"/>
      <c r="QYS76" s="15"/>
      <c r="QYT76" s="15"/>
      <c r="QYU76" s="15"/>
      <c r="QYV76" s="15"/>
      <c r="QYW76" s="15"/>
      <c r="QYX76" s="15"/>
      <c r="QYY76" s="15"/>
      <c r="QYZ76" s="15"/>
      <c r="QZA76" s="15"/>
      <c r="QZB76" s="15"/>
      <c r="QZC76" s="15"/>
      <c r="QZD76" s="15"/>
      <c r="QZE76" s="15"/>
      <c r="QZF76" s="15"/>
      <c r="QZG76" s="15"/>
      <c r="QZH76" s="15"/>
      <c r="QZI76" s="15"/>
      <c r="QZJ76" s="15"/>
      <c r="QZK76" s="15"/>
      <c r="QZL76" s="15"/>
      <c r="QZM76" s="15"/>
      <c r="QZN76" s="15"/>
      <c r="QZO76" s="15"/>
      <c r="QZP76" s="15"/>
      <c r="QZQ76" s="15"/>
      <c r="QZR76" s="15"/>
      <c r="QZS76" s="15"/>
      <c r="QZT76" s="15"/>
      <c r="QZU76" s="15"/>
      <c r="QZV76" s="15"/>
      <c r="QZW76" s="15"/>
      <c r="QZX76" s="15"/>
      <c r="QZY76" s="15"/>
      <c r="QZZ76" s="15"/>
      <c r="RAA76" s="15"/>
      <c r="RAB76" s="15"/>
      <c r="RAC76" s="15"/>
      <c r="RAD76" s="15"/>
      <c r="RAE76" s="15"/>
      <c r="RAF76" s="15"/>
      <c r="RAG76" s="15"/>
      <c r="RAH76" s="15"/>
      <c r="RAI76" s="15"/>
      <c r="RAJ76" s="15"/>
      <c r="RAK76" s="15"/>
      <c r="RAL76" s="15"/>
      <c r="RAM76" s="15"/>
      <c r="RAN76" s="15"/>
      <c r="RAO76" s="15"/>
      <c r="RAP76" s="15"/>
      <c r="RAQ76" s="15"/>
      <c r="RAR76" s="15"/>
      <c r="RAS76" s="15"/>
      <c r="RAT76" s="15"/>
      <c r="RAU76" s="15"/>
      <c r="RAV76" s="15"/>
      <c r="RAW76" s="15"/>
      <c r="RAX76" s="15"/>
      <c r="RAY76" s="15"/>
      <c r="RAZ76" s="15"/>
      <c r="RBA76" s="15"/>
      <c r="RBB76" s="15"/>
      <c r="RBC76" s="15"/>
      <c r="RBD76" s="15"/>
      <c r="RBE76" s="15"/>
      <c r="RBF76" s="15"/>
      <c r="RBG76" s="15"/>
      <c r="RBH76" s="15"/>
      <c r="RBI76" s="15"/>
      <c r="RBJ76" s="15"/>
      <c r="RBK76" s="15"/>
      <c r="RBL76" s="15"/>
      <c r="RBM76" s="15"/>
      <c r="RBN76" s="15"/>
      <c r="RBO76" s="15"/>
      <c r="RBP76" s="15"/>
      <c r="RBQ76" s="15"/>
      <c r="RBR76" s="15"/>
      <c r="RBS76" s="15"/>
      <c r="RBT76" s="15"/>
      <c r="RBU76" s="15"/>
      <c r="RBV76" s="15"/>
      <c r="RBW76" s="15"/>
      <c r="RBX76" s="15"/>
      <c r="RBY76" s="15"/>
      <c r="RBZ76" s="15"/>
      <c r="RCA76" s="15"/>
      <c r="RCB76" s="15"/>
      <c r="RCC76" s="15"/>
      <c r="RCD76" s="15"/>
      <c r="RCE76" s="15"/>
      <c r="RCF76" s="15"/>
      <c r="RCG76" s="15"/>
      <c r="RCH76" s="15"/>
      <c r="RCI76" s="15"/>
      <c r="RCJ76" s="15"/>
      <c r="RCK76" s="15"/>
      <c r="RCL76" s="15"/>
      <c r="RCM76" s="15"/>
      <c r="RCN76" s="15"/>
      <c r="RCO76" s="15"/>
      <c r="RCP76" s="15"/>
      <c r="RCQ76" s="15"/>
      <c r="RCR76" s="15"/>
      <c r="RCS76" s="15"/>
      <c r="RCT76" s="15"/>
      <c r="RCU76" s="15"/>
      <c r="RCV76" s="15"/>
      <c r="RCW76" s="15"/>
      <c r="RCX76" s="15"/>
      <c r="RCY76" s="15"/>
      <c r="RCZ76" s="15"/>
      <c r="RDA76" s="15"/>
      <c r="RDB76" s="15"/>
      <c r="RDC76" s="15"/>
      <c r="RDD76" s="15"/>
      <c r="RDE76" s="15"/>
      <c r="RDF76" s="15"/>
      <c r="RDG76" s="15"/>
      <c r="RDH76" s="15"/>
      <c r="RDI76" s="15"/>
      <c r="RDJ76" s="15"/>
      <c r="RDK76" s="15"/>
      <c r="RDL76" s="15"/>
      <c r="RDM76" s="15"/>
      <c r="RDN76" s="15"/>
      <c r="RDO76" s="15"/>
      <c r="RDP76" s="15"/>
      <c r="RDQ76" s="15"/>
      <c r="RDR76" s="15"/>
      <c r="RDS76" s="15"/>
      <c r="RDT76" s="15"/>
      <c r="RDU76" s="15"/>
      <c r="RDV76" s="15"/>
      <c r="RDW76" s="15"/>
      <c r="RDX76" s="15"/>
      <c r="RDY76" s="15"/>
      <c r="RDZ76" s="15"/>
      <c r="REA76" s="15"/>
      <c r="REB76" s="15"/>
      <c r="REC76" s="15"/>
      <c r="RED76" s="15"/>
      <c r="REE76" s="15"/>
      <c r="REF76" s="15"/>
      <c r="REG76" s="15"/>
      <c r="REH76" s="15"/>
      <c r="REI76" s="15"/>
      <c r="REJ76" s="15"/>
      <c r="REK76" s="15"/>
      <c r="REL76" s="15"/>
      <c r="REM76" s="15"/>
      <c r="REN76" s="15"/>
      <c r="REO76" s="15"/>
      <c r="REP76" s="15"/>
      <c r="REQ76" s="15"/>
      <c r="RER76" s="15"/>
      <c r="RES76" s="15"/>
      <c r="RET76" s="15"/>
      <c r="REU76" s="15"/>
      <c r="REV76" s="15"/>
      <c r="REW76" s="15"/>
      <c r="REX76" s="15"/>
      <c r="REY76" s="15"/>
      <c r="REZ76" s="15"/>
      <c r="RFA76" s="15"/>
      <c r="RFB76" s="15"/>
      <c r="RFC76" s="15"/>
      <c r="RFD76" s="15"/>
      <c r="RFE76" s="15"/>
      <c r="RFF76" s="15"/>
      <c r="RFG76" s="15"/>
      <c r="RFH76" s="15"/>
      <c r="RFI76" s="15"/>
      <c r="RFJ76" s="15"/>
      <c r="RFK76" s="15"/>
      <c r="RFL76" s="15"/>
      <c r="RFM76" s="15"/>
      <c r="RFN76" s="15"/>
      <c r="RFO76" s="15"/>
      <c r="RFP76" s="15"/>
      <c r="RFQ76" s="15"/>
      <c r="RFR76" s="15"/>
      <c r="RFS76" s="15"/>
      <c r="RFT76" s="15"/>
      <c r="RFU76" s="15"/>
      <c r="RFV76" s="15"/>
      <c r="RFW76" s="15"/>
      <c r="RFX76" s="15"/>
      <c r="RFY76" s="15"/>
      <c r="RFZ76" s="15"/>
      <c r="RGA76" s="15"/>
      <c r="RGB76" s="15"/>
      <c r="RGC76" s="15"/>
      <c r="RGD76" s="15"/>
      <c r="RGE76" s="15"/>
      <c r="RGF76" s="15"/>
      <c r="RGG76" s="15"/>
      <c r="RGH76" s="15"/>
      <c r="RGI76" s="15"/>
      <c r="RGJ76" s="15"/>
      <c r="RGK76" s="15"/>
      <c r="RGL76" s="15"/>
      <c r="RGM76" s="15"/>
      <c r="RGN76" s="15"/>
      <c r="RGO76" s="15"/>
      <c r="RGP76" s="15"/>
      <c r="RGQ76" s="15"/>
      <c r="RGR76" s="15"/>
      <c r="RGS76" s="15"/>
      <c r="RGT76" s="15"/>
      <c r="RGU76" s="15"/>
      <c r="RGV76" s="15"/>
      <c r="RGW76" s="15"/>
      <c r="RGX76" s="15"/>
      <c r="RGY76" s="15"/>
      <c r="RGZ76" s="15"/>
      <c r="RHA76" s="15"/>
      <c r="RHB76" s="15"/>
      <c r="RHC76" s="15"/>
      <c r="RHD76" s="15"/>
      <c r="RHE76" s="15"/>
      <c r="RHF76" s="15"/>
      <c r="RHG76" s="15"/>
      <c r="RHH76" s="15"/>
      <c r="RHI76" s="15"/>
      <c r="RHJ76" s="15"/>
      <c r="RHK76" s="15"/>
      <c r="RHL76" s="15"/>
      <c r="RHM76" s="15"/>
      <c r="RHN76" s="15"/>
      <c r="RHO76" s="15"/>
      <c r="RHP76" s="15"/>
      <c r="RHQ76" s="15"/>
      <c r="RHR76" s="15"/>
      <c r="RHS76" s="15"/>
      <c r="RHT76" s="15"/>
      <c r="RHU76" s="15"/>
      <c r="RHV76" s="15"/>
      <c r="RHW76" s="15"/>
      <c r="RHX76" s="15"/>
      <c r="RHY76" s="15"/>
      <c r="RHZ76" s="15"/>
      <c r="RIA76" s="15"/>
      <c r="RIB76" s="15"/>
      <c r="RIC76" s="15"/>
      <c r="RID76" s="15"/>
      <c r="RIE76" s="15"/>
      <c r="RIF76" s="15"/>
      <c r="RIG76" s="15"/>
      <c r="RIH76" s="15"/>
      <c r="RII76" s="15"/>
      <c r="RIJ76" s="15"/>
      <c r="RIK76" s="15"/>
      <c r="RIL76" s="15"/>
      <c r="RIM76" s="15"/>
      <c r="RIN76" s="15"/>
      <c r="RIO76" s="15"/>
      <c r="RIP76" s="15"/>
      <c r="RIQ76" s="15"/>
      <c r="RIR76" s="15"/>
      <c r="RIS76" s="15"/>
      <c r="RIT76" s="15"/>
      <c r="RIU76" s="15"/>
      <c r="RIV76" s="15"/>
      <c r="RIW76" s="15"/>
      <c r="RIX76" s="15"/>
      <c r="RIY76" s="15"/>
      <c r="RIZ76" s="15"/>
      <c r="RJA76" s="15"/>
      <c r="RJB76" s="15"/>
      <c r="RJC76" s="15"/>
      <c r="RJD76" s="15"/>
      <c r="RJE76" s="15"/>
      <c r="RJF76" s="15"/>
      <c r="RJG76" s="15"/>
      <c r="RJH76" s="15"/>
      <c r="RJI76" s="15"/>
      <c r="RJJ76" s="15"/>
      <c r="RJK76" s="15"/>
      <c r="RJL76" s="15"/>
      <c r="RJM76" s="15"/>
      <c r="RJN76" s="15"/>
      <c r="RJO76" s="15"/>
      <c r="RJP76" s="15"/>
      <c r="RJQ76" s="15"/>
      <c r="RJR76" s="15"/>
      <c r="RJS76" s="15"/>
      <c r="RJT76" s="15"/>
      <c r="RJU76" s="15"/>
      <c r="RJV76" s="15"/>
      <c r="RJW76" s="15"/>
      <c r="RJX76" s="15"/>
      <c r="RJY76" s="15"/>
      <c r="RJZ76" s="15"/>
      <c r="RKA76" s="15"/>
      <c r="RKB76" s="15"/>
      <c r="RKC76" s="15"/>
      <c r="RKD76" s="15"/>
      <c r="RKE76" s="15"/>
      <c r="RKF76" s="15"/>
      <c r="RKG76" s="15"/>
      <c r="RKH76" s="15"/>
      <c r="RKI76" s="15"/>
      <c r="RKJ76" s="15"/>
      <c r="RKK76" s="15"/>
      <c r="RKL76" s="15"/>
      <c r="RKM76" s="15"/>
      <c r="RKN76" s="15"/>
      <c r="RKO76" s="15"/>
      <c r="RKP76" s="15"/>
      <c r="RKQ76" s="15"/>
      <c r="RKR76" s="15"/>
      <c r="RKS76" s="15"/>
      <c r="RKT76" s="15"/>
      <c r="RKU76" s="15"/>
      <c r="RKV76" s="15"/>
      <c r="RKW76" s="15"/>
      <c r="RKX76" s="15"/>
      <c r="RKY76" s="15"/>
      <c r="RKZ76" s="15"/>
      <c r="RLA76" s="15"/>
      <c r="RLB76" s="15"/>
      <c r="RLC76" s="15"/>
      <c r="RLD76" s="15"/>
      <c r="RLE76" s="15"/>
      <c r="RLF76" s="15"/>
      <c r="RLG76" s="15"/>
      <c r="RLH76" s="15"/>
      <c r="RLI76" s="15"/>
      <c r="RLJ76" s="15"/>
      <c r="RLK76" s="15"/>
      <c r="RLL76" s="15"/>
      <c r="RLM76" s="15"/>
      <c r="RLN76" s="15"/>
      <c r="RLO76" s="15"/>
      <c r="RLP76" s="15"/>
      <c r="RLQ76" s="15"/>
      <c r="RLR76" s="15"/>
      <c r="RLS76" s="15"/>
      <c r="RLT76" s="15"/>
      <c r="RLU76" s="15"/>
      <c r="RLV76" s="15"/>
      <c r="RLW76" s="15"/>
      <c r="RLX76" s="15"/>
      <c r="RLY76" s="15"/>
      <c r="RLZ76" s="15"/>
      <c r="RMA76" s="15"/>
      <c r="RMB76" s="15"/>
      <c r="RMC76" s="15"/>
      <c r="RMD76" s="15"/>
      <c r="RME76" s="15"/>
      <c r="RMF76" s="15"/>
      <c r="RMG76" s="15"/>
      <c r="RMH76" s="15"/>
      <c r="RMI76" s="15"/>
      <c r="RMJ76" s="15"/>
      <c r="RMK76" s="15"/>
      <c r="RML76" s="15"/>
      <c r="RMM76" s="15"/>
      <c r="RMN76" s="15"/>
      <c r="RMO76" s="15"/>
      <c r="RMP76" s="15"/>
      <c r="RMQ76" s="15"/>
      <c r="RMR76" s="15"/>
      <c r="RMS76" s="15"/>
      <c r="RMT76" s="15"/>
      <c r="RMU76" s="15"/>
      <c r="RMV76" s="15"/>
      <c r="RMW76" s="15"/>
      <c r="RMX76" s="15"/>
      <c r="RMY76" s="15"/>
      <c r="RMZ76" s="15"/>
      <c r="RNA76" s="15"/>
      <c r="RNB76" s="15"/>
      <c r="RNC76" s="15"/>
      <c r="RND76" s="15"/>
      <c r="RNE76" s="15"/>
      <c r="RNF76" s="15"/>
      <c r="RNG76" s="15"/>
      <c r="RNH76" s="15"/>
      <c r="RNI76" s="15"/>
      <c r="RNJ76" s="15"/>
      <c r="RNK76" s="15"/>
      <c r="RNL76" s="15"/>
      <c r="RNM76" s="15"/>
      <c r="RNN76" s="15"/>
      <c r="RNO76" s="15"/>
      <c r="RNP76" s="15"/>
      <c r="RNQ76" s="15"/>
      <c r="RNR76" s="15"/>
      <c r="RNS76" s="15"/>
      <c r="RNT76" s="15"/>
      <c r="RNU76" s="15"/>
      <c r="RNV76" s="15"/>
      <c r="RNW76" s="15"/>
      <c r="RNX76" s="15"/>
      <c r="RNY76" s="15"/>
      <c r="RNZ76" s="15"/>
      <c r="ROA76" s="15"/>
      <c r="ROB76" s="15"/>
      <c r="ROC76" s="15"/>
      <c r="ROD76" s="15"/>
      <c r="ROE76" s="15"/>
      <c r="ROF76" s="15"/>
      <c r="ROG76" s="15"/>
      <c r="ROH76" s="15"/>
      <c r="ROI76" s="15"/>
      <c r="ROJ76" s="15"/>
      <c r="ROK76" s="15"/>
      <c r="ROL76" s="15"/>
      <c r="ROM76" s="15"/>
      <c r="RON76" s="15"/>
      <c r="ROO76" s="15"/>
      <c r="ROP76" s="15"/>
      <c r="ROQ76" s="15"/>
      <c r="ROR76" s="15"/>
      <c r="ROS76" s="15"/>
      <c r="ROT76" s="15"/>
      <c r="ROU76" s="15"/>
      <c r="ROV76" s="15"/>
      <c r="ROW76" s="15"/>
      <c r="ROX76" s="15"/>
      <c r="ROY76" s="15"/>
      <c r="ROZ76" s="15"/>
      <c r="RPA76" s="15"/>
      <c r="RPB76" s="15"/>
      <c r="RPC76" s="15"/>
      <c r="RPD76" s="15"/>
      <c r="RPE76" s="15"/>
      <c r="RPF76" s="15"/>
      <c r="RPG76" s="15"/>
      <c r="RPH76" s="15"/>
      <c r="RPI76" s="15"/>
      <c r="RPJ76" s="15"/>
      <c r="RPK76" s="15"/>
      <c r="RPL76" s="15"/>
      <c r="RPM76" s="15"/>
      <c r="RPN76" s="15"/>
      <c r="RPO76" s="15"/>
      <c r="RPP76" s="15"/>
      <c r="RPQ76" s="15"/>
      <c r="RPR76" s="15"/>
      <c r="RPS76" s="15"/>
      <c r="RPT76" s="15"/>
      <c r="RPU76" s="15"/>
      <c r="RPV76" s="15"/>
      <c r="RPW76" s="15"/>
      <c r="RPX76" s="15"/>
      <c r="RPY76" s="15"/>
      <c r="RPZ76" s="15"/>
      <c r="RQA76" s="15"/>
      <c r="RQB76" s="15"/>
      <c r="RQC76" s="15"/>
      <c r="RQD76" s="15"/>
      <c r="RQE76" s="15"/>
      <c r="RQF76" s="15"/>
      <c r="RQG76" s="15"/>
      <c r="RQH76" s="15"/>
      <c r="RQI76" s="15"/>
      <c r="RQJ76" s="15"/>
      <c r="RQK76" s="15"/>
      <c r="RQL76" s="15"/>
      <c r="RQM76" s="15"/>
      <c r="RQN76" s="15"/>
      <c r="RQO76" s="15"/>
      <c r="RQP76" s="15"/>
      <c r="RQQ76" s="15"/>
      <c r="RQR76" s="15"/>
      <c r="RQS76" s="15"/>
      <c r="RQT76" s="15"/>
      <c r="RQU76" s="15"/>
      <c r="RQV76" s="15"/>
      <c r="RQW76" s="15"/>
      <c r="RQX76" s="15"/>
      <c r="RQY76" s="15"/>
      <c r="RQZ76" s="15"/>
      <c r="RRA76" s="15"/>
      <c r="RRB76" s="15"/>
      <c r="RRC76" s="15"/>
      <c r="RRD76" s="15"/>
      <c r="RRE76" s="15"/>
      <c r="RRF76" s="15"/>
      <c r="RRG76" s="15"/>
      <c r="RRH76" s="15"/>
      <c r="RRI76" s="15"/>
      <c r="RRJ76" s="15"/>
      <c r="RRK76" s="15"/>
      <c r="RRL76" s="15"/>
      <c r="RRM76" s="15"/>
      <c r="RRN76" s="15"/>
      <c r="RRO76" s="15"/>
      <c r="RRP76" s="15"/>
      <c r="RRQ76" s="15"/>
      <c r="RRR76" s="15"/>
      <c r="RRS76" s="15"/>
      <c r="RRT76" s="15"/>
      <c r="RRU76" s="15"/>
      <c r="RRV76" s="15"/>
      <c r="RRW76" s="15"/>
      <c r="RRX76" s="15"/>
      <c r="RRY76" s="15"/>
      <c r="RRZ76" s="15"/>
      <c r="RSA76" s="15"/>
      <c r="RSB76" s="15"/>
      <c r="RSC76" s="15"/>
      <c r="RSD76" s="15"/>
      <c r="RSE76" s="15"/>
      <c r="RSF76" s="15"/>
      <c r="RSG76" s="15"/>
      <c r="RSH76" s="15"/>
      <c r="RSI76" s="15"/>
      <c r="RSJ76" s="15"/>
      <c r="RSK76" s="15"/>
      <c r="RSL76" s="15"/>
      <c r="RSM76" s="15"/>
      <c r="RSN76" s="15"/>
      <c r="RSO76" s="15"/>
      <c r="RSP76" s="15"/>
      <c r="RSQ76" s="15"/>
      <c r="RSR76" s="15"/>
      <c r="RSS76" s="15"/>
      <c r="RST76" s="15"/>
      <c r="RSU76" s="15"/>
      <c r="RSV76" s="15"/>
      <c r="RSW76" s="15"/>
      <c r="RSX76" s="15"/>
      <c r="RSY76" s="15"/>
      <c r="RSZ76" s="15"/>
      <c r="RTA76" s="15"/>
      <c r="RTB76" s="15"/>
      <c r="RTC76" s="15"/>
      <c r="RTD76" s="15"/>
      <c r="RTE76" s="15"/>
      <c r="RTF76" s="15"/>
      <c r="RTG76" s="15"/>
      <c r="RTH76" s="15"/>
      <c r="RTI76" s="15"/>
      <c r="RTJ76" s="15"/>
      <c r="RTK76" s="15"/>
      <c r="RTL76" s="15"/>
      <c r="RTM76" s="15"/>
      <c r="RTN76" s="15"/>
      <c r="RTO76" s="15"/>
      <c r="RTP76" s="15"/>
      <c r="RTQ76" s="15"/>
      <c r="RTR76" s="15"/>
      <c r="RTS76" s="15"/>
      <c r="RTT76" s="15"/>
      <c r="RTU76" s="15"/>
      <c r="RTV76" s="15"/>
      <c r="RTW76" s="15"/>
      <c r="RTX76" s="15"/>
      <c r="RTY76" s="15"/>
      <c r="RTZ76" s="15"/>
      <c r="RUA76" s="15"/>
      <c r="RUB76" s="15"/>
      <c r="RUC76" s="15"/>
      <c r="RUD76" s="15"/>
      <c r="RUE76" s="15"/>
      <c r="RUF76" s="15"/>
      <c r="RUG76" s="15"/>
      <c r="RUH76" s="15"/>
      <c r="RUI76" s="15"/>
      <c r="RUJ76" s="15"/>
      <c r="RUK76" s="15"/>
      <c r="RUL76" s="15"/>
      <c r="RUM76" s="15"/>
      <c r="RUN76" s="15"/>
      <c r="RUO76" s="15"/>
      <c r="RUP76" s="15"/>
      <c r="RUQ76" s="15"/>
      <c r="RUR76" s="15"/>
      <c r="RUS76" s="15"/>
      <c r="RUT76" s="15"/>
      <c r="RUU76" s="15"/>
      <c r="RUV76" s="15"/>
      <c r="RUW76" s="15"/>
      <c r="RUX76" s="15"/>
      <c r="RUY76" s="15"/>
      <c r="RUZ76" s="15"/>
      <c r="RVA76" s="15"/>
      <c r="RVB76" s="15"/>
      <c r="RVC76" s="15"/>
      <c r="RVD76" s="15"/>
      <c r="RVE76" s="15"/>
      <c r="RVF76" s="15"/>
      <c r="RVG76" s="15"/>
      <c r="RVH76" s="15"/>
      <c r="RVI76" s="15"/>
      <c r="RVJ76" s="15"/>
      <c r="RVK76" s="15"/>
      <c r="RVL76" s="15"/>
      <c r="RVM76" s="15"/>
      <c r="RVN76" s="15"/>
      <c r="RVO76" s="15"/>
      <c r="RVP76" s="15"/>
      <c r="RVQ76" s="15"/>
      <c r="RVR76" s="15"/>
      <c r="RVS76" s="15"/>
      <c r="RVT76" s="15"/>
      <c r="RVU76" s="15"/>
      <c r="RVV76" s="15"/>
      <c r="RVW76" s="15"/>
      <c r="RVX76" s="15"/>
      <c r="RVY76" s="15"/>
      <c r="RVZ76" s="15"/>
      <c r="RWA76" s="15"/>
      <c r="RWB76" s="15"/>
      <c r="RWC76" s="15"/>
      <c r="RWD76" s="15"/>
      <c r="RWE76" s="15"/>
      <c r="RWF76" s="15"/>
      <c r="RWG76" s="15"/>
      <c r="RWH76" s="15"/>
      <c r="RWI76" s="15"/>
      <c r="RWJ76" s="15"/>
      <c r="RWK76" s="15"/>
      <c r="RWL76" s="15"/>
      <c r="RWM76" s="15"/>
      <c r="RWN76" s="15"/>
      <c r="RWO76" s="15"/>
      <c r="RWP76" s="15"/>
      <c r="RWQ76" s="15"/>
      <c r="RWR76" s="15"/>
      <c r="RWS76" s="15"/>
      <c r="RWT76" s="15"/>
      <c r="RWU76" s="15"/>
      <c r="RWV76" s="15"/>
      <c r="RWW76" s="15"/>
      <c r="RWX76" s="15"/>
      <c r="RWY76" s="15"/>
      <c r="RWZ76" s="15"/>
      <c r="RXA76" s="15"/>
      <c r="RXB76" s="15"/>
      <c r="RXC76" s="15"/>
      <c r="RXD76" s="15"/>
      <c r="RXE76" s="15"/>
      <c r="RXF76" s="15"/>
      <c r="RXG76" s="15"/>
      <c r="RXH76" s="15"/>
      <c r="RXI76" s="15"/>
      <c r="RXJ76" s="15"/>
      <c r="RXK76" s="15"/>
      <c r="RXL76" s="15"/>
      <c r="RXM76" s="15"/>
      <c r="RXN76" s="15"/>
      <c r="RXO76" s="15"/>
      <c r="RXP76" s="15"/>
      <c r="RXQ76" s="15"/>
      <c r="RXR76" s="15"/>
      <c r="RXS76" s="15"/>
      <c r="RXT76" s="15"/>
      <c r="RXU76" s="15"/>
      <c r="RXV76" s="15"/>
      <c r="RXW76" s="15"/>
      <c r="RXX76" s="15"/>
      <c r="RXY76" s="15"/>
      <c r="RXZ76" s="15"/>
      <c r="RYA76" s="15"/>
      <c r="RYB76" s="15"/>
      <c r="RYC76" s="15"/>
      <c r="RYD76" s="15"/>
      <c r="RYE76" s="15"/>
      <c r="RYF76" s="15"/>
      <c r="RYG76" s="15"/>
      <c r="RYH76" s="15"/>
      <c r="RYI76" s="15"/>
      <c r="RYJ76" s="15"/>
      <c r="RYK76" s="15"/>
      <c r="RYL76" s="15"/>
      <c r="RYM76" s="15"/>
      <c r="RYN76" s="15"/>
      <c r="RYO76" s="15"/>
      <c r="RYP76" s="15"/>
      <c r="RYQ76" s="15"/>
      <c r="RYR76" s="15"/>
      <c r="RYS76" s="15"/>
      <c r="RYT76" s="15"/>
      <c r="RYU76" s="15"/>
      <c r="RYV76" s="15"/>
      <c r="RYW76" s="15"/>
      <c r="RYX76" s="15"/>
      <c r="RYY76" s="15"/>
      <c r="RYZ76" s="15"/>
      <c r="RZA76" s="15"/>
      <c r="RZB76" s="15"/>
      <c r="RZC76" s="15"/>
      <c r="RZD76" s="15"/>
      <c r="RZE76" s="15"/>
      <c r="RZF76" s="15"/>
      <c r="RZG76" s="15"/>
      <c r="RZH76" s="15"/>
      <c r="RZI76" s="15"/>
      <c r="RZJ76" s="15"/>
      <c r="RZK76" s="15"/>
      <c r="RZL76" s="15"/>
      <c r="RZM76" s="15"/>
      <c r="RZN76" s="15"/>
      <c r="RZO76" s="15"/>
      <c r="RZP76" s="15"/>
      <c r="RZQ76" s="15"/>
      <c r="RZR76" s="15"/>
      <c r="RZS76" s="15"/>
      <c r="RZT76" s="15"/>
      <c r="RZU76" s="15"/>
      <c r="RZV76" s="15"/>
      <c r="RZW76" s="15"/>
      <c r="RZX76" s="15"/>
      <c r="RZY76" s="15"/>
      <c r="RZZ76" s="15"/>
      <c r="SAA76" s="15"/>
      <c r="SAB76" s="15"/>
      <c r="SAC76" s="15"/>
      <c r="SAD76" s="15"/>
      <c r="SAE76" s="15"/>
      <c r="SAF76" s="15"/>
      <c r="SAG76" s="15"/>
      <c r="SAH76" s="15"/>
      <c r="SAI76" s="15"/>
      <c r="SAJ76" s="15"/>
      <c r="SAK76" s="15"/>
      <c r="SAL76" s="15"/>
      <c r="SAM76" s="15"/>
      <c r="SAN76" s="15"/>
      <c r="SAO76" s="15"/>
      <c r="SAP76" s="15"/>
      <c r="SAQ76" s="15"/>
      <c r="SAR76" s="15"/>
      <c r="SAS76" s="15"/>
      <c r="SAT76" s="15"/>
      <c r="SAU76" s="15"/>
      <c r="SAV76" s="15"/>
      <c r="SAW76" s="15"/>
      <c r="SAX76" s="15"/>
      <c r="SAY76" s="15"/>
      <c r="SAZ76" s="15"/>
      <c r="SBA76" s="15"/>
      <c r="SBB76" s="15"/>
      <c r="SBC76" s="15"/>
      <c r="SBD76" s="15"/>
      <c r="SBE76" s="15"/>
      <c r="SBF76" s="15"/>
      <c r="SBG76" s="15"/>
      <c r="SBH76" s="15"/>
      <c r="SBI76" s="15"/>
      <c r="SBJ76" s="15"/>
      <c r="SBK76" s="15"/>
      <c r="SBL76" s="15"/>
      <c r="SBM76" s="15"/>
      <c r="SBN76" s="15"/>
      <c r="SBO76" s="15"/>
      <c r="SBP76" s="15"/>
      <c r="SBQ76" s="15"/>
      <c r="SBR76" s="15"/>
      <c r="SBS76" s="15"/>
      <c r="SBT76" s="15"/>
      <c r="SBU76" s="15"/>
      <c r="SBV76" s="15"/>
      <c r="SBW76" s="15"/>
      <c r="SBX76" s="15"/>
      <c r="SBY76" s="15"/>
      <c r="SBZ76" s="15"/>
      <c r="SCA76" s="15"/>
      <c r="SCB76" s="15"/>
      <c r="SCC76" s="15"/>
      <c r="SCD76" s="15"/>
      <c r="SCE76" s="15"/>
      <c r="SCF76" s="15"/>
      <c r="SCG76" s="15"/>
      <c r="SCH76" s="15"/>
      <c r="SCI76" s="15"/>
      <c r="SCJ76" s="15"/>
      <c r="SCK76" s="15"/>
      <c r="SCL76" s="15"/>
      <c r="SCM76" s="15"/>
      <c r="SCN76" s="15"/>
      <c r="SCO76" s="15"/>
      <c r="SCP76" s="15"/>
      <c r="SCQ76" s="15"/>
      <c r="SCR76" s="15"/>
      <c r="SCS76" s="15"/>
      <c r="SCT76" s="15"/>
      <c r="SCU76" s="15"/>
      <c r="SCV76" s="15"/>
      <c r="SCW76" s="15"/>
      <c r="SCX76" s="15"/>
      <c r="SCY76" s="15"/>
      <c r="SCZ76" s="15"/>
      <c r="SDA76" s="15"/>
      <c r="SDB76" s="15"/>
      <c r="SDC76" s="15"/>
      <c r="SDD76" s="15"/>
      <c r="SDE76" s="15"/>
      <c r="SDF76" s="15"/>
      <c r="SDG76" s="15"/>
      <c r="SDH76" s="15"/>
      <c r="SDI76" s="15"/>
      <c r="SDJ76" s="15"/>
      <c r="SDK76" s="15"/>
      <c r="SDL76" s="15"/>
      <c r="SDM76" s="15"/>
      <c r="SDN76" s="15"/>
      <c r="SDO76" s="15"/>
      <c r="SDP76" s="15"/>
      <c r="SDQ76" s="15"/>
      <c r="SDR76" s="15"/>
      <c r="SDS76" s="15"/>
      <c r="SDT76" s="15"/>
      <c r="SDU76" s="15"/>
      <c r="SDV76" s="15"/>
      <c r="SDW76" s="15"/>
      <c r="SDX76" s="15"/>
      <c r="SDY76" s="15"/>
      <c r="SDZ76" s="15"/>
      <c r="SEA76" s="15"/>
      <c r="SEB76" s="15"/>
      <c r="SEC76" s="15"/>
      <c r="SED76" s="15"/>
      <c r="SEE76" s="15"/>
      <c r="SEF76" s="15"/>
      <c r="SEG76" s="15"/>
      <c r="SEH76" s="15"/>
      <c r="SEI76" s="15"/>
      <c r="SEJ76" s="15"/>
      <c r="SEK76" s="15"/>
      <c r="SEL76" s="15"/>
      <c r="SEM76" s="15"/>
      <c r="SEN76" s="15"/>
      <c r="SEO76" s="15"/>
      <c r="SEP76" s="15"/>
      <c r="SEQ76" s="15"/>
      <c r="SER76" s="15"/>
      <c r="SES76" s="15"/>
      <c r="SET76" s="15"/>
      <c r="SEU76" s="15"/>
      <c r="SEV76" s="15"/>
      <c r="SEW76" s="15"/>
      <c r="SEX76" s="15"/>
      <c r="SEY76" s="15"/>
      <c r="SEZ76" s="15"/>
      <c r="SFA76" s="15"/>
      <c r="SFB76" s="15"/>
      <c r="SFC76" s="15"/>
      <c r="SFD76" s="15"/>
      <c r="SFE76" s="15"/>
      <c r="SFF76" s="15"/>
      <c r="SFG76" s="15"/>
      <c r="SFH76" s="15"/>
      <c r="SFI76" s="15"/>
      <c r="SFJ76" s="15"/>
      <c r="SFK76" s="15"/>
      <c r="SFL76" s="15"/>
      <c r="SFM76" s="15"/>
      <c r="SFN76" s="15"/>
      <c r="SFO76" s="15"/>
      <c r="SFP76" s="15"/>
      <c r="SFQ76" s="15"/>
      <c r="SFR76" s="15"/>
      <c r="SFS76" s="15"/>
      <c r="SFT76" s="15"/>
      <c r="SFU76" s="15"/>
      <c r="SFV76" s="15"/>
      <c r="SFW76" s="15"/>
      <c r="SFX76" s="15"/>
      <c r="SFY76" s="15"/>
      <c r="SFZ76" s="15"/>
      <c r="SGA76" s="15"/>
      <c r="SGB76" s="15"/>
      <c r="SGC76" s="15"/>
      <c r="SGD76" s="15"/>
      <c r="SGE76" s="15"/>
      <c r="SGF76" s="15"/>
      <c r="SGG76" s="15"/>
      <c r="SGH76" s="15"/>
      <c r="SGI76" s="15"/>
      <c r="SGJ76" s="15"/>
      <c r="SGK76" s="15"/>
      <c r="SGL76" s="15"/>
      <c r="SGM76" s="15"/>
      <c r="SGN76" s="15"/>
      <c r="SGO76" s="15"/>
      <c r="SGP76" s="15"/>
      <c r="SGQ76" s="15"/>
      <c r="SGR76" s="15"/>
      <c r="SGS76" s="15"/>
      <c r="SGT76" s="15"/>
      <c r="SGU76" s="15"/>
      <c r="SGV76" s="15"/>
      <c r="SGW76" s="15"/>
      <c r="SGX76" s="15"/>
      <c r="SGY76" s="15"/>
      <c r="SGZ76" s="15"/>
      <c r="SHA76" s="15"/>
      <c r="SHB76" s="15"/>
      <c r="SHC76" s="15"/>
      <c r="SHD76" s="15"/>
      <c r="SHE76" s="15"/>
      <c r="SHF76" s="15"/>
      <c r="SHG76" s="15"/>
      <c r="SHH76" s="15"/>
      <c r="SHI76" s="15"/>
      <c r="SHJ76" s="15"/>
      <c r="SHK76" s="15"/>
      <c r="SHL76" s="15"/>
      <c r="SHM76" s="15"/>
      <c r="SHN76" s="15"/>
      <c r="SHO76" s="15"/>
      <c r="SHP76" s="15"/>
      <c r="SHQ76" s="15"/>
      <c r="SHR76" s="15"/>
      <c r="SHS76" s="15"/>
      <c r="SHT76" s="15"/>
      <c r="SHU76" s="15"/>
      <c r="SHV76" s="15"/>
      <c r="SHW76" s="15"/>
      <c r="SHX76" s="15"/>
      <c r="SHY76" s="15"/>
      <c r="SHZ76" s="15"/>
      <c r="SIA76" s="15"/>
      <c r="SIB76" s="15"/>
      <c r="SIC76" s="15"/>
      <c r="SID76" s="15"/>
      <c r="SIE76" s="15"/>
      <c r="SIF76" s="15"/>
      <c r="SIG76" s="15"/>
      <c r="SIH76" s="15"/>
      <c r="SII76" s="15"/>
      <c r="SIJ76" s="15"/>
      <c r="SIK76" s="15"/>
      <c r="SIL76" s="15"/>
      <c r="SIM76" s="15"/>
      <c r="SIN76" s="15"/>
      <c r="SIO76" s="15"/>
      <c r="SIP76" s="15"/>
      <c r="SIQ76" s="15"/>
      <c r="SIR76" s="15"/>
      <c r="SIS76" s="15"/>
      <c r="SIT76" s="15"/>
      <c r="SIU76" s="15"/>
      <c r="SIV76" s="15"/>
      <c r="SIW76" s="15"/>
      <c r="SIX76" s="15"/>
      <c r="SIY76" s="15"/>
      <c r="SIZ76" s="15"/>
      <c r="SJA76" s="15"/>
      <c r="SJB76" s="15"/>
      <c r="SJC76" s="15"/>
      <c r="SJD76" s="15"/>
      <c r="SJE76" s="15"/>
      <c r="SJF76" s="15"/>
      <c r="SJG76" s="15"/>
      <c r="SJH76" s="15"/>
      <c r="SJI76" s="15"/>
      <c r="SJJ76" s="15"/>
      <c r="SJK76" s="15"/>
      <c r="SJL76" s="15"/>
      <c r="SJM76" s="15"/>
      <c r="SJN76" s="15"/>
      <c r="SJO76" s="15"/>
      <c r="SJP76" s="15"/>
      <c r="SJQ76" s="15"/>
      <c r="SJR76" s="15"/>
      <c r="SJS76" s="15"/>
      <c r="SJT76" s="15"/>
      <c r="SJU76" s="15"/>
      <c r="SJV76" s="15"/>
      <c r="SJW76" s="15"/>
      <c r="SJX76" s="15"/>
      <c r="SJY76" s="15"/>
      <c r="SJZ76" s="15"/>
      <c r="SKA76" s="15"/>
      <c r="SKB76" s="15"/>
      <c r="SKC76" s="15"/>
      <c r="SKD76" s="15"/>
      <c r="SKE76" s="15"/>
      <c r="SKF76" s="15"/>
      <c r="SKG76" s="15"/>
      <c r="SKH76" s="15"/>
      <c r="SKI76" s="15"/>
      <c r="SKJ76" s="15"/>
      <c r="SKK76" s="15"/>
      <c r="SKL76" s="15"/>
      <c r="SKM76" s="15"/>
      <c r="SKN76" s="15"/>
      <c r="SKO76" s="15"/>
      <c r="SKP76" s="15"/>
      <c r="SKQ76" s="15"/>
      <c r="SKR76" s="15"/>
      <c r="SKS76" s="15"/>
      <c r="SKT76" s="15"/>
      <c r="SKU76" s="15"/>
      <c r="SKV76" s="15"/>
      <c r="SKW76" s="15"/>
      <c r="SKX76" s="15"/>
      <c r="SKY76" s="15"/>
      <c r="SKZ76" s="15"/>
      <c r="SLA76" s="15"/>
      <c r="SLB76" s="15"/>
      <c r="SLC76" s="15"/>
      <c r="SLD76" s="15"/>
      <c r="SLE76" s="15"/>
      <c r="SLF76" s="15"/>
      <c r="SLG76" s="15"/>
      <c r="SLH76" s="15"/>
      <c r="SLI76" s="15"/>
      <c r="SLJ76" s="15"/>
      <c r="SLK76" s="15"/>
      <c r="SLL76" s="15"/>
      <c r="SLM76" s="15"/>
      <c r="SLN76" s="15"/>
      <c r="SLO76" s="15"/>
      <c r="SLP76" s="15"/>
      <c r="SLQ76" s="15"/>
      <c r="SLR76" s="15"/>
      <c r="SLS76" s="15"/>
      <c r="SLT76" s="15"/>
      <c r="SLU76" s="15"/>
      <c r="SLV76" s="15"/>
      <c r="SLW76" s="15"/>
      <c r="SLX76" s="15"/>
      <c r="SLY76" s="15"/>
      <c r="SLZ76" s="15"/>
      <c r="SMA76" s="15"/>
      <c r="SMB76" s="15"/>
      <c r="SMC76" s="15"/>
      <c r="SMD76" s="15"/>
      <c r="SME76" s="15"/>
      <c r="SMF76" s="15"/>
      <c r="SMG76" s="15"/>
      <c r="SMH76" s="15"/>
      <c r="SMI76" s="15"/>
      <c r="SMJ76" s="15"/>
      <c r="SMK76" s="15"/>
      <c r="SML76" s="15"/>
      <c r="SMM76" s="15"/>
      <c r="SMN76" s="15"/>
      <c r="SMO76" s="15"/>
      <c r="SMP76" s="15"/>
      <c r="SMQ76" s="15"/>
      <c r="SMR76" s="15"/>
      <c r="SMS76" s="15"/>
      <c r="SMT76" s="15"/>
      <c r="SMU76" s="15"/>
      <c r="SMV76" s="15"/>
      <c r="SMW76" s="15"/>
      <c r="SMX76" s="15"/>
      <c r="SMY76" s="15"/>
      <c r="SMZ76" s="15"/>
      <c r="SNA76" s="15"/>
      <c r="SNB76" s="15"/>
      <c r="SNC76" s="15"/>
      <c r="SND76" s="15"/>
      <c r="SNE76" s="15"/>
      <c r="SNF76" s="15"/>
      <c r="SNG76" s="15"/>
      <c r="SNH76" s="15"/>
      <c r="SNI76" s="15"/>
      <c r="SNJ76" s="15"/>
      <c r="SNK76" s="15"/>
      <c r="SNL76" s="15"/>
      <c r="SNM76" s="15"/>
      <c r="SNN76" s="15"/>
      <c r="SNO76" s="15"/>
      <c r="SNP76" s="15"/>
      <c r="SNQ76" s="15"/>
      <c r="SNR76" s="15"/>
      <c r="SNS76" s="15"/>
      <c r="SNT76" s="15"/>
      <c r="SNU76" s="15"/>
      <c r="SNV76" s="15"/>
      <c r="SNW76" s="15"/>
      <c r="SNX76" s="15"/>
      <c r="SNY76" s="15"/>
      <c r="SNZ76" s="15"/>
      <c r="SOA76" s="15"/>
      <c r="SOB76" s="15"/>
      <c r="SOC76" s="15"/>
      <c r="SOD76" s="15"/>
      <c r="SOE76" s="15"/>
      <c r="SOF76" s="15"/>
      <c r="SOG76" s="15"/>
      <c r="SOH76" s="15"/>
      <c r="SOI76" s="15"/>
      <c r="SOJ76" s="15"/>
      <c r="SOK76" s="15"/>
      <c r="SOL76" s="15"/>
      <c r="SOM76" s="15"/>
      <c r="SON76" s="15"/>
      <c r="SOO76" s="15"/>
      <c r="SOP76" s="15"/>
      <c r="SOQ76" s="15"/>
      <c r="SOR76" s="15"/>
      <c r="SOS76" s="15"/>
      <c r="SOT76" s="15"/>
      <c r="SOU76" s="15"/>
      <c r="SOV76" s="15"/>
      <c r="SOW76" s="15"/>
      <c r="SOX76" s="15"/>
      <c r="SOY76" s="15"/>
      <c r="SOZ76" s="15"/>
      <c r="SPA76" s="15"/>
      <c r="SPB76" s="15"/>
      <c r="SPC76" s="15"/>
      <c r="SPD76" s="15"/>
      <c r="SPE76" s="15"/>
      <c r="SPF76" s="15"/>
      <c r="SPG76" s="15"/>
      <c r="SPH76" s="15"/>
      <c r="SPI76" s="15"/>
      <c r="SPJ76" s="15"/>
      <c r="SPK76" s="15"/>
      <c r="SPL76" s="15"/>
      <c r="SPM76" s="15"/>
      <c r="SPN76" s="15"/>
      <c r="SPO76" s="15"/>
      <c r="SPP76" s="15"/>
      <c r="SPQ76" s="15"/>
      <c r="SPR76" s="15"/>
      <c r="SPS76" s="15"/>
      <c r="SPT76" s="15"/>
      <c r="SPU76" s="15"/>
      <c r="SPV76" s="15"/>
      <c r="SPW76" s="15"/>
      <c r="SPX76" s="15"/>
      <c r="SPY76" s="15"/>
      <c r="SPZ76" s="15"/>
      <c r="SQA76" s="15"/>
      <c r="SQB76" s="15"/>
      <c r="SQC76" s="15"/>
      <c r="SQD76" s="15"/>
      <c r="SQE76" s="15"/>
      <c r="SQF76" s="15"/>
      <c r="SQG76" s="15"/>
      <c r="SQH76" s="15"/>
      <c r="SQI76" s="15"/>
      <c r="SQJ76" s="15"/>
      <c r="SQK76" s="15"/>
      <c r="SQL76" s="15"/>
      <c r="SQM76" s="15"/>
      <c r="SQN76" s="15"/>
      <c r="SQO76" s="15"/>
      <c r="SQP76" s="15"/>
      <c r="SQQ76" s="15"/>
      <c r="SQR76" s="15"/>
      <c r="SQS76" s="15"/>
      <c r="SQT76" s="15"/>
      <c r="SQU76" s="15"/>
      <c r="SQV76" s="15"/>
      <c r="SQW76" s="15"/>
      <c r="SQX76" s="15"/>
      <c r="SQY76" s="15"/>
      <c r="SQZ76" s="15"/>
      <c r="SRA76" s="15"/>
      <c r="SRB76" s="15"/>
      <c r="SRC76" s="15"/>
      <c r="SRD76" s="15"/>
      <c r="SRE76" s="15"/>
      <c r="SRF76" s="15"/>
      <c r="SRG76" s="15"/>
      <c r="SRH76" s="15"/>
      <c r="SRI76" s="15"/>
      <c r="SRJ76" s="15"/>
      <c r="SRK76" s="15"/>
      <c r="SRL76" s="15"/>
      <c r="SRM76" s="15"/>
      <c r="SRN76" s="15"/>
      <c r="SRO76" s="15"/>
      <c r="SRP76" s="15"/>
      <c r="SRQ76" s="15"/>
      <c r="SRR76" s="15"/>
      <c r="SRS76" s="15"/>
      <c r="SRT76" s="15"/>
      <c r="SRU76" s="15"/>
      <c r="SRV76" s="15"/>
      <c r="SRW76" s="15"/>
      <c r="SRX76" s="15"/>
      <c r="SRY76" s="15"/>
      <c r="SRZ76" s="15"/>
      <c r="SSA76" s="15"/>
      <c r="SSB76" s="15"/>
      <c r="SSC76" s="15"/>
      <c r="SSD76" s="15"/>
      <c r="SSE76" s="15"/>
      <c r="SSF76" s="15"/>
      <c r="SSG76" s="15"/>
      <c r="SSH76" s="15"/>
      <c r="SSI76" s="15"/>
      <c r="SSJ76" s="15"/>
      <c r="SSK76" s="15"/>
      <c r="SSL76" s="15"/>
      <c r="SSM76" s="15"/>
      <c r="SSN76" s="15"/>
      <c r="SSO76" s="15"/>
      <c r="SSP76" s="15"/>
      <c r="SSQ76" s="15"/>
      <c r="SSR76" s="15"/>
      <c r="SSS76" s="15"/>
      <c r="SST76" s="15"/>
      <c r="SSU76" s="15"/>
      <c r="SSV76" s="15"/>
      <c r="SSW76" s="15"/>
      <c r="SSX76" s="15"/>
      <c r="SSY76" s="15"/>
      <c r="SSZ76" s="15"/>
      <c r="STA76" s="15"/>
      <c r="STB76" s="15"/>
      <c r="STC76" s="15"/>
      <c r="STD76" s="15"/>
      <c r="STE76" s="15"/>
      <c r="STF76" s="15"/>
      <c r="STG76" s="15"/>
      <c r="STH76" s="15"/>
      <c r="STI76" s="15"/>
      <c r="STJ76" s="15"/>
      <c r="STK76" s="15"/>
      <c r="STL76" s="15"/>
      <c r="STM76" s="15"/>
      <c r="STN76" s="15"/>
      <c r="STO76" s="15"/>
      <c r="STP76" s="15"/>
      <c r="STQ76" s="15"/>
      <c r="STR76" s="15"/>
      <c r="STS76" s="15"/>
      <c r="STT76" s="15"/>
      <c r="STU76" s="15"/>
      <c r="STV76" s="15"/>
      <c r="STW76" s="15"/>
      <c r="STX76" s="15"/>
      <c r="STY76" s="15"/>
      <c r="STZ76" s="15"/>
      <c r="SUA76" s="15"/>
      <c r="SUB76" s="15"/>
      <c r="SUC76" s="15"/>
      <c r="SUD76" s="15"/>
      <c r="SUE76" s="15"/>
      <c r="SUF76" s="15"/>
      <c r="SUG76" s="15"/>
      <c r="SUH76" s="15"/>
      <c r="SUI76" s="15"/>
      <c r="SUJ76" s="15"/>
      <c r="SUK76" s="15"/>
      <c r="SUL76" s="15"/>
      <c r="SUM76" s="15"/>
      <c r="SUN76" s="15"/>
      <c r="SUO76" s="15"/>
      <c r="SUP76" s="15"/>
      <c r="SUQ76" s="15"/>
      <c r="SUR76" s="15"/>
      <c r="SUS76" s="15"/>
      <c r="SUT76" s="15"/>
      <c r="SUU76" s="15"/>
      <c r="SUV76" s="15"/>
      <c r="SUW76" s="15"/>
      <c r="SUX76" s="15"/>
      <c r="SUY76" s="15"/>
      <c r="SUZ76" s="15"/>
      <c r="SVA76" s="15"/>
      <c r="SVB76" s="15"/>
      <c r="SVC76" s="15"/>
      <c r="SVD76" s="15"/>
      <c r="SVE76" s="15"/>
      <c r="SVF76" s="15"/>
      <c r="SVG76" s="15"/>
      <c r="SVH76" s="15"/>
      <c r="SVI76" s="15"/>
      <c r="SVJ76" s="15"/>
      <c r="SVK76" s="15"/>
      <c r="SVL76" s="15"/>
      <c r="SVM76" s="15"/>
      <c r="SVN76" s="15"/>
      <c r="SVO76" s="15"/>
      <c r="SVP76" s="15"/>
      <c r="SVQ76" s="15"/>
      <c r="SVR76" s="15"/>
      <c r="SVS76" s="15"/>
      <c r="SVT76" s="15"/>
      <c r="SVU76" s="15"/>
      <c r="SVV76" s="15"/>
      <c r="SVW76" s="15"/>
      <c r="SVX76" s="15"/>
      <c r="SVY76" s="15"/>
      <c r="SVZ76" s="15"/>
      <c r="SWA76" s="15"/>
      <c r="SWB76" s="15"/>
      <c r="SWC76" s="15"/>
      <c r="SWD76" s="15"/>
      <c r="SWE76" s="15"/>
      <c r="SWF76" s="15"/>
      <c r="SWG76" s="15"/>
      <c r="SWH76" s="15"/>
      <c r="SWI76" s="15"/>
      <c r="SWJ76" s="15"/>
      <c r="SWK76" s="15"/>
      <c r="SWL76" s="15"/>
      <c r="SWM76" s="15"/>
      <c r="SWN76" s="15"/>
      <c r="SWO76" s="15"/>
      <c r="SWP76" s="15"/>
      <c r="SWQ76" s="15"/>
      <c r="SWR76" s="15"/>
      <c r="SWS76" s="15"/>
      <c r="SWT76" s="15"/>
      <c r="SWU76" s="15"/>
      <c r="SWV76" s="15"/>
      <c r="SWW76" s="15"/>
      <c r="SWX76" s="15"/>
      <c r="SWY76" s="15"/>
      <c r="SWZ76" s="15"/>
      <c r="SXA76" s="15"/>
      <c r="SXB76" s="15"/>
      <c r="SXC76" s="15"/>
      <c r="SXD76" s="15"/>
      <c r="SXE76" s="15"/>
      <c r="SXF76" s="15"/>
      <c r="SXG76" s="15"/>
      <c r="SXH76" s="15"/>
      <c r="SXI76" s="15"/>
      <c r="SXJ76" s="15"/>
      <c r="SXK76" s="15"/>
      <c r="SXL76" s="15"/>
      <c r="SXM76" s="15"/>
      <c r="SXN76" s="15"/>
      <c r="SXO76" s="15"/>
      <c r="SXP76" s="15"/>
      <c r="SXQ76" s="15"/>
      <c r="SXR76" s="15"/>
      <c r="SXS76" s="15"/>
      <c r="SXT76" s="15"/>
      <c r="SXU76" s="15"/>
      <c r="SXV76" s="15"/>
      <c r="SXW76" s="15"/>
      <c r="SXX76" s="15"/>
      <c r="SXY76" s="15"/>
      <c r="SXZ76" s="15"/>
      <c r="SYA76" s="15"/>
      <c r="SYB76" s="15"/>
      <c r="SYC76" s="15"/>
      <c r="SYD76" s="15"/>
      <c r="SYE76" s="15"/>
      <c r="SYF76" s="15"/>
      <c r="SYG76" s="15"/>
      <c r="SYH76" s="15"/>
      <c r="SYI76" s="15"/>
      <c r="SYJ76" s="15"/>
      <c r="SYK76" s="15"/>
      <c r="SYL76" s="15"/>
      <c r="SYM76" s="15"/>
      <c r="SYN76" s="15"/>
      <c r="SYO76" s="15"/>
      <c r="SYP76" s="15"/>
      <c r="SYQ76" s="15"/>
      <c r="SYR76" s="15"/>
      <c r="SYS76" s="15"/>
      <c r="SYT76" s="15"/>
      <c r="SYU76" s="15"/>
      <c r="SYV76" s="15"/>
      <c r="SYW76" s="15"/>
      <c r="SYX76" s="15"/>
      <c r="SYY76" s="15"/>
      <c r="SYZ76" s="15"/>
      <c r="SZA76" s="15"/>
      <c r="SZB76" s="15"/>
      <c r="SZC76" s="15"/>
      <c r="SZD76" s="15"/>
      <c r="SZE76" s="15"/>
      <c r="SZF76" s="15"/>
      <c r="SZG76" s="15"/>
      <c r="SZH76" s="15"/>
      <c r="SZI76" s="15"/>
      <c r="SZJ76" s="15"/>
      <c r="SZK76" s="15"/>
      <c r="SZL76" s="15"/>
      <c r="SZM76" s="15"/>
      <c r="SZN76" s="15"/>
      <c r="SZO76" s="15"/>
      <c r="SZP76" s="15"/>
      <c r="SZQ76" s="15"/>
      <c r="SZR76" s="15"/>
      <c r="SZS76" s="15"/>
      <c r="SZT76" s="15"/>
      <c r="SZU76" s="15"/>
      <c r="SZV76" s="15"/>
      <c r="SZW76" s="15"/>
      <c r="SZX76" s="15"/>
      <c r="SZY76" s="15"/>
      <c r="SZZ76" s="15"/>
      <c r="TAA76" s="15"/>
      <c r="TAB76" s="15"/>
      <c r="TAC76" s="15"/>
      <c r="TAD76" s="15"/>
      <c r="TAE76" s="15"/>
      <c r="TAF76" s="15"/>
      <c r="TAG76" s="15"/>
      <c r="TAH76" s="15"/>
      <c r="TAI76" s="15"/>
      <c r="TAJ76" s="15"/>
      <c r="TAK76" s="15"/>
      <c r="TAL76" s="15"/>
      <c r="TAM76" s="15"/>
      <c r="TAN76" s="15"/>
      <c r="TAO76" s="15"/>
      <c r="TAP76" s="15"/>
      <c r="TAQ76" s="15"/>
      <c r="TAR76" s="15"/>
      <c r="TAS76" s="15"/>
      <c r="TAT76" s="15"/>
      <c r="TAU76" s="15"/>
      <c r="TAV76" s="15"/>
      <c r="TAW76" s="15"/>
      <c r="TAX76" s="15"/>
      <c r="TAY76" s="15"/>
      <c r="TAZ76" s="15"/>
      <c r="TBA76" s="15"/>
      <c r="TBB76" s="15"/>
      <c r="TBC76" s="15"/>
      <c r="TBD76" s="15"/>
      <c r="TBE76" s="15"/>
      <c r="TBF76" s="15"/>
      <c r="TBG76" s="15"/>
      <c r="TBH76" s="15"/>
      <c r="TBI76" s="15"/>
      <c r="TBJ76" s="15"/>
      <c r="TBK76" s="15"/>
      <c r="TBL76" s="15"/>
      <c r="TBM76" s="15"/>
      <c r="TBN76" s="15"/>
      <c r="TBO76" s="15"/>
      <c r="TBP76" s="15"/>
      <c r="TBQ76" s="15"/>
      <c r="TBR76" s="15"/>
      <c r="TBS76" s="15"/>
      <c r="TBT76" s="15"/>
      <c r="TBU76" s="15"/>
      <c r="TBV76" s="15"/>
      <c r="TBW76" s="15"/>
      <c r="TBX76" s="15"/>
      <c r="TBY76" s="15"/>
      <c r="TBZ76" s="15"/>
      <c r="TCA76" s="15"/>
      <c r="TCB76" s="15"/>
      <c r="TCC76" s="15"/>
      <c r="TCD76" s="15"/>
      <c r="TCE76" s="15"/>
      <c r="TCF76" s="15"/>
      <c r="TCG76" s="15"/>
      <c r="TCH76" s="15"/>
      <c r="TCI76" s="15"/>
      <c r="TCJ76" s="15"/>
      <c r="TCK76" s="15"/>
      <c r="TCL76" s="15"/>
      <c r="TCM76" s="15"/>
      <c r="TCN76" s="15"/>
      <c r="TCO76" s="15"/>
      <c r="TCP76" s="15"/>
      <c r="TCQ76" s="15"/>
      <c r="TCR76" s="15"/>
      <c r="TCS76" s="15"/>
      <c r="TCT76" s="15"/>
      <c r="TCU76" s="15"/>
      <c r="TCV76" s="15"/>
      <c r="TCW76" s="15"/>
      <c r="TCX76" s="15"/>
      <c r="TCY76" s="15"/>
      <c r="TCZ76" s="15"/>
      <c r="TDA76" s="15"/>
      <c r="TDB76" s="15"/>
      <c r="TDC76" s="15"/>
      <c r="TDD76" s="15"/>
      <c r="TDE76" s="15"/>
      <c r="TDF76" s="15"/>
      <c r="TDG76" s="15"/>
      <c r="TDH76" s="15"/>
      <c r="TDI76" s="15"/>
      <c r="TDJ76" s="15"/>
      <c r="TDK76" s="15"/>
      <c r="TDL76" s="15"/>
      <c r="TDM76" s="15"/>
      <c r="TDN76" s="15"/>
      <c r="TDO76" s="15"/>
      <c r="TDP76" s="15"/>
      <c r="TDQ76" s="15"/>
      <c r="TDR76" s="15"/>
      <c r="TDS76" s="15"/>
      <c r="TDT76" s="15"/>
      <c r="TDU76" s="15"/>
      <c r="TDV76" s="15"/>
      <c r="TDW76" s="15"/>
      <c r="TDX76" s="15"/>
      <c r="TDY76" s="15"/>
      <c r="TDZ76" s="15"/>
      <c r="TEA76" s="15"/>
      <c r="TEB76" s="15"/>
      <c r="TEC76" s="15"/>
      <c r="TED76" s="15"/>
      <c r="TEE76" s="15"/>
      <c r="TEF76" s="15"/>
      <c r="TEG76" s="15"/>
      <c r="TEH76" s="15"/>
      <c r="TEI76" s="15"/>
      <c r="TEJ76" s="15"/>
      <c r="TEK76" s="15"/>
      <c r="TEL76" s="15"/>
      <c r="TEM76" s="15"/>
      <c r="TEN76" s="15"/>
      <c r="TEO76" s="15"/>
      <c r="TEP76" s="15"/>
      <c r="TEQ76" s="15"/>
      <c r="TER76" s="15"/>
      <c r="TES76" s="15"/>
      <c r="TET76" s="15"/>
      <c r="TEU76" s="15"/>
      <c r="TEV76" s="15"/>
      <c r="TEW76" s="15"/>
      <c r="TEX76" s="15"/>
      <c r="TEY76" s="15"/>
      <c r="TEZ76" s="15"/>
      <c r="TFA76" s="15"/>
      <c r="TFB76" s="15"/>
      <c r="TFC76" s="15"/>
      <c r="TFD76" s="15"/>
      <c r="TFE76" s="15"/>
      <c r="TFF76" s="15"/>
      <c r="TFG76" s="15"/>
      <c r="TFH76" s="15"/>
      <c r="TFI76" s="15"/>
      <c r="TFJ76" s="15"/>
      <c r="TFK76" s="15"/>
      <c r="TFL76" s="15"/>
      <c r="TFM76" s="15"/>
      <c r="TFN76" s="15"/>
      <c r="TFO76" s="15"/>
      <c r="TFP76" s="15"/>
      <c r="TFQ76" s="15"/>
      <c r="TFR76" s="15"/>
      <c r="TFS76" s="15"/>
      <c r="TFT76" s="15"/>
      <c r="TFU76" s="15"/>
      <c r="TFV76" s="15"/>
      <c r="TFW76" s="15"/>
      <c r="TFX76" s="15"/>
      <c r="TFY76" s="15"/>
      <c r="TFZ76" s="15"/>
      <c r="TGA76" s="15"/>
      <c r="TGB76" s="15"/>
      <c r="TGC76" s="15"/>
      <c r="TGD76" s="15"/>
      <c r="TGE76" s="15"/>
      <c r="TGF76" s="15"/>
      <c r="TGG76" s="15"/>
      <c r="TGH76" s="15"/>
      <c r="TGI76" s="15"/>
      <c r="TGJ76" s="15"/>
      <c r="TGK76" s="15"/>
      <c r="TGL76" s="15"/>
      <c r="TGM76" s="15"/>
      <c r="TGN76" s="15"/>
      <c r="TGO76" s="15"/>
      <c r="TGP76" s="15"/>
      <c r="TGQ76" s="15"/>
      <c r="TGR76" s="15"/>
      <c r="TGS76" s="15"/>
      <c r="TGT76" s="15"/>
      <c r="TGU76" s="15"/>
      <c r="TGV76" s="15"/>
      <c r="TGW76" s="15"/>
      <c r="TGX76" s="15"/>
      <c r="TGY76" s="15"/>
      <c r="TGZ76" s="15"/>
      <c r="THA76" s="15"/>
      <c r="THB76" s="15"/>
      <c r="THC76" s="15"/>
      <c r="THD76" s="15"/>
      <c r="THE76" s="15"/>
      <c r="THF76" s="15"/>
      <c r="THG76" s="15"/>
      <c r="THH76" s="15"/>
      <c r="THI76" s="15"/>
      <c r="THJ76" s="15"/>
      <c r="THK76" s="15"/>
      <c r="THL76" s="15"/>
      <c r="THM76" s="15"/>
      <c r="THN76" s="15"/>
      <c r="THO76" s="15"/>
      <c r="THP76" s="15"/>
      <c r="THQ76" s="15"/>
      <c r="THR76" s="15"/>
      <c r="THS76" s="15"/>
      <c r="THT76" s="15"/>
      <c r="THU76" s="15"/>
      <c r="THV76" s="15"/>
      <c r="THW76" s="15"/>
      <c r="THX76" s="15"/>
      <c r="THY76" s="15"/>
      <c r="THZ76" s="15"/>
      <c r="TIA76" s="15"/>
      <c r="TIB76" s="15"/>
      <c r="TIC76" s="15"/>
      <c r="TID76" s="15"/>
      <c r="TIE76" s="15"/>
      <c r="TIF76" s="15"/>
      <c r="TIG76" s="15"/>
      <c r="TIH76" s="15"/>
      <c r="TII76" s="15"/>
      <c r="TIJ76" s="15"/>
      <c r="TIK76" s="15"/>
      <c r="TIL76" s="15"/>
      <c r="TIM76" s="15"/>
      <c r="TIN76" s="15"/>
      <c r="TIO76" s="15"/>
      <c r="TIP76" s="15"/>
      <c r="TIQ76" s="15"/>
      <c r="TIR76" s="15"/>
      <c r="TIS76" s="15"/>
      <c r="TIT76" s="15"/>
      <c r="TIU76" s="15"/>
      <c r="TIV76" s="15"/>
      <c r="TIW76" s="15"/>
      <c r="TIX76" s="15"/>
      <c r="TIY76" s="15"/>
      <c r="TIZ76" s="15"/>
      <c r="TJA76" s="15"/>
      <c r="TJB76" s="15"/>
      <c r="TJC76" s="15"/>
      <c r="TJD76" s="15"/>
      <c r="TJE76" s="15"/>
      <c r="TJF76" s="15"/>
      <c r="TJG76" s="15"/>
      <c r="TJH76" s="15"/>
      <c r="TJI76" s="15"/>
      <c r="TJJ76" s="15"/>
      <c r="TJK76" s="15"/>
      <c r="TJL76" s="15"/>
      <c r="TJM76" s="15"/>
      <c r="TJN76" s="15"/>
      <c r="TJO76" s="15"/>
      <c r="TJP76" s="15"/>
      <c r="TJQ76" s="15"/>
      <c r="TJR76" s="15"/>
      <c r="TJS76" s="15"/>
      <c r="TJT76" s="15"/>
      <c r="TJU76" s="15"/>
      <c r="TJV76" s="15"/>
      <c r="TJW76" s="15"/>
      <c r="TJX76" s="15"/>
      <c r="TJY76" s="15"/>
      <c r="TJZ76" s="15"/>
      <c r="TKA76" s="15"/>
      <c r="TKB76" s="15"/>
      <c r="TKC76" s="15"/>
      <c r="TKD76" s="15"/>
      <c r="TKE76" s="15"/>
      <c r="TKF76" s="15"/>
      <c r="TKG76" s="15"/>
      <c r="TKH76" s="15"/>
      <c r="TKI76" s="15"/>
      <c r="TKJ76" s="15"/>
      <c r="TKK76" s="15"/>
      <c r="TKL76" s="15"/>
      <c r="TKM76" s="15"/>
      <c r="TKN76" s="15"/>
      <c r="TKO76" s="15"/>
      <c r="TKP76" s="15"/>
      <c r="TKQ76" s="15"/>
      <c r="TKR76" s="15"/>
      <c r="TKS76" s="15"/>
      <c r="TKT76" s="15"/>
      <c r="TKU76" s="15"/>
      <c r="TKV76" s="15"/>
      <c r="TKW76" s="15"/>
      <c r="TKX76" s="15"/>
      <c r="TKY76" s="15"/>
      <c r="TKZ76" s="15"/>
      <c r="TLA76" s="15"/>
      <c r="TLB76" s="15"/>
      <c r="TLC76" s="15"/>
      <c r="TLD76" s="15"/>
      <c r="TLE76" s="15"/>
      <c r="TLF76" s="15"/>
      <c r="TLG76" s="15"/>
      <c r="TLH76" s="15"/>
      <c r="TLI76" s="15"/>
      <c r="TLJ76" s="15"/>
      <c r="TLK76" s="15"/>
      <c r="TLL76" s="15"/>
      <c r="TLM76" s="15"/>
      <c r="TLN76" s="15"/>
      <c r="TLO76" s="15"/>
      <c r="TLP76" s="15"/>
      <c r="TLQ76" s="15"/>
      <c r="TLR76" s="15"/>
      <c r="TLS76" s="15"/>
      <c r="TLT76" s="15"/>
      <c r="TLU76" s="15"/>
      <c r="TLV76" s="15"/>
      <c r="TLW76" s="15"/>
      <c r="TLX76" s="15"/>
      <c r="TLY76" s="15"/>
      <c r="TLZ76" s="15"/>
      <c r="TMA76" s="15"/>
      <c r="TMB76" s="15"/>
      <c r="TMC76" s="15"/>
      <c r="TMD76" s="15"/>
      <c r="TME76" s="15"/>
      <c r="TMF76" s="15"/>
      <c r="TMG76" s="15"/>
      <c r="TMH76" s="15"/>
      <c r="TMI76" s="15"/>
      <c r="TMJ76" s="15"/>
      <c r="TMK76" s="15"/>
      <c r="TML76" s="15"/>
      <c r="TMM76" s="15"/>
      <c r="TMN76" s="15"/>
      <c r="TMO76" s="15"/>
      <c r="TMP76" s="15"/>
      <c r="TMQ76" s="15"/>
      <c r="TMR76" s="15"/>
      <c r="TMS76" s="15"/>
      <c r="TMT76" s="15"/>
      <c r="TMU76" s="15"/>
      <c r="TMV76" s="15"/>
      <c r="TMW76" s="15"/>
      <c r="TMX76" s="15"/>
      <c r="TMY76" s="15"/>
      <c r="TMZ76" s="15"/>
      <c r="TNA76" s="15"/>
      <c r="TNB76" s="15"/>
      <c r="TNC76" s="15"/>
      <c r="TND76" s="15"/>
      <c r="TNE76" s="15"/>
      <c r="TNF76" s="15"/>
      <c r="TNG76" s="15"/>
      <c r="TNH76" s="15"/>
      <c r="TNI76" s="15"/>
      <c r="TNJ76" s="15"/>
      <c r="TNK76" s="15"/>
      <c r="TNL76" s="15"/>
      <c r="TNM76" s="15"/>
      <c r="TNN76" s="15"/>
      <c r="TNO76" s="15"/>
      <c r="TNP76" s="15"/>
      <c r="TNQ76" s="15"/>
      <c r="TNR76" s="15"/>
      <c r="TNS76" s="15"/>
      <c r="TNT76" s="15"/>
      <c r="TNU76" s="15"/>
      <c r="TNV76" s="15"/>
      <c r="TNW76" s="15"/>
      <c r="TNX76" s="15"/>
      <c r="TNY76" s="15"/>
      <c r="TNZ76" s="15"/>
      <c r="TOA76" s="15"/>
      <c r="TOB76" s="15"/>
      <c r="TOC76" s="15"/>
      <c r="TOD76" s="15"/>
      <c r="TOE76" s="15"/>
      <c r="TOF76" s="15"/>
      <c r="TOG76" s="15"/>
      <c r="TOH76" s="15"/>
      <c r="TOI76" s="15"/>
      <c r="TOJ76" s="15"/>
      <c r="TOK76" s="15"/>
      <c r="TOL76" s="15"/>
      <c r="TOM76" s="15"/>
      <c r="TON76" s="15"/>
      <c r="TOO76" s="15"/>
      <c r="TOP76" s="15"/>
      <c r="TOQ76" s="15"/>
      <c r="TOR76" s="15"/>
      <c r="TOS76" s="15"/>
      <c r="TOT76" s="15"/>
      <c r="TOU76" s="15"/>
      <c r="TOV76" s="15"/>
      <c r="TOW76" s="15"/>
      <c r="TOX76" s="15"/>
      <c r="TOY76" s="15"/>
      <c r="TOZ76" s="15"/>
      <c r="TPA76" s="15"/>
      <c r="TPB76" s="15"/>
      <c r="TPC76" s="15"/>
      <c r="TPD76" s="15"/>
      <c r="TPE76" s="15"/>
      <c r="TPF76" s="15"/>
      <c r="TPG76" s="15"/>
      <c r="TPH76" s="15"/>
      <c r="TPI76" s="15"/>
      <c r="TPJ76" s="15"/>
      <c r="TPK76" s="15"/>
      <c r="TPL76" s="15"/>
      <c r="TPM76" s="15"/>
      <c r="TPN76" s="15"/>
      <c r="TPO76" s="15"/>
      <c r="TPP76" s="15"/>
      <c r="TPQ76" s="15"/>
      <c r="TPR76" s="15"/>
      <c r="TPS76" s="15"/>
      <c r="TPT76" s="15"/>
      <c r="TPU76" s="15"/>
      <c r="TPV76" s="15"/>
      <c r="TPW76" s="15"/>
      <c r="TPX76" s="15"/>
      <c r="TPY76" s="15"/>
      <c r="TPZ76" s="15"/>
      <c r="TQA76" s="15"/>
      <c r="TQB76" s="15"/>
      <c r="TQC76" s="15"/>
      <c r="TQD76" s="15"/>
      <c r="TQE76" s="15"/>
      <c r="TQF76" s="15"/>
      <c r="TQG76" s="15"/>
      <c r="TQH76" s="15"/>
      <c r="TQI76" s="15"/>
      <c r="TQJ76" s="15"/>
      <c r="TQK76" s="15"/>
      <c r="TQL76" s="15"/>
      <c r="TQM76" s="15"/>
      <c r="TQN76" s="15"/>
      <c r="TQO76" s="15"/>
      <c r="TQP76" s="15"/>
      <c r="TQQ76" s="15"/>
      <c r="TQR76" s="15"/>
      <c r="TQS76" s="15"/>
      <c r="TQT76" s="15"/>
      <c r="TQU76" s="15"/>
      <c r="TQV76" s="15"/>
      <c r="TQW76" s="15"/>
      <c r="TQX76" s="15"/>
      <c r="TQY76" s="15"/>
      <c r="TQZ76" s="15"/>
      <c r="TRA76" s="15"/>
      <c r="TRB76" s="15"/>
      <c r="TRC76" s="15"/>
      <c r="TRD76" s="15"/>
      <c r="TRE76" s="15"/>
      <c r="TRF76" s="15"/>
      <c r="TRG76" s="15"/>
      <c r="TRH76" s="15"/>
      <c r="TRI76" s="15"/>
      <c r="TRJ76" s="15"/>
      <c r="TRK76" s="15"/>
      <c r="TRL76" s="15"/>
      <c r="TRM76" s="15"/>
      <c r="TRN76" s="15"/>
      <c r="TRO76" s="15"/>
      <c r="TRP76" s="15"/>
      <c r="TRQ76" s="15"/>
      <c r="TRR76" s="15"/>
      <c r="TRS76" s="15"/>
      <c r="TRT76" s="15"/>
      <c r="TRU76" s="15"/>
      <c r="TRV76" s="15"/>
      <c r="TRW76" s="15"/>
      <c r="TRX76" s="15"/>
      <c r="TRY76" s="15"/>
      <c r="TRZ76" s="15"/>
      <c r="TSA76" s="15"/>
      <c r="TSB76" s="15"/>
      <c r="TSC76" s="15"/>
      <c r="TSD76" s="15"/>
      <c r="TSE76" s="15"/>
      <c r="TSF76" s="15"/>
      <c r="TSG76" s="15"/>
      <c r="TSH76" s="15"/>
      <c r="TSI76" s="15"/>
      <c r="TSJ76" s="15"/>
      <c r="TSK76" s="15"/>
      <c r="TSL76" s="15"/>
      <c r="TSM76" s="15"/>
      <c r="TSN76" s="15"/>
      <c r="TSO76" s="15"/>
      <c r="TSP76" s="15"/>
      <c r="TSQ76" s="15"/>
      <c r="TSR76" s="15"/>
      <c r="TSS76" s="15"/>
      <c r="TST76" s="15"/>
      <c r="TSU76" s="15"/>
      <c r="TSV76" s="15"/>
      <c r="TSW76" s="15"/>
      <c r="TSX76" s="15"/>
      <c r="TSY76" s="15"/>
      <c r="TSZ76" s="15"/>
      <c r="TTA76" s="15"/>
      <c r="TTB76" s="15"/>
      <c r="TTC76" s="15"/>
      <c r="TTD76" s="15"/>
      <c r="TTE76" s="15"/>
      <c r="TTF76" s="15"/>
      <c r="TTG76" s="15"/>
      <c r="TTH76" s="15"/>
      <c r="TTI76" s="15"/>
      <c r="TTJ76" s="15"/>
      <c r="TTK76" s="15"/>
      <c r="TTL76" s="15"/>
      <c r="TTM76" s="15"/>
      <c r="TTN76" s="15"/>
      <c r="TTO76" s="15"/>
      <c r="TTP76" s="15"/>
      <c r="TTQ76" s="15"/>
      <c r="TTR76" s="15"/>
      <c r="TTS76" s="15"/>
      <c r="TTT76" s="15"/>
      <c r="TTU76" s="15"/>
      <c r="TTV76" s="15"/>
      <c r="TTW76" s="15"/>
      <c r="TTX76" s="15"/>
      <c r="TTY76" s="15"/>
      <c r="TTZ76" s="15"/>
      <c r="TUA76" s="15"/>
      <c r="TUB76" s="15"/>
      <c r="TUC76" s="15"/>
      <c r="TUD76" s="15"/>
      <c r="TUE76" s="15"/>
      <c r="TUF76" s="15"/>
      <c r="TUG76" s="15"/>
      <c r="TUH76" s="15"/>
      <c r="TUI76" s="15"/>
      <c r="TUJ76" s="15"/>
      <c r="TUK76" s="15"/>
      <c r="TUL76" s="15"/>
      <c r="TUM76" s="15"/>
      <c r="TUN76" s="15"/>
      <c r="TUO76" s="15"/>
      <c r="TUP76" s="15"/>
      <c r="TUQ76" s="15"/>
      <c r="TUR76" s="15"/>
      <c r="TUS76" s="15"/>
      <c r="TUT76" s="15"/>
      <c r="TUU76" s="15"/>
      <c r="TUV76" s="15"/>
      <c r="TUW76" s="15"/>
      <c r="TUX76" s="15"/>
      <c r="TUY76" s="15"/>
      <c r="TUZ76" s="15"/>
      <c r="TVA76" s="15"/>
      <c r="TVB76" s="15"/>
      <c r="TVC76" s="15"/>
      <c r="TVD76" s="15"/>
      <c r="TVE76" s="15"/>
      <c r="TVF76" s="15"/>
      <c r="TVG76" s="15"/>
      <c r="TVH76" s="15"/>
      <c r="TVI76" s="15"/>
      <c r="TVJ76" s="15"/>
      <c r="TVK76" s="15"/>
      <c r="TVL76" s="15"/>
      <c r="TVM76" s="15"/>
      <c r="TVN76" s="15"/>
      <c r="TVO76" s="15"/>
      <c r="TVP76" s="15"/>
      <c r="TVQ76" s="15"/>
      <c r="TVR76" s="15"/>
      <c r="TVS76" s="15"/>
      <c r="TVT76" s="15"/>
      <c r="TVU76" s="15"/>
      <c r="TVV76" s="15"/>
      <c r="TVW76" s="15"/>
      <c r="TVX76" s="15"/>
      <c r="TVY76" s="15"/>
      <c r="TVZ76" s="15"/>
      <c r="TWA76" s="15"/>
      <c r="TWB76" s="15"/>
      <c r="TWC76" s="15"/>
      <c r="TWD76" s="15"/>
      <c r="TWE76" s="15"/>
      <c r="TWF76" s="15"/>
      <c r="TWG76" s="15"/>
      <c r="TWH76" s="15"/>
      <c r="TWI76" s="15"/>
      <c r="TWJ76" s="15"/>
      <c r="TWK76" s="15"/>
      <c r="TWL76" s="15"/>
      <c r="TWM76" s="15"/>
      <c r="TWN76" s="15"/>
      <c r="TWO76" s="15"/>
      <c r="TWP76" s="15"/>
      <c r="TWQ76" s="15"/>
      <c r="TWR76" s="15"/>
      <c r="TWS76" s="15"/>
      <c r="TWT76" s="15"/>
      <c r="TWU76" s="15"/>
      <c r="TWV76" s="15"/>
      <c r="TWW76" s="15"/>
      <c r="TWX76" s="15"/>
      <c r="TWY76" s="15"/>
      <c r="TWZ76" s="15"/>
      <c r="TXA76" s="15"/>
      <c r="TXB76" s="15"/>
      <c r="TXC76" s="15"/>
      <c r="TXD76" s="15"/>
      <c r="TXE76" s="15"/>
      <c r="TXF76" s="15"/>
      <c r="TXG76" s="15"/>
      <c r="TXH76" s="15"/>
      <c r="TXI76" s="15"/>
      <c r="TXJ76" s="15"/>
      <c r="TXK76" s="15"/>
      <c r="TXL76" s="15"/>
      <c r="TXM76" s="15"/>
      <c r="TXN76" s="15"/>
      <c r="TXO76" s="15"/>
      <c r="TXP76" s="15"/>
      <c r="TXQ76" s="15"/>
      <c r="TXR76" s="15"/>
      <c r="TXS76" s="15"/>
      <c r="TXT76" s="15"/>
      <c r="TXU76" s="15"/>
      <c r="TXV76" s="15"/>
      <c r="TXW76" s="15"/>
      <c r="TXX76" s="15"/>
      <c r="TXY76" s="15"/>
      <c r="TXZ76" s="15"/>
      <c r="TYA76" s="15"/>
      <c r="TYB76" s="15"/>
      <c r="TYC76" s="15"/>
      <c r="TYD76" s="15"/>
      <c r="TYE76" s="15"/>
      <c r="TYF76" s="15"/>
      <c r="TYG76" s="15"/>
      <c r="TYH76" s="15"/>
      <c r="TYI76" s="15"/>
      <c r="TYJ76" s="15"/>
      <c r="TYK76" s="15"/>
      <c r="TYL76" s="15"/>
      <c r="TYM76" s="15"/>
      <c r="TYN76" s="15"/>
      <c r="TYO76" s="15"/>
      <c r="TYP76" s="15"/>
      <c r="TYQ76" s="15"/>
      <c r="TYR76" s="15"/>
      <c r="TYS76" s="15"/>
      <c r="TYT76" s="15"/>
      <c r="TYU76" s="15"/>
      <c r="TYV76" s="15"/>
      <c r="TYW76" s="15"/>
      <c r="TYX76" s="15"/>
      <c r="TYY76" s="15"/>
      <c r="TYZ76" s="15"/>
      <c r="TZA76" s="15"/>
      <c r="TZB76" s="15"/>
      <c r="TZC76" s="15"/>
      <c r="TZD76" s="15"/>
      <c r="TZE76" s="15"/>
      <c r="TZF76" s="15"/>
      <c r="TZG76" s="15"/>
      <c r="TZH76" s="15"/>
      <c r="TZI76" s="15"/>
      <c r="TZJ76" s="15"/>
      <c r="TZK76" s="15"/>
      <c r="TZL76" s="15"/>
      <c r="TZM76" s="15"/>
      <c r="TZN76" s="15"/>
      <c r="TZO76" s="15"/>
      <c r="TZP76" s="15"/>
      <c r="TZQ76" s="15"/>
      <c r="TZR76" s="15"/>
      <c r="TZS76" s="15"/>
      <c r="TZT76" s="15"/>
      <c r="TZU76" s="15"/>
      <c r="TZV76" s="15"/>
      <c r="TZW76" s="15"/>
      <c r="TZX76" s="15"/>
      <c r="TZY76" s="15"/>
      <c r="TZZ76" s="15"/>
      <c r="UAA76" s="15"/>
      <c r="UAB76" s="15"/>
      <c r="UAC76" s="15"/>
      <c r="UAD76" s="15"/>
      <c r="UAE76" s="15"/>
      <c r="UAF76" s="15"/>
      <c r="UAG76" s="15"/>
      <c r="UAH76" s="15"/>
      <c r="UAI76" s="15"/>
      <c r="UAJ76" s="15"/>
      <c r="UAK76" s="15"/>
      <c r="UAL76" s="15"/>
      <c r="UAM76" s="15"/>
      <c r="UAN76" s="15"/>
      <c r="UAO76" s="15"/>
      <c r="UAP76" s="15"/>
      <c r="UAQ76" s="15"/>
      <c r="UAR76" s="15"/>
      <c r="UAS76" s="15"/>
      <c r="UAT76" s="15"/>
      <c r="UAU76" s="15"/>
      <c r="UAV76" s="15"/>
      <c r="UAW76" s="15"/>
      <c r="UAX76" s="15"/>
      <c r="UAY76" s="15"/>
      <c r="UAZ76" s="15"/>
      <c r="UBA76" s="15"/>
      <c r="UBB76" s="15"/>
      <c r="UBC76" s="15"/>
      <c r="UBD76" s="15"/>
      <c r="UBE76" s="15"/>
      <c r="UBF76" s="15"/>
      <c r="UBG76" s="15"/>
      <c r="UBH76" s="15"/>
      <c r="UBI76" s="15"/>
      <c r="UBJ76" s="15"/>
      <c r="UBK76" s="15"/>
      <c r="UBL76" s="15"/>
      <c r="UBM76" s="15"/>
      <c r="UBN76" s="15"/>
      <c r="UBO76" s="15"/>
      <c r="UBP76" s="15"/>
      <c r="UBQ76" s="15"/>
      <c r="UBR76" s="15"/>
      <c r="UBS76" s="15"/>
      <c r="UBT76" s="15"/>
      <c r="UBU76" s="15"/>
      <c r="UBV76" s="15"/>
      <c r="UBW76" s="15"/>
      <c r="UBX76" s="15"/>
      <c r="UBY76" s="15"/>
      <c r="UBZ76" s="15"/>
      <c r="UCA76" s="15"/>
      <c r="UCB76" s="15"/>
      <c r="UCC76" s="15"/>
      <c r="UCD76" s="15"/>
      <c r="UCE76" s="15"/>
      <c r="UCF76" s="15"/>
      <c r="UCG76" s="15"/>
      <c r="UCH76" s="15"/>
      <c r="UCI76" s="15"/>
      <c r="UCJ76" s="15"/>
      <c r="UCK76" s="15"/>
      <c r="UCL76" s="15"/>
      <c r="UCM76" s="15"/>
      <c r="UCN76" s="15"/>
      <c r="UCO76" s="15"/>
      <c r="UCP76" s="15"/>
      <c r="UCQ76" s="15"/>
      <c r="UCR76" s="15"/>
      <c r="UCS76" s="15"/>
      <c r="UCT76" s="15"/>
      <c r="UCU76" s="15"/>
      <c r="UCV76" s="15"/>
      <c r="UCW76" s="15"/>
      <c r="UCX76" s="15"/>
      <c r="UCY76" s="15"/>
      <c r="UCZ76" s="15"/>
      <c r="UDA76" s="15"/>
      <c r="UDB76" s="15"/>
      <c r="UDC76" s="15"/>
      <c r="UDD76" s="15"/>
      <c r="UDE76" s="15"/>
      <c r="UDF76" s="15"/>
      <c r="UDG76" s="15"/>
      <c r="UDH76" s="15"/>
      <c r="UDI76" s="15"/>
      <c r="UDJ76" s="15"/>
      <c r="UDK76" s="15"/>
      <c r="UDL76" s="15"/>
      <c r="UDM76" s="15"/>
      <c r="UDN76" s="15"/>
      <c r="UDO76" s="15"/>
      <c r="UDP76" s="15"/>
      <c r="UDQ76" s="15"/>
      <c r="UDR76" s="15"/>
      <c r="UDS76" s="15"/>
      <c r="UDT76" s="15"/>
      <c r="UDU76" s="15"/>
      <c r="UDV76" s="15"/>
      <c r="UDW76" s="15"/>
      <c r="UDX76" s="15"/>
      <c r="UDY76" s="15"/>
      <c r="UDZ76" s="15"/>
      <c r="UEA76" s="15"/>
      <c r="UEB76" s="15"/>
      <c r="UEC76" s="15"/>
      <c r="UED76" s="15"/>
      <c r="UEE76" s="15"/>
      <c r="UEF76" s="15"/>
      <c r="UEG76" s="15"/>
      <c r="UEH76" s="15"/>
      <c r="UEI76" s="15"/>
      <c r="UEJ76" s="15"/>
      <c r="UEK76" s="15"/>
      <c r="UEL76" s="15"/>
      <c r="UEM76" s="15"/>
      <c r="UEN76" s="15"/>
      <c r="UEO76" s="15"/>
      <c r="UEP76" s="15"/>
      <c r="UEQ76" s="15"/>
      <c r="UER76" s="15"/>
      <c r="UES76" s="15"/>
      <c r="UET76" s="15"/>
      <c r="UEU76" s="15"/>
      <c r="UEV76" s="15"/>
      <c r="UEW76" s="15"/>
      <c r="UEX76" s="15"/>
      <c r="UEY76" s="15"/>
      <c r="UEZ76" s="15"/>
      <c r="UFA76" s="15"/>
      <c r="UFB76" s="15"/>
      <c r="UFC76" s="15"/>
      <c r="UFD76" s="15"/>
      <c r="UFE76" s="15"/>
      <c r="UFF76" s="15"/>
      <c r="UFG76" s="15"/>
      <c r="UFH76" s="15"/>
      <c r="UFI76" s="15"/>
      <c r="UFJ76" s="15"/>
      <c r="UFK76" s="15"/>
      <c r="UFL76" s="15"/>
      <c r="UFM76" s="15"/>
      <c r="UFN76" s="15"/>
      <c r="UFO76" s="15"/>
      <c r="UFP76" s="15"/>
      <c r="UFQ76" s="15"/>
      <c r="UFR76" s="15"/>
      <c r="UFS76" s="15"/>
      <c r="UFT76" s="15"/>
      <c r="UFU76" s="15"/>
      <c r="UFV76" s="15"/>
      <c r="UFW76" s="15"/>
      <c r="UFX76" s="15"/>
      <c r="UFY76" s="15"/>
      <c r="UFZ76" s="15"/>
      <c r="UGA76" s="15"/>
      <c r="UGB76" s="15"/>
      <c r="UGC76" s="15"/>
      <c r="UGD76" s="15"/>
      <c r="UGE76" s="15"/>
      <c r="UGF76" s="15"/>
      <c r="UGG76" s="15"/>
      <c r="UGH76" s="15"/>
      <c r="UGI76" s="15"/>
      <c r="UGJ76" s="15"/>
      <c r="UGK76" s="15"/>
      <c r="UGL76" s="15"/>
      <c r="UGM76" s="15"/>
      <c r="UGN76" s="15"/>
      <c r="UGO76" s="15"/>
      <c r="UGP76" s="15"/>
      <c r="UGQ76" s="15"/>
      <c r="UGR76" s="15"/>
      <c r="UGS76" s="15"/>
      <c r="UGT76" s="15"/>
      <c r="UGU76" s="15"/>
      <c r="UGV76" s="15"/>
      <c r="UGW76" s="15"/>
      <c r="UGX76" s="15"/>
      <c r="UGY76" s="15"/>
      <c r="UGZ76" s="15"/>
      <c r="UHA76" s="15"/>
      <c r="UHB76" s="15"/>
      <c r="UHC76" s="15"/>
      <c r="UHD76" s="15"/>
      <c r="UHE76" s="15"/>
      <c r="UHF76" s="15"/>
      <c r="UHG76" s="15"/>
      <c r="UHH76" s="15"/>
      <c r="UHI76" s="15"/>
      <c r="UHJ76" s="15"/>
      <c r="UHK76" s="15"/>
      <c r="UHL76" s="15"/>
      <c r="UHM76" s="15"/>
      <c r="UHN76" s="15"/>
      <c r="UHO76" s="15"/>
      <c r="UHP76" s="15"/>
      <c r="UHQ76" s="15"/>
      <c r="UHR76" s="15"/>
      <c r="UHS76" s="15"/>
      <c r="UHT76" s="15"/>
      <c r="UHU76" s="15"/>
      <c r="UHV76" s="15"/>
      <c r="UHW76" s="15"/>
      <c r="UHX76" s="15"/>
      <c r="UHY76" s="15"/>
      <c r="UHZ76" s="15"/>
      <c r="UIA76" s="15"/>
      <c r="UIB76" s="15"/>
      <c r="UIC76" s="15"/>
      <c r="UID76" s="15"/>
      <c r="UIE76" s="15"/>
      <c r="UIF76" s="15"/>
      <c r="UIG76" s="15"/>
      <c r="UIH76" s="15"/>
      <c r="UII76" s="15"/>
      <c r="UIJ76" s="15"/>
      <c r="UIK76" s="15"/>
      <c r="UIL76" s="15"/>
      <c r="UIM76" s="15"/>
      <c r="UIN76" s="15"/>
      <c r="UIO76" s="15"/>
      <c r="UIP76" s="15"/>
      <c r="UIQ76" s="15"/>
      <c r="UIR76" s="15"/>
      <c r="UIS76" s="15"/>
      <c r="UIT76" s="15"/>
      <c r="UIU76" s="15"/>
      <c r="UIV76" s="15"/>
      <c r="UIW76" s="15"/>
      <c r="UIX76" s="15"/>
      <c r="UIY76" s="15"/>
      <c r="UIZ76" s="15"/>
      <c r="UJA76" s="15"/>
      <c r="UJB76" s="15"/>
      <c r="UJC76" s="15"/>
      <c r="UJD76" s="15"/>
      <c r="UJE76" s="15"/>
      <c r="UJF76" s="15"/>
      <c r="UJG76" s="15"/>
      <c r="UJH76" s="15"/>
      <c r="UJI76" s="15"/>
      <c r="UJJ76" s="15"/>
      <c r="UJK76" s="15"/>
      <c r="UJL76" s="15"/>
      <c r="UJM76" s="15"/>
      <c r="UJN76" s="15"/>
      <c r="UJO76" s="15"/>
      <c r="UJP76" s="15"/>
      <c r="UJQ76" s="15"/>
      <c r="UJR76" s="15"/>
      <c r="UJS76" s="15"/>
      <c r="UJT76" s="15"/>
      <c r="UJU76" s="15"/>
      <c r="UJV76" s="15"/>
      <c r="UJW76" s="15"/>
      <c r="UJX76" s="15"/>
      <c r="UJY76" s="15"/>
      <c r="UJZ76" s="15"/>
      <c r="UKA76" s="15"/>
      <c r="UKB76" s="15"/>
      <c r="UKC76" s="15"/>
      <c r="UKD76" s="15"/>
      <c r="UKE76" s="15"/>
      <c r="UKF76" s="15"/>
      <c r="UKG76" s="15"/>
      <c r="UKH76" s="15"/>
      <c r="UKI76" s="15"/>
      <c r="UKJ76" s="15"/>
      <c r="UKK76" s="15"/>
      <c r="UKL76" s="15"/>
      <c r="UKM76" s="15"/>
      <c r="UKN76" s="15"/>
      <c r="UKO76" s="15"/>
      <c r="UKP76" s="15"/>
      <c r="UKQ76" s="15"/>
      <c r="UKR76" s="15"/>
      <c r="UKS76" s="15"/>
      <c r="UKT76" s="15"/>
      <c r="UKU76" s="15"/>
      <c r="UKV76" s="15"/>
      <c r="UKW76" s="15"/>
      <c r="UKX76" s="15"/>
      <c r="UKY76" s="15"/>
      <c r="UKZ76" s="15"/>
      <c r="ULA76" s="15"/>
      <c r="ULB76" s="15"/>
      <c r="ULC76" s="15"/>
      <c r="ULD76" s="15"/>
      <c r="ULE76" s="15"/>
      <c r="ULF76" s="15"/>
      <c r="ULG76" s="15"/>
      <c r="ULH76" s="15"/>
      <c r="ULI76" s="15"/>
      <c r="ULJ76" s="15"/>
      <c r="ULK76" s="15"/>
      <c r="ULL76" s="15"/>
      <c r="ULM76" s="15"/>
      <c r="ULN76" s="15"/>
      <c r="ULO76" s="15"/>
      <c r="ULP76" s="15"/>
      <c r="ULQ76" s="15"/>
      <c r="ULR76" s="15"/>
      <c r="ULS76" s="15"/>
      <c r="ULT76" s="15"/>
      <c r="ULU76" s="15"/>
      <c r="ULV76" s="15"/>
      <c r="ULW76" s="15"/>
      <c r="ULX76" s="15"/>
      <c r="ULY76" s="15"/>
      <c r="ULZ76" s="15"/>
      <c r="UMA76" s="15"/>
      <c r="UMB76" s="15"/>
      <c r="UMC76" s="15"/>
      <c r="UMD76" s="15"/>
      <c r="UME76" s="15"/>
      <c r="UMF76" s="15"/>
      <c r="UMG76" s="15"/>
      <c r="UMH76" s="15"/>
      <c r="UMI76" s="15"/>
      <c r="UMJ76" s="15"/>
      <c r="UMK76" s="15"/>
      <c r="UML76" s="15"/>
      <c r="UMM76" s="15"/>
      <c r="UMN76" s="15"/>
      <c r="UMO76" s="15"/>
      <c r="UMP76" s="15"/>
      <c r="UMQ76" s="15"/>
      <c r="UMR76" s="15"/>
      <c r="UMS76" s="15"/>
      <c r="UMT76" s="15"/>
      <c r="UMU76" s="15"/>
      <c r="UMV76" s="15"/>
      <c r="UMW76" s="15"/>
      <c r="UMX76" s="15"/>
      <c r="UMY76" s="15"/>
      <c r="UMZ76" s="15"/>
      <c r="UNA76" s="15"/>
      <c r="UNB76" s="15"/>
      <c r="UNC76" s="15"/>
      <c r="UND76" s="15"/>
      <c r="UNE76" s="15"/>
      <c r="UNF76" s="15"/>
      <c r="UNG76" s="15"/>
      <c r="UNH76" s="15"/>
      <c r="UNI76" s="15"/>
      <c r="UNJ76" s="15"/>
      <c r="UNK76" s="15"/>
      <c r="UNL76" s="15"/>
      <c r="UNM76" s="15"/>
      <c r="UNN76" s="15"/>
      <c r="UNO76" s="15"/>
      <c r="UNP76" s="15"/>
      <c r="UNQ76" s="15"/>
      <c r="UNR76" s="15"/>
      <c r="UNS76" s="15"/>
      <c r="UNT76" s="15"/>
      <c r="UNU76" s="15"/>
      <c r="UNV76" s="15"/>
      <c r="UNW76" s="15"/>
      <c r="UNX76" s="15"/>
      <c r="UNY76" s="15"/>
      <c r="UNZ76" s="15"/>
      <c r="UOA76" s="15"/>
      <c r="UOB76" s="15"/>
      <c r="UOC76" s="15"/>
      <c r="UOD76" s="15"/>
      <c r="UOE76" s="15"/>
      <c r="UOF76" s="15"/>
      <c r="UOG76" s="15"/>
      <c r="UOH76" s="15"/>
      <c r="UOI76" s="15"/>
      <c r="UOJ76" s="15"/>
      <c r="UOK76" s="15"/>
      <c r="UOL76" s="15"/>
      <c r="UOM76" s="15"/>
      <c r="UON76" s="15"/>
      <c r="UOO76" s="15"/>
      <c r="UOP76" s="15"/>
      <c r="UOQ76" s="15"/>
      <c r="UOR76" s="15"/>
      <c r="UOS76" s="15"/>
      <c r="UOT76" s="15"/>
      <c r="UOU76" s="15"/>
      <c r="UOV76" s="15"/>
      <c r="UOW76" s="15"/>
      <c r="UOX76" s="15"/>
      <c r="UOY76" s="15"/>
      <c r="UOZ76" s="15"/>
      <c r="UPA76" s="15"/>
      <c r="UPB76" s="15"/>
      <c r="UPC76" s="15"/>
      <c r="UPD76" s="15"/>
      <c r="UPE76" s="15"/>
      <c r="UPF76" s="15"/>
      <c r="UPG76" s="15"/>
      <c r="UPH76" s="15"/>
      <c r="UPI76" s="15"/>
      <c r="UPJ76" s="15"/>
      <c r="UPK76" s="15"/>
      <c r="UPL76" s="15"/>
      <c r="UPM76" s="15"/>
      <c r="UPN76" s="15"/>
      <c r="UPO76" s="15"/>
      <c r="UPP76" s="15"/>
      <c r="UPQ76" s="15"/>
      <c r="UPR76" s="15"/>
      <c r="UPS76" s="15"/>
      <c r="UPT76" s="15"/>
      <c r="UPU76" s="15"/>
      <c r="UPV76" s="15"/>
      <c r="UPW76" s="15"/>
      <c r="UPX76" s="15"/>
      <c r="UPY76" s="15"/>
      <c r="UPZ76" s="15"/>
      <c r="UQA76" s="15"/>
      <c r="UQB76" s="15"/>
      <c r="UQC76" s="15"/>
      <c r="UQD76" s="15"/>
      <c r="UQE76" s="15"/>
      <c r="UQF76" s="15"/>
      <c r="UQG76" s="15"/>
      <c r="UQH76" s="15"/>
      <c r="UQI76" s="15"/>
      <c r="UQJ76" s="15"/>
      <c r="UQK76" s="15"/>
      <c r="UQL76" s="15"/>
      <c r="UQM76" s="15"/>
      <c r="UQN76" s="15"/>
      <c r="UQO76" s="15"/>
      <c r="UQP76" s="15"/>
      <c r="UQQ76" s="15"/>
      <c r="UQR76" s="15"/>
      <c r="UQS76" s="15"/>
      <c r="UQT76" s="15"/>
      <c r="UQU76" s="15"/>
      <c r="UQV76" s="15"/>
      <c r="UQW76" s="15"/>
      <c r="UQX76" s="15"/>
      <c r="UQY76" s="15"/>
      <c r="UQZ76" s="15"/>
      <c r="URA76" s="15"/>
      <c r="URB76" s="15"/>
      <c r="URC76" s="15"/>
      <c r="URD76" s="15"/>
      <c r="URE76" s="15"/>
      <c r="URF76" s="15"/>
      <c r="URG76" s="15"/>
      <c r="URH76" s="15"/>
      <c r="URI76" s="15"/>
      <c r="URJ76" s="15"/>
      <c r="URK76" s="15"/>
      <c r="URL76" s="15"/>
      <c r="URM76" s="15"/>
      <c r="URN76" s="15"/>
      <c r="URO76" s="15"/>
      <c r="URP76" s="15"/>
      <c r="URQ76" s="15"/>
      <c r="URR76" s="15"/>
      <c r="URS76" s="15"/>
      <c r="URT76" s="15"/>
      <c r="URU76" s="15"/>
      <c r="URV76" s="15"/>
      <c r="URW76" s="15"/>
      <c r="URX76" s="15"/>
      <c r="URY76" s="15"/>
      <c r="URZ76" s="15"/>
      <c r="USA76" s="15"/>
      <c r="USB76" s="15"/>
      <c r="USC76" s="15"/>
      <c r="USD76" s="15"/>
      <c r="USE76" s="15"/>
      <c r="USF76" s="15"/>
      <c r="USG76" s="15"/>
      <c r="USH76" s="15"/>
      <c r="USI76" s="15"/>
      <c r="USJ76" s="15"/>
      <c r="USK76" s="15"/>
      <c r="USL76" s="15"/>
      <c r="USM76" s="15"/>
      <c r="USN76" s="15"/>
      <c r="USO76" s="15"/>
      <c r="USP76" s="15"/>
      <c r="USQ76" s="15"/>
      <c r="USR76" s="15"/>
      <c r="USS76" s="15"/>
      <c r="UST76" s="15"/>
      <c r="USU76" s="15"/>
      <c r="USV76" s="15"/>
      <c r="USW76" s="15"/>
      <c r="USX76" s="15"/>
      <c r="USY76" s="15"/>
      <c r="USZ76" s="15"/>
      <c r="UTA76" s="15"/>
      <c r="UTB76" s="15"/>
      <c r="UTC76" s="15"/>
      <c r="UTD76" s="15"/>
      <c r="UTE76" s="15"/>
      <c r="UTF76" s="15"/>
      <c r="UTG76" s="15"/>
      <c r="UTH76" s="15"/>
      <c r="UTI76" s="15"/>
      <c r="UTJ76" s="15"/>
      <c r="UTK76" s="15"/>
      <c r="UTL76" s="15"/>
      <c r="UTM76" s="15"/>
      <c r="UTN76" s="15"/>
      <c r="UTO76" s="15"/>
      <c r="UTP76" s="15"/>
      <c r="UTQ76" s="15"/>
      <c r="UTR76" s="15"/>
      <c r="UTS76" s="15"/>
      <c r="UTT76" s="15"/>
      <c r="UTU76" s="15"/>
      <c r="UTV76" s="15"/>
      <c r="UTW76" s="15"/>
      <c r="UTX76" s="15"/>
      <c r="UTY76" s="15"/>
      <c r="UTZ76" s="15"/>
      <c r="UUA76" s="15"/>
      <c r="UUB76" s="15"/>
      <c r="UUC76" s="15"/>
      <c r="UUD76" s="15"/>
      <c r="UUE76" s="15"/>
      <c r="UUF76" s="15"/>
      <c r="UUG76" s="15"/>
      <c r="UUH76" s="15"/>
      <c r="UUI76" s="15"/>
      <c r="UUJ76" s="15"/>
      <c r="UUK76" s="15"/>
      <c r="UUL76" s="15"/>
      <c r="UUM76" s="15"/>
      <c r="UUN76" s="15"/>
      <c r="UUO76" s="15"/>
      <c r="UUP76" s="15"/>
      <c r="UUQ76" s="15"/>
      <c r="UUR76" s="15"/>
      <c r="UUS76" s="15"/>
      <c r="UUT76" s="15"/>
      <c r="UUU76" s="15"/>
      <c r="UUV76" s="15"/>
      <c r="UUW76" s="15"/>
      <c r="UUX76" s="15"/>
      <c r="UUY76" s="15"/>
      <c r="UUZ76" s="15"/>
      <c r="UVA76" s="15"/>
      <c r="UVB76" s="15"/>
      <c r="UVC76" s="15"/>
      <c r="UVD76" s="15"/>
      <c r="UVE76" s="15"/>
      <c r="UVF76" s="15"/>
      <c r="UVG76" s="15"/>
      <c r="UVH76" s="15"/>
      <c r="UVI76" s="15"/>
      <c r="UVJ76" s="15"/>
      <c r="UVK76" s="15"/>
      <c r="UVL76" s="15"/>
      <c r="UVM76" s="15"/>
      <c r="UVN76" s="15"/>
      <c r="UVO76" s="15"/>
      <c r="UVP76" s="15"/>
      <c r="UVQ76" s="15"/>
      <c r="UVR76" s="15"/>
      <c r="UVS76" s="15"/>
      <c r="UVT76" s="15"/>
      <c r="UVU76" s="15"/>
      <c r="UVV76" s="15"/>
      <c r="UVW76" s="15"/>
      <c r="UVX76" s="15"/>
      <c r="UVY76" s="15"/>
      <c r="UVZ76" s="15"/>
      <c r="UWA76" s="15"/>
      <c r="UWB76" s="15"/>
      <c r="UWC76" s="15"/>
      <c r="UWD76" s="15"/>
      <c r="UWE76" s="15"/>
      <c r="UWF76" s="15"/>
      <c r="UWG76" s="15"/>
      <c r="UWH76" s="15"/>
      <c r="UWI76" s="15"/>
      <c r="UWJ76" s="15"/>
      <c r="UWK76" s="15"/>
      <c r="UWL76" s="15"/>
      <c r="UWM76" s="15"/>
      <c r="UWN76" s="15"/>
      <c r="UWO76" s="15"/>
      <c r="UWP76" s="15"/>
      <c r="UWQ76" s="15"/>
      <c r="UWR76" s="15"/>
      <c r="UWS76" s="15"/>
      <c r="UWT76" s="15"/>
      <c r="UWU76" s="15"/>
      <c r="UWV76" s="15"/>
      <c r="UWW76" s="15"/>
      <c r="UWX76" s="15"/>
      <c r="UWY76" s="15"/>
      <c r="UWZ76" s="15"/>
      <c r="UXA76" s="15"/>
      <c r="UXB76" s="15"/>
      <c r="UXC76" s="15"/>
      <c r="UXD76" s="15"/>
      <c r="UXE76" s="15"/>
      <c r="UXF76" s="15"/>
      <c r="UXG76" s="15"/>
      <c r="UXH76" s="15"/>
      <c r="UXI76" s="15"/>
      <c r="UXJ76" s="15"/>
      <c r="UXK76" s="15"/>
      <c r="UXL76" s="15"/>
      <c r="UXM76" s="15"/>
      <c r="UXN76" s="15"/>
      <c r="UXO76" s="15"/>
      <c r="UXP76" s="15"/>
      <c r="UXQ76" s="15"/>
      <c r="UXR76" s="15"/>
      <c r="UXS76" s="15"/>
      <c r="UXT76" s="15"/>
      <c r="UXU76" s="15"/>
      <c r="UXV76" s="15"/>
      <c r="UXW76" s="15"/>
      <c r="UXX76" s="15"/>
      <c r="UXY76" s="15"/>
      <c r="UXZ76" s="15"/>
      <c r="UYA76" s="15"/>
      <c r="UYB76" s="15"/>
      <c r="UYC76" s="15"/>
      <c r="UYD76" s="15"/>
      <c r="UYE76" s="15"/>
      <c r="UYF76" s="15"/>
      <c r="UYG76" s="15"/>
      <c r="UYH76" s="15"/>
      <c r="UYI76" s="15"/>
      <c r="UYJ76" s="15"/>
      <c r="UYK76" s="15"/>
      <c r="UYL76" s="15"/>
      <c r="UYM76" s="15"/>
      <c r="UYN76" s="15"/>
      <c r="UYO76" s="15"/>
      <c r="UYP76" s="15"/>
      <c r="UYQ76" s="15"/>
      <c r="UYR76" s="15"/>
      <c r="UYS76" s="15"/>
      <c r="UYT76" s="15"/>
      <c r="UYU76" s="15"/>
      <c r="UYV76" s="15"/>
      <c r="UYW76" s="15"/>
      <c r="UYX76" s="15"/>
      <c r="UYY76" s="15"/>
      <c r="UYZ76" s="15"/>
      <c r="UZA76" s="15"/>
      <c r="UZB76" s="15"/>
      <c r="UZC76" s="15"/>
      <c r="UZD76" s="15"/>
      <c r="UZE76" s="15"/>
      <c r="UZF76" s="15"/>
      <c r="UZG76" s="15"/>
      <c r="UZH76" s="15"/>
      <c r="UZI76" s="15"/>
      <c r="UZJ76" s="15"/>
      <c r="UZK76" s="15"/>
      <c r="UZL76" s="15"/>
      <c r="UZM76" s="15"/>
      <c r="UZN76" s="15"/>
      <c r="UZO76" s="15"/>
      <c r="UZP76" s="15"/>
      <c r="UZQ76" s="15"/>
      <c r="UZR76" s="15"/>
      <c r="UZS76" s="15"/>
      <c r="UZT76" s="15"/>
      <c r="UZU76" s="15"/>
      <c r="UZV76" s="15"/>
      <c r="UZW76" s="15"/>
      <c r="UZX76" s="15"/>
      <c r="UZY76" s="15"/>
      <c r="UZZ76" s="15"/>
      <c r="VAA76" s="15"/>
      <c r="VAB76" s="15"/>
      <c r="VAC76" s="15"/>
      <c r="VAD76" s="15"/>
      <c r="VAE76" s="15"/>
      <c r="VAF76" s="15"/>
      <c r="VAG76" s="15"/>
      <c r="VAH76" s="15"/>
      <c r="VAI76" s="15"/>
      <c r="VAJ76" s="15"/>
      <c r="VAK76" s="15"/>
      <c r="VAL76" s="15"/>
      <c r="VAM76" s="15"/>
      <c r="VAN76" s="15"/>
      <c r="VAO76" s="15"/>
      <c r="VAP76" s="15"/>
      <c r="VAQ76" s="15"/>
      <c r="VAR76" s="15"/>
      <c r="VAS76" s="15"/>
      <c r="VAT76" s="15"/>
      <c r="VAU76" s="15"/>
      <c r="VAV76" s="15"/>
      <c r="VAW76" s="15"/>
      <c r="VAX76" s="15"/>
      <c r="VAY76" s="15"/>
      <c r="VAZ76" s="15"/>
      <c r="VBA76" s="15"/>
      <c r="VBB76" s="15"/>
      <c r="VBC76" s="15"/>
      <c r="VBD76" s="15"/>
      <c r="VBE76" s="15"/>
      <c r="VBF76" s="15"/>
      <c r="VBG76" s="15"/>
      <c r="VBH76" s="15"/>
      <c r="VBI76" s="15"/>
      <c r="VBJ76" s="15"/>
      <c r="VBK76" s="15"/>
      <c r="VBL76" s="15"/>
      <c r="VBM76" s="15"/>
      <c r="VBN76" s="15"/>
      <c r="VBO76" s="15"/>
      <c r="VBP76" s="15"/>
      <c r="VBQ76" s="15"/>
      <c r="VBR76" s="15"/>
      <c r="VBS76" s="15"/>
      <c r="VBT76" s="15"/>
      <c r="VBU76" s="15"/>
      <c r="VBV76" s="15"/>
      <c r="VBW76" s="15"/>
      <c r="VBX76" s="15"/>
      <c r="VBY76" s="15"/>
      <c r="VBZ76" s="15"/>
      <c r="VCA76" s="15"/>
      <c r="VCB76" s="15"/>
      <c r="VCC76" s="15"/>
      <c r="VCD76" s="15"/>
      <c r="VCE76" s="15"/>
      <c r="VCF76" s="15"/>
      <c r="VCG76" s="15"/>
      <c r="VCH76" s="15"/>
      <c r="VCI76" s="15"/>
      <c r="VCJ76" s="15"/>
      <c r="VCK76" s="15"/>
      <c r="VCL76" s="15"/>
      <c r="VCM76" s="15"/>
      <c r="VCN76" s="15"/>
      <c r="VCO76" s="15"/>
      <c r="VCP76" s="15"/>
      <c r="VCQ76" s="15"/>
      <c r="VCR76" s="15"/>
      <c r="VCS76" s="15"/>
      <c r="VCT76" s="15"/>
      <c r="VCU76" s="15"/>
      <c r="VCV76" s="15"/>
      <c r="VCW76" s="15"/>
      <c r="VCX76" s="15"/>
      <c r="VCY76" s="15"/>
      <c r="VCZ76" s="15"/>
      <c r="VDA76" s="15"/>
      <c r="VDB76" s="15"/>
      <c r="VDC76" s="15"/>
      <c r="VDD76" s="15"/>
      <c r="VDE76" s="15"/>
      <c r="VDF76" s="15"/>
      <c r="VDG76" s="15"/>
      <c r="VDH76" s="15"/>
      <c r="VDI76" s="15"/>
      <c r="VDJ76" s="15"/>
      <c r="VDK76" s="15"/>
      <c r="VDL76" s="15"/>
      <c r="VDM76" s="15"/>
      <c r="VDN76" s="15"/>
      <c r="VDO76" s="15"/>
      <c r="VDP76" s="15"/>
      <c r="VDQ76" s="15"/>
      <c r="VDR76" s="15"/>
      <c r="VDS76" s="15"/>
      <c r="VDT76" s="15"/>
      <c r="VDU76" s="15"/>
      <c r="VDV76" s="15"/>
      <c r="VDW76" s="15"/>
      <c r="VDX76" s="15"/>
      <c r="VDY76" s="15"/>
      <c r="VDZ76" s="15"/>
      <c r="VEA76" s="15"/>
      <c r="VEB76" s="15"/>
      <c r="VEC76" s="15"/>
      <c r="VED76" s="15"/>
      <c r="VEE76" s="15"/>
      <c r="VEF76" s="15"/>
      <c r="VEG76" s="15"/>
      <c r="VEH76" s="15"/>
      <c r="VEI76" s="15"/>
      <c r="VEJ76" s="15"/>
      <c r="VEK76" s="15"/>
      <c r="VEL76" s="15"/>
      <c r="VEM76" s="15"/>
      <c r="VEN76" s="15"/>
      <c r="VEO76" s="15"/>
      <c r="VEP76" s="15"/>
      <c r="VEQ76" s="15"/>
      <c r="VER76" s="15"/>
      <c r="VES76" s="15"/>
      <c r="VET76" s="15"/>
      <c r="VEU76" s="15"/>
      <c r="VEV76" s="15"/>
      <c r="VEW76" s="15"/>
      <c r="VEX76" s="15"/>
      <c r="VEY76" s="15"/>
      <c r="VEZ76" s="15"/>
      <c r="VFA76" s="15"/>
      <c r="VFB76" s="15"/>
      <c r="VFC76" s="15"/>
      <c r="VFD76" s="15"/>
      <c r="VFE76" s="15"/>
      <c r="VFF76" s="15"/>
      <c r="VFG76" s="15"/>
      <c r="VFH76" s="15"/>
      <c r="VFI76" s="15"/>
      <c r="VFJ76" s="15"/>
      <c r="VFK76" s="15"/>
      <c r="VFL76" s="15"/>
      <c r="VFM76" s="15"/>
      <c r="VFN76" s="15"/>
      <c r="VFO76" s="15"/>
      <c r="VFP76" s="15"/>
      <c r="VFQ76" s="15"/>
      <c r="VFR76" s="15"/>
      <c r="VFS76" s="15"/>
      <c r="VFT76" s="15"/>
      <c r="VFU76" s="15"/>
      <c r="VFV76" s="15"/>
      <c r="VFW76" s="15"/>
      <c r="VFX76" s="15"/>
      <c r="VFY76" s="15"/>
      <c r="VFZ76" s="15"/>
      <c r="VGA76" s="15"/>
      <c r="VGB76" s="15"/>
      <c r="VGC76" s="15"/>
      <c r="VGD76" s="15"/>
      <c r="VGE76" s="15"/>
      <c r="VGF76" s="15"/>
      <c r="VGG76" s="15"/>
      <c r="VGH76" s="15"/>
      <c r="VGI76" s="15"/>
      <c r="VGJ76" s="15"/>
      <c r="VGK76" s="15"/>
      <c r="VGL76" s="15"/>
      <c r="VGM76" s="15"/>
      <c r="VGN76" s="15"/>
      <c r="VGO76" s="15"/>
      <c r="VGP76" s="15"/>
      <c r="VGQ76" s="15"/>
      <c r="VGR76" s="15"/>
      <c r="VGS76" s="15"/>
      <c r="VGT76" s="15"/>
      <c r="VGU76" s="15"/>
      <c r="VGV76" s="15"/>
      <c r="VGW76" s="15"/>
      <c r="VGX76" s="15"/>
      <c r="VGY76" s="15"/>
      <c r="VGZ76" s="15"/>
      <c r="VHA76" s="15"/>
      <c r="VHB76" s="15"/>
      <c r="VHC76" s="15"/>
      <c r="VHD76" s="15"/>
      <c r="VHE76" s="15"/>
      <c r="VHF76" s="15"/>
      <c r="VHG76" s="15"/>
      <c r="VHH76" s="15"/>
      <c r="VHI76" s="15"/>
      <c r="VHJ76" s="15"/>
      <c r="VHK76" s="15"/>
      <c r="VHL76" s="15"/>
      <c r="VHM76" s="15"/>
      <c r="VHN76" s="15"/>
      <c r="VHO76" s="15"/>
      <c r="VHP76" s="15"/>
      <c r="VHQ76" s="15"/>
      <c r="VHR76" s="15"/>
      <c r="VHS76" s="15"/>
      <c r="VHT76" s="15"/>
      <c r="VHU76" s="15"/>
      <c r="VHV76" s="15"/>
      <c r="VHW76" s="15"/>
      <c r="VHX76" s="15"/>
      <c r="VHY76" s="15"/>
      <c r="VHZ76" s="15"/>
      <c r="VIA76" s="15"/>
      <c r="VIB76" s="15"/>
      <c r="VIC76" s="15"/>
      <c r="VID76" s="15"/>
      <c r="VIE76" s="15"/>
      <c r="VIF76" s="15"/>
      <c r="VIG76" s="15"/>
      <c r="VIH76" s="15"/>
      <c r="VII76" s="15"/>
      <c r="VIJ76" s="15"/>
      <c r="VIK76" s="15"/>
      <c r="VIL76" s="15"/>
      <c r="VIM76" s="15"/>
      <c r="VIN76" s="15"/>
      <c r="VIO76" s="15"/>
      <c r="VIP76" s="15"/>
      <c r="VIQ76" s="15"/>
      <c r="VIR76" s="15"/>
      <c r="VIS76" s="15"/>
      <c r="VIT76" s="15"/>
      <c r="VIU76" s="15"/>
      <c r="VIV76" s="15"/>
      <c r="VIW76" s="15"/>
      <c r="VIX76" s="15"/>
      <c r="VIY76" s="15"/>
      <c r="VIZ76" s="15"/>
      <c r="VJA76" s="15"/>
      <c r="VJB76" s="15"/>
      <c r="VJC76" s="15"/>
      <c r="VJD76" s="15"/>
      <c r="VJE76" s="15"/>
      <c r="VJF76" s="15"/>
      <c r="VJG76" s="15"/>
      <c r="VJH76" s="15"/>
      <c r="VJI76" s="15"/>
      <c r="VJJ76" s="15"/>
      <c r="VJK76" s="15"/>
      <c r="VJL76" s="15"/>
      <c r="VJM76" s="15"/>
      <c r="VJN76" s="15"/>
      <c r="VJO76" s="15"/>
      <c r="VJP76" s="15"/>
      <c r="VJQ76" s="15"/>
      <c r="VJR76" s="15"/>
      <c r="VJS76" s="15"/>
      <c r="VJT76" s="15"/>
      <c r="VJU76" s="15"/>
      <c r="VJV76" s="15"/>
      <c r="VJW76" s="15"/>
      <c r="VJX76" s="15"/>
      <c r="VJY76" s="15"/>
      <c r="VJZ76" s="15"/>
      <c r="VKA76" s="15"/>
      <c r="VKB76" s="15"/>
      <c r="VKC76" s="15"/>
      <c r="VKD76" s="15"/>
      <c r="VKE76" s="15"/>
      <c r="VKF76" s="15"/>
      <c r="VKG76" s="15"/>
      <c r="VKH76" s="15"/>
      <c r="VKI76" s="15"/>
      <c r="VKJ76" s="15"/>
      <c r="VKK76" s="15"/>
      <c r="VKL76" s="15"/>
      <c r="VKM76" s="15"/>
      <c r="VKN76" s="15"/>
      <c r="VKO76" s="15"/>
      <c r="VKP76" s="15"/>
      <c r="VKQ76" s="15"/>
      <c r="VKR76" s="15"/>
      <c r="VKS76" s="15"/>
      <c r="VKT76" s="15"/>
      <c r="VKU76" s="15"/>
      <c r="VKV76" s="15"/>
      <c r="VKW76" s="15"/>
      <c r="VKX76" s="15"/>
      <c r="VKY76" s="15"/>
      <c r="VKZ76" s="15"/>
      <c r="VLA76" s="15"/>
      <c r="VLB76" s="15"/>
      <c r="VLC76" s="15"/>
      <c r="VLD76" s="15"/>
      <c r="VLE76" s="15"/>
      <c r="VLF76" s="15"/>
      <c r="VLG76" s="15"/>
      <c r="VLH76" s="15"/>
      <c r="VLI76" s="15"/>
      <c r="VLJ76" s="15"/>
      <c r="VLK76" s="15"/>
      <c r="VLL76" s="15"/>
      <c r="VLM76" s="15"/>
      <c r="VLN76" s="15"/>
      <c r="VLO76" s="15"/>
      <c r="VLP76" s="15"/>
      <c r="VLQ76" s="15"/>
      <c r="VLR76" s="15"/>
      <c r="VLS76" s="15"/>
      <c r="VLT76" s="15"/>
      <c r="VLU76" s="15"/>
      <c r="VLV76" s="15"/>
      <c r="VLW76" s="15"/>
      <c r="VLX76" s="15"/>
      <c r="VLY76" s="15"/>
      <c r="VLZ76" s="15"/>
      <c r="VMA76" s="15"/>
      <c r="VMB76" s="15"/>
      <c r="VMC76" s="15"/>
      <c r="VMD76" s="15"/>
      <c r="VME76" s="15"/>
      <c r="VMF76" s="15"/>
      <c r="VMG76" s="15"/>
      <c r="VMH76" s="15"/>
      <c r="VMI76" s="15"/>
      <c r="VMJ76" s="15"/>
      <c r="VMK76" s="15"/>
      <c r="VML76" s="15"/>
      <c r="VMM76" s="15"/>
      <c r="VMN76" s="15"/>
      <c r="VMO76" s="15"/>
      <c r="VMP76" s="15"/>
      <c r="VMQ76" s="15"/>
      <c r="VMR76" s="15"/>
      <c r="VMS76" s="15"/>
      <c r="VMT76" s="15"/>
      <c r="VMU76" s="15"/>
      <c r="VMV76" s="15"/>
      <c r="VMW76" s="15"/>
      <c r="VMX76" s="15"/>
      <c r="VMY76" s="15"/>
      <c r="VMZ76" s="15"/>
      <c r="VNA76" s="15"/>
      <c r="VNB76" s="15"/>
      <c r="VNC76" s="15"/>
      <c r="VND76" s="15"/>
      <c r="VNE76" s="15"/>
      <c r="VNF76" s="15"/>
      <c r="VNG76" s="15"/>
      <c r="VNH76" s="15"/>
      <c r="VNI76" s="15"/>
      <c r="VNJ76" s="15"/>
      <c r="VNK76" s="15"/>
      <c r="VNL76" s="15"/>
      <c r="VNM76" s="15"/>
      <c r="VNN76" s="15"/>
      <c r="VNO76" s="15"/>
      <c r="VNP76" s="15"/>
      <c r="VNQ76" s="15"/>
      <c r="VNR76" s="15"/>
      <c r="VNS76" s="15"/>
      <c r="VNT76" s="15"/>
      <c r="VNU76" s="15"/>
      <c r="VNV76" s="15"/>
      <c r="VNW76" s="15"/>
      <c r="VNX76" s="15"/>
      <c r="VNY76" s="15"/>
      <c r="VNZ76" s="15"/>
      <c r="VOA76" s="15"/>
      <c r="VOB76" s="15"/>
      <c r="VOC76" s="15"/>
      <c r="VOD76" s="15"/>
      <c r="VOE76" s="15"/>
      <c r="VOF76" s="15"/>
      <c r="VOG76" s="15"/>
      <c r="VOH76" s="15"/>
      <c r="VOI76" s="15"/>
      <c r="VOJ76" s="15"/>
      <c r="VOK76" s="15"/>
      <c r="VOL76" s="15"/>
      <c r="VOM76" s="15"/>
      <c r="VON76" s="15"/>
      <c r="VOO76" s="15"/>
      <c r="VOP76" s="15"/>
      <c r="VOQ76" s="15"/>
      <c r="VOR76" s="15"/>
      <c r="VOS76" s="15"/>
      <c r="VOT76" s="15"/>
      <c r="VOU76" s="15"/>
      <c r="VOV76" s="15"/>
      <c r="VOW76" s="15"/>
      <c r="VOX76" s="15"/>
      <c r="VOY76" s="15"/>
      <c r="VOZ76" s="15"/>
      <c r="VPA76" s="15"/>
      <c r="VPB76" s="15"/>
      <c r="VPC76" s="15"/>
      <c r="VPD76" s="15"/>
      <c r="VPE76" s="15"/>
      <c r="VPF76" s="15"/>
      <c r="VPG76" s="15"/>
      <c r="VPH76" s="15"/>
      <c r="VPI76" s="15"/>
      <c r="VPJ76" s="15"/>
      <c r="VPK76" s="15"/>
      <c r="VPL76" s="15"/>
      <c r="VPM76" s="15"/>
      <c r="VPN76" s="15"/>
      <c r="VPO76" s="15"/>
      <c r="VPP76" s="15"/>
      <c r="VPQ76" s="15"/>
      <c r="VPR76" s="15"/>
      <c r="VPS76" s="15"/>
      <c r="VPT76" s="15"/>
      <c r="VPU76" s="15"/>
      <c r="VPV76" s="15"/>
      <c r="VPW76" s="15"/>
      <c r="VPX76" s="15"/>
      <c r="VPY76" s="15"/>
      <c r="VPZ76" s="15"/>
      <c r="VQA76" s="15"/>
      <c r="VQB76" s="15"/>
      <c r="VQC76" s="15"/>
      <c r="VQD76" s="15"/>
      <c r="VQE76" s="15"/>
      <c r="VQF76" s="15"/>
      <c r="VQG76" s="15"/>
      <c r="VQH76" s="15"/>
      <c r="VQI76" s="15"/>
      <c r="VQJ76" s="15"/>
      <c r="VQK76" s="15"/>
      <c r="VQL76" s="15"/>
      <c r="VQM76" s="15"/>
      <c r="VQN76" s="15"/>
      <c r="VQO76" s="15"/>
      <c r="VQP76" s="15"/>
      <c r="VQQ76" s="15"/>
      <c r="VQR76" s="15"/>
      <c r="VQS76" s="15"/>
      <c r="VQT76" s="15"/>
      <c r="VQU76" s="15"/>
      <c r="VQV76" s="15"/>
      <c r="VQW76" s="15"/>
      <c r="VQX76" s="15"/>
      <c r="VQY76" s="15"/>
      <c r="VQZ76" s="15"/>
      <c r="VRA76" s="15"/>
      <c r="VRB76" s="15"/>
      <c r="VRC76" s="15"/>
      <c r="VRD76" s="15"/>
      <c r="VRE76" s="15"/>
      <c r="VRF76" s="15"/>
      <c r="VRG76" s="15"/>
      <c r="VRH76" s="15"/>
      <c r="VRI76" s="15"/>
      <c r="VRJ76" s="15"/>
      <c r="VRK76" s="15"/>
      <c r="VRL76" s="15"/>
      <c r="VRM76" s="15"/>
      <c r="VRN76" s="15"/>
      <c r="VRO76" s="15"/>
      <c r="VRP76" s="15"/>
      <c r="VRQ76" s="15"/>
      <c r="VRR76" s="15"/>
      <c r="VRS76" s="15"/>
      <c r="VRT76" s="15"/>
      <c r="VRU76" s="15"/>
      <c r="VRV76" s="15"/>
      <c r="VRW76" s="15"/>
      <c r="VRX76" s="15"/>
      <c r="VRY76" s="15"/>
      <c r="VRZ76" s="15"/>
      <c r="VSA76" s="15"/>
      <c r="VSB76" s="15"/>
      <c r="VSC76" s="15"/>
      <c r="VSD76" s="15"/>
      <c r="VSE76" s="15"/>
      <c r="VSF76" s="15"/>
      <c r="VSG76" s="15"/>
      <c r="VSH76" s="15"/>
      <c r="VSI76" s="15"/>
      <c r="VSJ76" s="15"/>
      <c r="VSK76" s="15"/>
      <c r="VSL76" s="15"/>
      <c r="VSM76" s="15"/>
      <c r="VSN76" s="15"/>
      <c r="VSO76" s="15"/>
      <c r="VSP76" s="15"/>
      <c r="VSQ76" s="15"/>
      <c r="VSR76" s="15"/>
      <c r="VSS76" s="15"/>
      <c r="VST76" s="15"/>
      <c r="VSU76" s="15"/>
      <c r="VSV76" s="15"/>
      <c r="VSW76" s="15"/>
      <c r="VSX76" s="15"/>
      <c r="VSY76" s="15"/>
      <c r="VSZ76" s="15"/>
      <c r="VTA76" s="15"/>
      <c r="VTB76" s="15"/>
      <c r="VTC76" s="15"/>
      <c r="VTD76" s="15"/>
      <c r="VTE76" s="15"/>
      <c r="VTF76" s="15"/>
      <c r="VTG76" s="15"/>
      <c r="VTH76" s="15"/>
      <c r="VTI76" s="15"/>
      <c r="VTJ76" s="15"/>
      <c r="VTK76" s="15"/>
      <c r="VTL76" s="15"/>
      <c r="VTM76" s="15"/>
      <c r="VTN76" s="15"/>
      <c r="VTO76" s="15"/>
      <c r="VTP76" s="15"/>
      <c r="VTQ76" s="15"/>
      <c r="VTR76" s="15"/>
      <c r="VTS76" s="15"/>
      <c r="VTT76" s="15"/>
      <c r="VTU76" s="15"/>
      <c r="VTV76" s="15"/>
      <c r="VTW76" s="15"/>
      <c r="VTX76" s="15"/>
      <c r="VTY76" s="15"/>
      <c r="VTZ76" s="15"/>
      <c r="VUA76" s="15"/>
      <c r="VUB76" s="15"/>
      <c r="VUC76" s="15"/>
      <c r="VUD76" s="15"/>
      <c r="VUE76" s="15"/>
      <c r="VUF76" s="15"/>
      <c r="VUG76" s="15"/>
      <c r="VUH76" s="15"/>
      <c r="VUI76" s="15"/>
      <c r="VUJ76" s="15"/>
      <c r="VUK76" s="15"/>
      <c r="VUL76" s="15"/>
      <c r="VUM76" s="15"/>
      <c r="VUN76" s="15"/>
      <c r="VUO76" s="15"/>
      <c r="VUP76" s="15"/>
      <c r="VUQ76" s="15"/>
      <c r="VUR76" s="15"/>
      <c r="VUS76" s="15"/>
      <c r="VUT76" s="15"/>
      <c r="VUU76" s="15"/>
      <c r="VUV76" s="15"/>
      <c r="VUW76" s="15"/>
      <c r="VUX76" s="15"/>
      <c r="VUY76" s="15"/>
      <c r="VUZ76" s="15"/>
      <c r="VVA76" s="15"/>
      <c r="VVB76" s="15"/>
      <c r="VVC76" s="15"/>
      <c r="VVD76" s="15"/>
      <c r="VVE76" s="15"/>
      <c r="VVF76" s="15"/>
      <c r="VVG76" s="15"/>
      <c r="VVH76" s="15"/>
      <c r="VVI76" s="15"/>
      <c r="VVJ76" s="15"/>
      <c r="VVK76" s="15"/>
      <c r="VVL76" s="15"/>
      <c r="VVM76" s="15"/>
      <c r="VVN76" s="15"/>
      <c r="VVO76" s="15"/>
      <c r="VVP76" s="15"/>
      <c r="VVQ76" s="15"/>
      <c r="VVR76" s="15"/>
      <c r="VVS76" s="15"/>
      <c r="VVT76" s="15"/>
      <c r="VVU76" s="15"/>
      <c r="VVV76" s="15"/>
      <c r="VVW76" s="15"/>
      <c r="VVX76" s="15"/>
      <c r="VVY76" s="15"/>
      <c r="VVZ76" s="15"/>
      <c r="VWA76" s="15"/>
      <c r="VWB76" s="15"/>
      <c r="VWC76" s="15"/>
      <c r="VWD76" s="15"/>
      <c r="VWE76" s="15"/>
      <c r="VWF76" s="15"/>
      <c r="VWG76" s="15"/>
      <c r="VWH76" s="15"/>
      <c r="VWI76" s="15"/>
      <c r="VWJ76" s="15"/>
      <c r="VWK76" s="15"/>
      <c r="VWL76" s="15"/>
      <c r="VWM76" s="15"/>
      <c r="VWN76" s="15"/>
      <c r="VWO76" s="15"/>
      <c r="VWP76" s="15"/>
      <c r="VWQ76" s="15"/>
      <c r="VWR76" s="15"/>
      <c r="VWS76" s="15"/>
      <c r="VWT76" s="15"/>
      <c r="VWU76" s="15"/>
      <c r="VWV76" s="15"/>
      <c r="VWW76" s="15"/>
      <c r="VWX76" s="15"/>
      <c r="VWY76" s="15"/>
      <c r="VWZ76" s="15"/>
      <c r="VXA76" s="15"/>
      <c r="VXB76" s="15"/>
      <c r="VXC76" s="15"/>
      <c r="VXD76" s="15"/>
      <c r="VXE76" s="15"/>
      <c r="VXF76" s="15"/>
      <c r="VXG76" s="15"/>
      <c r="VXH76" s="15"/>
      <c r="VXI76" s="15"/>
      <c r="VXJ76" s="15"/>
      <c r="VXK76" s="15"/>
      <c r="VXL76" s="15"/>
      <c r="VXM76" s="15"/>
      <c r="VXN76" s="15"/>
      <c r="VXO76" s="15"/>
      <c r="VXP76" s="15"/>
      <c r="VXQ76" s="15"/>
      <c r="VXR76" s="15"/>
      <c r="VXS76" s="15"/>
      <c r="VXT76" s="15"/>
      <c r="VXU76" s="15"/>
      <c r="VXV76" s="15"/>
      <c r="VXW76" s="15"/>
      <c r="VXX76" s="15"/>
      <c r="VXY76" s="15"/>
      <c r="VXZ76" s="15"/>
      <c r="VYA76" s="15"/>
      <c r="VYB76" s="15"/>
      <c r="VYC76" s="15"/>
      <c r="VYD76" s="15"/>
      <c r="VYE76" s="15"/>
      <c r="VYF76" s="15"/>
      <c r="VYG76" s="15"/>
      <c r="VYH76" s="15"/>
      <c r="VYI76" s="15"/>
      <c r="VYJ76" s="15"/>
      <c r="VYK76" s="15"/>
      <c r="VYL76" s="15"/>
      <c r="VYM76" s="15"/>
      <c r="VYN76" s="15"/>
      <c r="VYO76" s="15"/>
      <c r="VYP76" s="15"/>
      <c r="VYQ76" s="15"/>
      <c r="VYR76" s="15"/>
      <c r="VYS76" s="15"/>
      <c r="VYT76" s="15"/>
      <c r="VYU76" s="15"/>
      <c r="VYV76" s="15"/>
      <c r="VYW76" s="15"/>
      <c r="VYX76" s="15"/>
      <c r="VYY76" s="15"/>
      <c r="VYZ76" s="15"/>
      <c r="VZA76" s="15"/>
      <c r="VZB76" s="15"/>
      <c r="VZC76" s="15"/>
      <c r="VZD76" s="15"/>
      <c r="VZE76" s="15"/>
      <c r="VZF76" s="15"/>
      <c r="VZG76" s="15"/>
      <c r="VZH76" s="15"/>
      <c r="VZI76" s="15"/>
      <c r="VZJ76" s="15"/>
      <c r="VZK76" s="15"/>
      <c r="VZL76" s="15"/>
      <c r="VZM76" s="15"/>
      <c r="VZN76" s="15"/>
      <c r="VZO76" s="15"/>
      <c r="VZP76" s="15"/>
      <c r="VZQ76" s="15"/>
      <c r="VZR76" s="15"/>
      <c r="VZS76" s="15"/>
      <c r="VZT76" s="15"/>
      <c r="VZU76" s="15"/>
      <c r="VZV76" s="15"/>
      <c r="VZW76" s="15"/>
      <c r="VZX76" s="15"/>
      <c r="VZY76" s="15"/>
      <c r="VZZ76" s="15"/>
      <c r="WAA76" s="15"/>
      <c r="WAB76" s="15"/>
      <c r="WAC76" s="15"/>
      <c r="WAD76" s="15"/>
      <c r="WAE76" s="15"/>
      <c r="WAF76" s="15"/>
      <c r="WAG76" s="15"/>
      <c r="WAH76" s="15"/>
      <c r="WAI76" s="15"/>
      <c r="WAJ76" s="15"/>
      <c r="WAK76" s="15"/>
      <c r="WAL76" s="15"/>
      <c r="WAM76" s="15"/>
      <c r="WAN76" s="15"/>
      <c r="WAO76" s="15"/>
      <c r="WAP76" s="15"/>
      <c r="WAQ76" s="15"/>
      <c r="WAR76" s="15"/>
      <c r="WAS76" s="15"/>
      <c r="WAT76" s="15"/>
      <c r="WAU76" s="15"/>
      <c r="WAV76" s="15"/>
      <c r="WAW76" s="15"/>
      <c r="WAX76" s="15"/>
      <c r="WAY76" s="15"/>
      <c r="WAZ76" s="15"/>
      <c r="WBA76" s="15"/>
      <c r="WBB76" s="15"/>
      <c r="WBC76" s="15"/>
      <c r="WBD76" s="15"/>
      <c r="WBE76" s="15"/>
      <c r="WBF76" s="15"/>
      <c r="WBG76" s="15"/>
      <c r="WBH76" s="15"/>
      <c r="WBI76" s="15"/>
      <c r="WBJ76" s="15"/>
      <c r="WBK76" s="15"/>
      <c r="WBL76" s="15"/>
      <c r="WBM76" s="15"/>
      <c r="WBN76" s="15"/>
      <c r="WBO76" s="15"/>
      <c r="WBP76" s="15"/>
      <c r="WBQ76" s="15"/>
      <c r="WBR76" s="15"/>
      <c r="WBS76" s="15"/>
      <c r="WBT76" s="15"/>
      <c r="WBU76" s="15"/>
      <c r="WBV76" s="15"/>
      <c r="WBW76" s="15"/>
      <c r="WBX76" s="15"/>
      <c r="WBY76" s="15"/>
      <c r="WBZ76" s="15"/>
      <c r="WCA76" s="15"/>
      <c r="WCB76" s="15"/>
      <c r="WCC76" s="15"/>
      <c r="WCD76" s="15"/>
      <c r="WCE76" s="15"/>
      <c r="WCF76" s="15"/>
      <c r="WCG76" s="15"/>
      <c r="WCH76" s="15"/>
      <c r="WCI76" s="15"/>
      <c r="WCJ76" s="15"/>
      <c r="WCK76" s="15"/>
      <c r="WCL76" s="15"/>
      <c r="WCM76" s="15"/>
      <c r="WCN76" s="15"/>
      <c r="WCO76" s="15"/>
      <c r="WCP76" s="15"/>
      <c r="WCQ76" s="15"/>
      <c r="WCR76" s="15"/>
      <c r="WCS76" s="15"/>
      <c r="WCT76" s="15"/>
      <c r="WCU76" s="15"/>
      <c r="WCV76" s="15"/>
      <c r="WCW76" s="15"/>
      <c r="WCX76" s="15"/>
      <c r="WCY76" s="15"/>
      <c r="WCZ76" s="15"/>
      <c r="WDA76" s="15"/>
      <c r="WDB76" s="15"/>
      <c r="WDC76" s="15"/>
      <c r="WDD76" s="15"/>
      <c r="WDE76" s="15"/>
      <c r="WDF76" s="15"/>
      <c r="WDG76" s="15"/>
      <c r="WDH76" s="15"/>
      <c r="WDI76" s="15"/>
      <c r="WDJ76" s="15"/>
      <c r="WDK76" s="15"/>
      <c r="WDL76" s="15"/>
      <c r="WDM76" s="15"/>
      <c r="WDN76" s="15"/>
      <c r="WDO76" s="15"/>
      <c r="WDP76" s="15"/>
      <c r="WDQ76" s="15"/>
      <c r="WDR76" s="15"/>
      <c r="WDS76" s="15"/>
      <c r="WDT76" s="15"/>
      <c r="WDU76" s="15"/>
      <c r="WDV76" s="15"/>
      <c r="WDW76" s="15"/>
      <c r="WDX76" s="15"/>
      <c r="WDY76" s="15"/>
      <c r="WDZ76" s="15"/>
      <c r="WEA76" s="15"/>
      <c r="WEB76" s="15"/>
      <c r="WEC76" s="15"/>
      <c r="WED76" s="15"/>
      <c r="WEE76" s="15"/>
      <c r="WEF76" s="15"/>
      <c r="WEG76" s="15"/>
      <c r="WEH76" s="15"/>
      <c r="WEI76" s="15"/>
      <c r="WEJ76" s="15"/>
      <c r="WEK76" s="15"/>
      <c r="WEL76" s="15"/>
      <c r="WEM76" s="15"/>
      <c r="WEN76" s="15"/>
      <c r="WEO76" s="15"/>
      <c r="WEP76" s="15"/>
      <c r="WEQ76" s="15"/>
      <c r="WER76" s="15"/>
      <c r="WES76" s="15"/>
      <c r="WET76" s="15"/>
      <c r="WEU76" s="15"/>
      <c r="WEV76" s="15"/>
      <c r="WEW76" s="15"/>
      <c r="WEX76" s="15"/>
      <c r="WEY76" s="15"/>
      <c r="WEZ76" s="15"/>
      <c r="WFA76" s="15"/>
      <c r="WFB76" s="15"/>
      <c r="WFC76" s="15"/>
      <c r="WFD76" s="15"/>
      <c r="WFE76" s="15"/>
      <c r="WFF76" s="15"/>
      <c r="WFG76" s="15"/>
      <c r="WFH76" s="15"/>
      <c r="WFI76" s="15"/>
      <c r="WFJ76" s="15"/>
      <c r="WFK76" s="15"/>
      <c r="WFL76" s="15"/>
      <c r="WFM76" s="15"/>
      <c r="WFN76" s="15"/>
      <c r="WFO76" s="15"/>
      <c r="WFP76" s="15"/>
      <c r="WFQ76" s="15"/>
      <c r="WFR76" s="15"/>
      <c r="WFS76" s="15"/>
      <c r="WFT76" s="15"/>
      <c r="WFU76" s="15"/>
      <c r="WFV76" s="15"/>
      <c r="WFW76" s="15"/>
      <c r="WFX76" s="15"/>
      <c r="WFY76" s="15"/>
      <c r="WFZ76" s="15"/>
      <c r="WGA76" s="15"/>
      <c r="WGB76" s="15"/>
      <c r="WGC76" s="15"/>
      <c r="WGD76" s="15"/>
      <c r="WGE76" s="15"/>
      <c r="WGF76" s="15"/>
      <c r="WGG76" s="15"/>
      <c r="WGH76" s="15"/>
      <c r="WGI76" s="15"/>
      <c r="WGJ76" s="15"/>
      <c r="WGK76" s="15"/>
      <c r="WGL76" s="15"/>
      <c r="WGM76" s="15"/>
      <c r="WGN76" s="15"/>
      <c r="WGO76" s="15"/>
      <c r="WGP76" s="15"/>
      <c r="WGQ76" s="15"/>
      <c r="WGR76" s="15"/>
      <c r="WGS76" s="15"/>
      <c r="WGT76" s="15"/>
      <c r="WGU76" s="15"/>
      <c r="WGV76" s="15"/>
      <c r="WGW76" s="15"/>
      <c r="WGX76" s="15"/>
      <c r="WGY76" s="15"/>
      <c r="WGZ76" s="15"/>
      <c r="WHA76" s="15"/>
      <c r="WHB76" s="15"/>
      <c r="WHC76" s="15"/>
      <c r="WHD76" s="15"/>
      <c r="WHE76" s="15"/>
      <c r="WHF76" s="15"/>
      <c r="WHG76" s="15"/>
      <c r="WHH76" s="15"/>
      <c r="WHI76" s="15"/>
      <c r="WHJ76" s="15"/>
      <c r="WHK76" s="15"/>
      <c r="WHL76" s="15"/>
      <c r="WHM76" s="15"/>
      <c r="WHN76" s="15"/>
      <c r="WHO76" s="15"/>
      <c r="WHP76" s="15"/>
      <c r="WHQ76" s="15"/>
      <c r="WHR76" s="15"/>
      <c r="WHS76" s="15"/>
      <c r="WHT76" s="15"/>
      <c r="WHU76" s="15"/>
      <c r="WHV76" s="15"/>
      <c r="WHW76" s="15"/>
      <c r="WHX76" s="15"/>
      <c r="WHY76" s="15"/>
      <c r="WHZ76" s="15"/>
      <c r="WIA76" s="15"/>
      <c r="WIB76" s="15"/>
      <c r="WIC76" s="15"/>
      <c r="WID76" s="15"/>
      <c r="WIE76" s="15"/>
      <c r="WIF76" s="15"/>
      <c r="WIG76" s="15"/>
      <c r="WIH76" s="15"/>
      <c r="WII76" s="15"/>
      <c r="WIJ76" s="15"/>
      <c r="WIK76" s="15"/>
      <c r="WIL76" s="15"/>
      <c r="WIM76" s="15"/>
      <c r="WIN76" s="15"/>
      <c r="WIO76" s="15"/>
      <c r="WIP76" s="15"/>
      <c r="WIQ76" s="15"/>
      <c r="WIR76" s="15"/>
      <c r="WIS76" s="15"/>
      <c r="WIT76" s="15"/>
      <c r="WIU76" s="15"/>
      <c r="WIV76" s="15"/>
      <c r="WIW76" s="15"/>
      <c r="WIX76" s="15"/>
      <c r="WIY76" s="15"/>
      <c r="WIZ76" s="15"/>
      <c r="WJA76" s="15"/>
      <c r="WJB76" s="15"/>
      <c r="WJC76" s="15"/>
      <c r="WJD76" s="15"/>
      <c r="WJE76" s="15"/>
      <c r="WJF76" s="15"/>
      <c r="WJG76" s="15"/>
      <c r="WJH76" s="15"/>
      <c r="WJI76" s="15"/>
      <c r="WJJ76" s="15"/>
      <c r="WJK76" s="15"/>
      <c r="WJL76" s="15"/>
      <c r="WJM76" s="15"/>
      <c r="WJN76" s="15"/>
      <c r="WJO76" s="15"/>
      <c r="WJP76" s="15"/>
      <c r="WJQ76" s="15"/>
      <c r="WJR76" s="15"/>
      <c r="WJS76" s="15"/>
      <c r="WJT76" s="15"/>
      <c r="WJU76" s="15"/>
      <c r="WJV76" s="15"/>
      <c r="WJW76" s="15"/>
      <c r="WJX76" s="15"/>
      <c r="WJY76" s="15"/>
      <c r="WJZ76" s="15"/>
      <c r="WKA76" s="15"/>
      <c r="WKB76" s="15"/>
      <c r="WKC76" s="15"/>
      <c r="WKD76" s="15"/>
      <c r="WKE76" s="15"/>
      <c r="WKF76" s="15"/>
      <c r="WKG76" s="15"/>
      <c r="WKH76" s="15"/>
      <c r="WKI76" s="15"/>
      <c r="WKJ76" s="15"/>
      <c r="WKK76" s="15"/>
      <c r="WKL76" s="15"/>
      <c r="WKM76" s="15"/>
      <c r="WKN76" s="15"/>
      <c r="WKO76" s="15"/>
      <c r="WKP76" s="15"/>
      <c r="WKQ76" s="15"/>
      <c r="WKR76" s="15"/>
      <c r="WKS76" s="15"/>
      <c r="WKT76" s="15"/>
      <c r="WKU76" s="15"/>
      <c r="WKV76" s="15"/>
      <c r="WKW76" s="15"/>
      <c r="WKX76" s="15"/>
      <c r="WKY76" s="15"/>
      <c r="WKZ76" s="15"/>
      <c r="WLA76" s="15"/>
      <c r="WLB76" s="15"/>
      <c r="WLC76" s="15"/>
      <c r="WLD76" s="15"/>
      <c r="WLE76" s="15"/>
      <c r="WLF76" s="15"/>
      <c r="WLG76" s="15"/>
      <c r="WLH76" s="15"/>
      <c r="WLI76" s="15"/>
      <c r="WLJ76" s="15"/>
      <c r="WLK76" s="15"/>
      <c r="WLL76" s="15"/>
      <c r="WLM76" s="15"/>
      <c r="WLN76" s="15"/>
      <c r="WLO76" s="15"/>
      <c r="WLP76" s="15"/>
      <c r="WLQ76" s="15"/>
      <c r="WLR76" s="15"/>
      <c r="WLS76" s="15"/>
      <c r="WLT76" s="15"/>
      <c r="WLU76" s="15"/>
      <c r="WLV76" s="15"/>
      <c r="WLW76" s="15"/>
      <c r="WLX76" s="15"/>
      <c r="WLY76" s="15"/>
      <c r="WLZ76" s="15"/>
      <c r="WMA76" s="15"/>
      <c r="WMB76" s="15"/>
      <c r="WMC76" s="15"/>
      <c r="WMD76" s="15"/>
      <c r="WME76" s="15"/>
      <c r="WMF76" s="15"/>
      <c r="WMG76" s="15"/>
      <c r="WMH76" s="15"/>
      <c r="WMI76" s="15"/>
      <c r="WMJ76" s="15"/>
      <c r="WMK76" s="15"/>
      <c r="WML76" s="15"/>
      <c r="WMM76" s="15"/>
      <c r="WMN76" s="15"/>
      <c r="WMO76" s="15"/>
      <c r="WMP76" s="15"/>
      <c r="WMQ76" s="15"/>
      <c r="WMR76" s="15"/>
      <c r="WMS76" s="15"/>
      <c r="WMT76" s="15"/>
      <c r="WMU76" s="15"/>
      <c r="WMV76" s="15"/>
      <c r="WMW76" s="15"/>
      <c r="WMX76" s="15"/>
      <c r="WMY76" s="15"/>
      <c r="WMZ76" s="15"/>
      <c r="WNA76" s="15"/>
      <c r="WNB76" s="15"/>
      <c r="WNC76" s="15"/>
      <c r="WND76" s="15"/>
      <c r="WNE76" s="15"/>
      <c r="WNF76" s="15"/>
      <c r="WNG76" s="15"/>
      <c r="WNH76" s="15"/>
      <c r="WNI76" s="15"/>
      <c r="WNJ76" s="15"/>
      <c r="WNK76" s="15"/>
      <c r="WNL76" s="15"/>
      <c r="WNM76" s="15"/>
      <c r="WNN76" s="15"/>
      <c r="WNO76" s="15"/>
      <c r="WNP76" s="15"/>
      <c r="WNQ76" s="15"/>
      <c r="WNR76" s="15"/>
      <c r="WNS76" s="15"/>
      <c r="WNT76" s="15"/>
      <c r="WNU76" s="15"/>
      <c r="WNV76" s="15"/>
      <c r="WNW76" s="15"/>
      <c r="WNX76" s="15"/>
      <c r="WNY76" s="15"/>
      <c r="WNZ76" s="15"/>
      <c r="WOA76" s="15"/>
      <c r="WOB76" s="15"/>
      <c r="WOC76" s="15"/>
      <c r="WOD76" s="15"/>
      <c r="WOE76" s="15"/>
      <c r="WOF76" s="15"/>
      <c r="WOG76" s="15"/>
      <c r="WOH76" s="15"/>
      <c r="WOI76" s="15"/>
      <c r="WOJ76" s="15"/>
      <c r="WOK76" s="15"/>
      <c r="WOL76" s="15"/>
      <c r="WOM76" s="15"/>
      <c r="WON76" s="15"/>
      <c r="WOO76" s="15"/>
      <c r="WOP76" s="15"/>
      <c r="WOQ76" s="15"/>
      <c r="WOR76" s="15"/>
      <c r="WOS76" s="15"/>
      <c r="WOT76" s="15"/>
      <c r="WOU76" s="15"/>
      <c r="WOV76" s="15"/>
      <c r="WOW76" s="15"/>
      <c r="WOX76" s="15"/>
      <c r="WOY76" s="15"/>
      <c r="WOZ76" s="15"/>
      <c r="WPA76" s="15"/>
      <c r="WPB76" s="15"/>
      <c r="WPC76" s="15"/>
      <c r="WPD76" s="15"/>
      <c r="WPE76" s="15"/>
      <c r="WPF76" s="15"/>
      <c r="WPG76" s="15"/>
      <c r="WPH76" s="15"/>
      <c r="WPI76" s="15"/>
      <c r="WPJ76" s="15"/>
      <c r="WPK76" s="15"/>
      <c r="WPL76" s="15"/>
      <c r="WPM76" s="15"/>
      <c r="WPN76" s="15"/>
      <c r="WPO76" s="15"/>
      <c r="WPP76" s="15"/>
      <c r="WPQ76" s="15"/>
      <c r="WPR76" s="15"/>
      <c r="WPS76" s="15"/>
      <c r="WPT76" s="15"/>
      <c r="WPU76" s="15"/>
      <c r="WPV76" s="15"/>
      <c r="WPW76" s="15"/>
      <c r="WPX76" s="15"/>
      <c r="WPY76" s="15"/>
      <c r="WPZ76" s="15"/>
      <c r="WQA76" s="15"/>
      <c r="WQB76" s="15"/>
      <c r="WQC76" s="15"/>
      <c r="WQD76" s="15"/>
      <c r="WQE76" s="15"/>
      <c r="WQF76" s="15"/>
      <c r="WQG76" s="15"/>
      <c r="WQH76" s="15"/>
      <c r="WQI76" s="15"/>
      <c r="WQJ76" s="15"/>
      <c r="WQK76" s="15"/>
      <c r="WQL76" s="15"/>
      <c r="WQM76" s="15"/>
      <c r="WQN76" s="15"/>
      <c r="WQO76" s="15"/>
      <c r="WQP76" s="15"/>
      <c r="WQQ76" s="15"/>
      <c r="WQR76" s="15"/>
      <c r="WQS76" s="15"/>
      <c r="WQT76" s="15"/>
      <c r="WQU76" s="15"/>
      <c r="WQV76" s="15"/>
      <c r="WQW76" s="15"/>
      <c r="WQX76" s="15"/>
      <c r="WQY76" s="15"/>
      <c r="WQZ76" s="15"/>
      <c r="WRA76" s="15"/>
      <c r="WRB76" s="15"/>
      <c r="WRC76" s="15"/>
      <c r="WRD76" s="15"/>
      <c r="WRE76" s="15"/>
      <c r="WRF76" s="15"/>
      <c r="WRG76" s="15"/>
      <c r="WRH76" s="15"/>
      <c r="WRI76" s="15"/>
      <c r="WRJ76" s="15"/>
      <c r="WRK76" s="15"/>
      <c r="WRL76" s="15"/>
      <c r="WRM76" s="15"/>
      <c r="WRN76" s="15"/>
      <c r="WRO76" s="15"/>
      <c r="WRP76" s="15"/>
      <c r="WRQ76" s="15"/>
      <c r="WRR76" s="15"/>
      <c r="WRS76" s="15"/>
      <c r="WRT76" s="15"/>
      <c r="WRU76" s="15"/>
      <c r="WRV76" s="15"/>
      <c r="WRW76" s="15"/>
      <c r="WRX76" s="15"/>
      <c r="WRY76" s="15"/>
      <c r="WRZ76" s="15"/>
      <c r="WSA76" s="15"/>
      <c r="WSB76" s="15"/>
      <c r="WSC76" s="15"/>
      <c r="WSD76" s="15"/>
      <c r="WSE76" s="15"/>
      <c r="WSF76" s="15"/>
      <c r="WSG76" s="15"/>
      <c r="WSH76" s="15"/>
      <c r="WSI76" s="15"/>
      <c r="WSJ76" s="15"/>
      <c r="WSK76" s="15"/>
      <c r="WSL76" s="15"/>
      <c r="WSM76" s="15"/>
      <c r="WSN76" s="15"/>
      <c r="WSO76" s="15"/>
      <c r="WSP76" s="15"/>
      <c r="WSQ76" s="15"/>
      <c r="WSR76" s="15"/>
      <c r="WSS76" s="15"/>
      <c r="WST76" s="15"/>
      <c r="WSU76" s="15"/>
      <c r="WSV76" s="15"/>
      <c r="WSW76" s="15"/>
      <c r="WSX76" s="15"/>
      <c r="WSY76" s="15"/>
      <c r="WSZ76" s="15"/>
      <c r="WTA76" s="15"/>
      <c r="WTB76" s="15"/>
      <c r="WTC76" s="15"/>
      <c r="WTD76" s="15"/>
      <c r="WTE76" s="15"/>
      <c r="WTF76" s="15"/>
      <c r="WTG76" s="15"/>
      <c r="WTH76" s="15"/>
      <c r="WTI76" s="15"/>
      <c r="WTJ76" s="15"/>
      <c r="WTK76" s="15"/>
      <c r="WTL76" s="15"/>
      <c r="WTM76" s="15"/>
      <c r="WTN76" s="15"/>
      <c r="WTO76" s="15"/>
      <c r="WTP76" s="15"/>
      <c r="WTQ76" s="15"/>
      <c r="WTR76" s="15"/>
      <c r="WTS76" s="15"/>
      <c r="WTT76" s="15"/>
      <c r="WTU76" s="15"/>
      <c r="WTV76" s="15"/>
      <c r="WTW76" s="15"/>
      <c r="WTX76" s="15"/>
      <c r="WTY76" s="15"/>
      <c r="WTZ76" s="15"/>
      <c r="WUA76" s="15"/>
      <c r="WUB76" s="15"/>
      <c r="WUC76" s="15"/>
      <c r="WUD76" s="15"/>
      <c r="WUE76" s="15"/>
      <c r="WUF76" s="15"/>
      <c r="WUG76" s="15"/>
      <c r="WUH76" s="15"/>
      <c r="WUI76" s="15"/>
      <c r="WUJ76" s="15"/>
      <c r="WUK76" s="15"/>
      <c r="WUL76" s="15"/>
      <c r="WUM76" s="15"/>
      <c r="WUN76" s="15"/>
      <c r="WUO76" s="15"/>
      <c r="WUP76" s="15"/>
      <c r="WUQ76" s="15"/>
      <c r="WUR76" s="15"/>
      <c r="WUS76" s="15"/>
      <c r="WUT76" s="15"/>
      <c r="WUU76" s="15"/>
      <c r="WUV76" s="15"/>
      <c r="WUW76" s="15"/>
      <c r="WUX76" s="15"/>
      <c r="WUY76" s="15"/>
      <c r="WUZ76" s="15"/>
      <c r="WVA76" s="15"/>
      <c r="WVB76" s="15"/>
      <c r="WVC76" s="15"/>
      <c r="WVD76" s="15"/>
      <c r="WVE76" s="15"/>
      <c r="WVF76" s="15"/>
      <c r="WVG76" s="15"/>
      <c r="WVH76" s="15"/>
      <c r="WVI76" s="15"/>
      <c r="WVJ76" s="15"/>
      <c r="WVK76" s="15"/>
      <c r="WVL76" s="15"/>
      <c r="WVM76" s="15"/>
      <c r="WVN76" s="15"/>
      <c r="WVO76" s="15"/>
      <c r="WVP76" s="15"/>
      <c r="WVQ76" s="15"/>
      <c r="WVR76" s="15"/>
      <c r="WVS76" s="15"/>
      <c r="WVT76" s="15"/>
      <c r="WVU76" s="15"/>
      <c r="WVV76" s="15"/>
      <c r="WVW76" s="15"/>
      <c r="WVX76" s="15"/>
      <c r="WVY76" s="15"/>
      <c r="WVZ76" s="15"/>
      <c r="WWA76" s="15"/>
      <c r="WWB76" s="15"/>
      <c r="WWC76" s="15"/>
      <c r="WWD76" s="15"/>
      <c r="WWE76" s="15"/>
      <c r="WWF76" s="15"/>
      <c r="WWG76" s="15"/>
      <c r="WWH76" s="15"/>
      <c r="WWI76" s="15"/>
      <c r="WWJ76" s="15"/>
      <c r="WWK76" s="15"/>
      <c r="WWL76" s="15"/>
      <c r="WWM76" s="15"/>
      <c r="WWN76" s="15"/>
      <c r="WWO76" s="15"/>
      <c r="WWP76" s="15"/>
      <c r="WWQ76" s="15"/>
      <c r="WWR76" s="15"/>
      <c r="WWS76" s="15"/>
      <c r="WWT76" s="15"/>
      <c r="WWU76" s="15"/>
      <c r="WWV76" s="15"/>
      <c r="WWW76" s="15"/>
      <c r="WWX76" s="15"/>
      <c r="WWY76" s="15"/>
      <c r="WWZ76" s="15"/>
      <c r="WXA76" s="15"/>
      <c r="WXB76" s="15"/>
      <c r="WXC76" s="15"/>
      <c r="WXD76" s="15"/>
      <c r="WXE76" s="15"/>
      <c r="WXF76" s="15"/>
      <c r="WXG76" s="15"/>
      <c r="WXH76" s="15"/>
      <c r="WXI76" s="15"/>
      <c r="WXJ76" s="15"/>
      <c r="WXK76" s="15"/>
      <c r="WXL76" s="15"/>
      <c r="WXM76" s="15"/>
      <c r="WXN76" s="15"/>
      <c r="WXO76" s="15"/>
      <c r="WXP76" s="15"/>
      <c r="WXQ76" s="15"/>
      <c r="WXR76" s="15"/>
      <c r="WXS76" s="15"/>
      <c r="WXT76" s="15"/>
      <c r="WXU76" s="15"/>
      <c r="WXV76" s="15"/>
      <c r="WXW76" s="15"/>
      <c r="WXX76" s="15"/>
      <c r="WXY76" s="15"/>
      <c r="WXZ76" s="15"/>
      <c r="WYA76" s="15"/>
      <c r="WYB76" s="15"/>
      <c r="WYC76" s="15"/>
      <c r="WYD76" s="15"/>
      <c r="WYE76" s="15"/>
      <c r="WYF76" s="15"/>
      <c r="WYG76" s="15"/>
      <c r="WYH76" s="15"/>
      <c r="WYI76" s="15"/>
      <c r="WYJ76" s="15"/>
      <c r="WYK76" s="15"/>
      <c r="WYL76" s="15"/>
      <c r="WYM76" s="15"/>
      <c r="WYN76" s="15"/>
      <c r="WYO76" s="15"/>
      <c r="WYP76" s="15"/>
      <c r="WYQ76" s="15"/>
      <c r="WYR76" s="15"/>
      <c r="WYS76" s="15"/>
      <c r="WYT76" s="15"/>
      <c r="WYU76" s="15"/>
      <c r="WYV76" s="15"/>
      <c r="WYW76" s="15"/>
      <c r="WYX76" s="15"/>
      <c r="WYY76" s="15"/>
      <c r="WYZ76" s="15"/>
      <c r="WZA76" s="15"/>
      <c r="WZB76" s="15"/>
      <c r="WZC76" s="15"/>
      <c r="WZD76" s="15"/>
      <c r="WZE76" s="15"/>
      <c r="WZF76" s="15"/>
      <c r="WZG76" s="15"/>
      <c r="WZH76" s="15"/>
      <c r="WZI76" s="15"/>
      <c r="WZJ76" s="15"/>
      <c r="WZK76" s="15"/>
      <c r="WZL76" s="15"/>
      <c r="WZM76" s="15"/>
      <c r="WZN76" s="15"/>
      <c r="WZO76" s="15"/>
      <c r="WZP76" s="15"/>
      <c r="WZQ76" s="15"/>
      <c r="WZR76" s="15"/>
      <c r="WZS76" s="15"/>
      <c r="WZT76" s="15"/>
      <c r="WZU76" s="15"/>
      <c r="WZV76" s="15"/>
      <c r="WZW76" s="15"/>
      <c r="WZX76" s="15"/>
      <c r="WZY76" s="15"/>
      <c r="WZZ76" s="15"/>
      <c r="XAA76" s="15"/>
      <c r="XAB76" s="15"/>
      <c r="XAC76" s="15"/>
      <c r="XAD76" s="15"/>
      <c r="XAE76" s="15"/>
      <c r="XAF76" s="15"/>
      <c r="XAG76" s="15"/>
      <c r="XAH76" s="15"/>
      <c r="XAI76" s="15"/>
      <c r="XAJ76" s="15"/>
      <c r="XAK76" s="15"/>
      <c r="XAL76" s="15"/>
      <c r="XAM76" s="15"/>
      <c r="XAN76" s="15"/>
      <c r="XAO76" s="15"/>
      <c r="XAP76" s="15"/>
      <c r="XAQ76" s="15"/>
      <c r="XAR76" s="15"/>
      <c r="XAS76" s="15"/>
      <c r="XAT76" s="15"/>
      <c r="XAU76" s="15"/>
      <c r="XAV76" s="15"/>
      <c r="XAW76" s="15"/>
      <c r="XAX76" s="15"/>
      <c r="XAY76" s="15"/>
      <c r="XAZ76" s="15"/>
      <c r="XBA76" s="15"/>
      <c r="XBB76" s="15"/>
      <c r="XBC76" s="15"/>
      <c r="XBD76" s="15"/>
      <c r="XBE76" s="15"/>
      <c r="XBF76" s="15"/>
      <c r="XBG76" s="15"/>
      <c r="XBH76" s="15"/>
      <c r="XBI76" s="15"/>
      <c r="XBJ76" s="15"/>
      <c r="XBK76" s="15"/>
      <c r="XBL76" s="15"/>
      <c r="XBM76" s="15"/>
      <c r="XBN76" s="15"/>
      <c r="XBO76" s="15"/>
      <c r="XBP76" s="15"/>
      <c r="XBQ76" s="15"/>
      <c r="XBR76" s="15"/>
      <c r="XBS76" s="15"/>
      <c r="XBT76" s="15"/>
      <c r="XBU76" s="15"/>
      <c r="XBV76" s="15"/>
      <c r="XBW76" s="15"/>
      <c r="XBX76" s="15"/>
      <c r="XBY76" s="15"/>
      <c r="XBZ76" s="15"/>
      <c r="XCA76" s="15"/>
      <c r="XCB76" s="15"/>
      <c r="XCC76" s="15"/>
      <c r="XCD76" s="15"/>
      <c r="XCE76" s="15"/>
      <c r="XCF76" s="15"/>
      <c r="XCG76" s="15"/>
      <c r="XCH76" s="15"/>
      <c r="XCI76" s="15"/>
      <c r="XCJ76" s="15"/>
      <c r="XCK76" s="15"/>
      <c r="XCL76" s="15"/>
      <c r="XCM76" s="15"/>
      <c r="XCN76" s="15"/>
      <c r="XCO76" s="15"/>
      <c r="XCP76" s="15"/>
      <c r="XCQ76" s="15"/>
      <c r="XCR76" s="15"/>
      <c r="XCS76" s="15"/>
      <c r="XCT76" s="15"/>
      <c r="XCU76" s="15"/>
      <c r="XCV76" s="15"/>
      <c r="XCW76" s="15"/>
      <c r="XCX76" s="15"/>
      <c r="XCY76" s="15"/>
      <c r="XCZ76" s="15"/>
      <c r="XDA76" s="15"/>
      <c r="XDB76" s="15"/>
      <c r="XDC76" s="15"/>
      <c r="XDD76" s="15"/>
      <c r="XDE76" s="15"/>
      <c r="XDF76" s="15"/>
      <c r="XDG76" s="15"/>
      <c r="XDH76" s="15"/>
      <c r="XDI76" s="15"/>
      <c r="XDJ76" s="15"/>
      <c r="XDK76" s="15"/>
      <c r="XDL76" s="15"/>
      <c r="XDM76" s="15"/>
      <c r="XDN76" s="15"/>
      <c r="XDO76" s="15"/>
      <c r="XDP76" s="15"/>
      <c r="XDQ76" s="15"/>
      <c r="XDR76" s="15"/>
      <c r="XDS76" s="15"/>
      <c r="XDT76" s="15"/>
      <c r="XDU76" s="15"/>
      <c r="XDV76" s="15"/>
      <c r="XDW76" s="15"/>
      <c r="XDX76" s="15"/>
      <c r="XDY76" s="15"/>
      <c r="XDZ76" s="15"/>
      <c r="XEA76" s="15"/>
      <c r="XEB76" s="15"/>
      <c r="XEC76" s="15"/>
      <c r="XED76" s="15"/>
      <c r="XEE76" s="15"/>
      <c r="XEF76" s="15"/>
      <c r="XEG76" s="15"/>
      <c r="XEH76" s="15"/>
      <c r="XEI76" s="15"/>
      <c r="XEJ76" s="15"/>
      <c r="XEK76" s="15"/>
      <c r="XEL76" s="15"/>
      <c r="XEM76" s="15"/>
      <c r="XEN76" s="15"/>
      <c r="XEO76" s="15"/>
      <c r="XEP76" s="15"/>
      <c r="XEQ76" s="15"/>
      <c r="XER76" s="15"/>
      <c r="XES76" s="15"/>
      <c r="XET76" s="15"/>
      <c r="XEU76" s="15"/>
      <c r="XEV76" s="15"/>
      <c r="XEW76" s="15"/>
      <c r="XEX76" s="15"/>
      <c r="XEY76" s="15"/>
      <c r="XEZ76" s="15"/>
      <c r="XFA76" s="15"/>
      <c r="XFB76" s="15"/>
      <c r="XFC76" s="15"/>
      <c r="XFD76" s="15"/>
    </row>
    <row r="77" spans="1:16384" outlineLevel="1">
      <c r="C77" s="46" t="s">
        <v>33</v>
      </c>
      <c r="M77" s="44"/>
      <c r="N77" s="45"/>
      <c r="O77" s="44"/>
      <c r="P77" s="44"/>
      <c r="Q77" s="44"/>
      <c r="R77" s="44"/>
      <c r="S77" s="44"/>
    </row>
    <row r="78" spans="1:16384" outlineLevel="1">
      <c r="M78" s="36" t="str">
        <f t="shared" ref="M78:S78" si="12">"CY"&amp;RIGHT(M$4,2)</f>
        <v>CY14</v>
      </c>
      <c r="N78" s="37" t="str">
        <f t="shared" si="12"/>
        <v>CY15</v>
      </c>
      <c r="O78" s="36" t="str">
        <f t="shared" si="12"/>
        <v>CY16</v>
      </c>
      <c r="P78" s="36" t="str">
        <f t="shared" si="12"/>
        <v>CY17</v>
      </c>
      <c r="Q78" s="36" t="str">
        <f t="shared" si="12"/>
        <v>CY18</v>
      </c>
      <c r="R78" s="36" t="str">
        <f t="shared" si="12"/>
        <v>CY19</v>
      </c>
      <c r="S78" s="36" t="str">
        <f t="shared" si="12"/>
        <v>CY20</v>
      </c>
    </row>
    <row r="79" spans="1:16384" outlineLevel="1">
      <c r="C79" s="21" t="s">
        <v>32</v>
      </c>
      <c r="D79" s="38" t="s">
        <v>26</v>
      </c>
      <c r="E79" s="38" t="s">
        <v>25</v>
      </c>
      <c r="F79" s="38" t="s">
        <v>24</v>
      </c>
      <c r="G79" s="38" t="s">
        <v>23</v>
      </c>
      <c r="M79" s="43"/>
      <c r="O79" s="42"/>
    </row>
    <row r="80" spans="1:16384" outlineLevel="1">
      <c r="C80" s="35"/>
      <c r="O80" s="34"/>
    </row>
    <row r="81" spans="3:19" outlineLevel="1">
      <c r="C81" s="33" t="s">
        <v>127</v>
      </c>
      <c r="D81" s="41" t="s">
        <v>29</v>
      </c>
      <c r="E81" s="16" t="e">
        <f t="shared" ref="E81:E86" si="13">millions</f>
        <v>#NAME?</v>
      </c>
      <c r="F81" s="32" t="str">
        <f t="shared" ref="F81:F86" si="14">$F$69</f>
        <v>Real 2014</v>
      </c>
      <c r="G81" s="32" t="str">
        <f t="shared" ref="G81:G86" si="15">IF(F81="n.m.","n.m.",IF(F81&lt;&gt;"Nominal","Year-end","Mid-year"))</f>
        <v>Year-end</v>
      </c>
      <c r="M81" s="39">
        <v>18.007114521267518</v>
      </c>
      <c r="N81" s="39">
        <v>18.345818766730996</v>
      </c>
      <c r="O81" s="40">
        <v>18.767684172105987</v>
      </c>
      <c r="P81" s="39">
        <v>19.262570199570884</v>
      </c>
      <c r="Q81" s="39">
        <v>19.773412523397802</v>
      </c>
      <c r="R81" s="39">
        <v>20.274141000375497</v>
      </c>
      <c r="S81" s="39">
        <v>20.783232289487081</v>
      </c>
    </row>
    <row r="82" spans="3:19" outlineLevel="1">
      <c r="C82" s="33" t="s">
        <v>87</v>
      </c>
      <c r="D82" s="41" t="s">
        <v>28</v>
      </c>
      <c r="E82" s="16" t="e">
        <f t="shared" si="13"/>
        <v>#NAME?</v>
      </c>
      <c r="F82" s="32" t="str">
        <f t="shared" si="14"/>
        <v>Real 2014</v>
      </c>
      <c r="G82" s="32" t="str">
        <f t="shared" si="15"/>
        <v>Year-end</v>
      </c>
      <c r="M82" s="39">
        <v>0.83581590355236612</v>
      </c>
      <c r="N82" s="39">
        <v>0.85317372362875943</v>
      </c>
      <c r="O82" s="40">
        <v>0.87507410625872895</v>
      </c>
      <c r="P82" s="39">
        <v>0.90080027144074082</v>
      </c>
      <c r="Q82" s="39">
        <v>0.92597490020152984</v>
      </c>
      <c r="R82" s="39">
        <v>0.95298498942290921</v>
      </c>
      <c r="S82" s="39">
        <v>0.98198176496540057</v>
      </c>
    </row>
    <row r="83" spans="3:19" outlineLevel="1">
      <c r="C83" s="33" t="s">
        <v>128</v>
      </c>
      <c r="D83" s="41" t="s">
        <v>28</v>
      </c>
      <c r="E83" s="16" t="e">
        <f t="shared" si="13"/>
        <v>#NAME?</v>
      </c>
      <c r="F83" s="32" t="str">
        <f t="shared" si="14"/>
        <v>Real 2014</v>
      </c>
      <c r="G83" s="32" t="str">
        <f t="shared" si="15"/>
        <v>Year-end</v>
      </c>
      <c r="M83" s="39">
        <v>0.31057350036351539</v>
      </c>
      <c r="N83" s="39">
        <v>0.31757985199958411</v>
      </c>
      <c r="O83" s="40">
        <v>0.32652474836162881</v>
      </c>
      <c r="P83" s="39">
        <v>0.33717097199596319</v>
      </c>
      <c r="Q83" s="39">
        <v>0.3473242713971596</v>
      </c>
      <c r="R83" s="39">
        <v>0.35815019222820321</v>
      </c>
      <c r="S83" s="39">
        <v>0.3702376971755339</v>
      </c>
    </row>
    <row r="84" spans="3:19" outlineLevel="1">
      <c r="C84" s="33" t="s">
        <v>129</v>
      </c>
      <c r="D84" s="41" t="s">
        <v>28</v>
      </c>
      <c r="E84" s="16" t="e">
        <f t="shared" si="13"/>
        <v>#NAME?</v>
      </c>
      <c r="F84" s="32" t="str">
        <f t="shared" si="14"/>
        <v>Real 2014</v>
      </c>
      <c r="G84" s="32" t="str">
        <f t="shared" si="15"/>
        <v>Year-end</v>
      </c>
      <c r="M84" s="39">
        <v>0</v>
      </c>
      <c r="N84" s="39">
        <v>0</v>
      </c>
      <c r="O84" s="40">
        <v>0</v>
      </c>
      <c r="P84" s="39">
        <v>0</v>
      </c>
      <c r="Q84" s="39">
        <v>0</v>
      </c>
      <c r="R84" s="39">
        <v>0</v>
      </c>
      <c r="S84" s="39">
        <v>0</v>
      </c>
    </row>
    <row r="85" spans="3:19" outlineLevel="1">
      <c r="C85" s="33" t="s">
        <v>130</v>
      </c>
      <c r="D85" s="41" t="s">
        <v>28</v>
      </c>
      <c r="E85" s="16" t="e">
        <f t="shared" si="13"/>
        <v>#NAME?</v>
      </c>
      <c r="F85" s="32" t="str">
        <f t="shared" si="14"/>
        <v>Real 2014</v>
      </c>
      <c r="G85" s="32" t="str">
        <f t="shared" si="15"/>
        <v>Year-end</v>
      </c>
      <c r="M85" s="39">
        <v>0</v>
      </c>
      <c r="N85" s="39">
        <v>0</v>
      </c>
      <c r="O85" s="40">
        <v>0</v>
      </c>
      <c r="P85" s="39">
        <v>0</v>
      </c>
      <c r="Q85" s="39">
        <v>0</v>
      </c>
      <c r="R85" s="39">
        <v>0</v>
      </c>
      <c r="S85" s="39">
        <v>0</v>
      </c>
    </row>
    <row r="86" spans="3:19" outlineLevel="1">
      <c r="C86" s="33" t="s">
        <v>131</v>
      </c>
      <c r="D86" s="41" t="s">
        <v>28</v>
      </c>
      <c r="E86" s="16" t="e">
        <f t="shared" si="13"/>
        <v>#NAME?</v>
      </c>
      <c r="F86" s="32" t="str">
        <f t="shared" si="14"/>
        <v>Real 2014</v>
      </c>
      <c r="G86" s="32" t="str">
        <f t="shared" si="15"/>
        <v>Year-end</v>
      </c>
      <c r="M86" s="39">
        <v>0</v>
      </c>
      <c r="N86" s="39">
        <v>0</v>
      </c>
      <c r="O86" s="40">
        <v>0</v>
      </c>
      <c r="P86" s="39">
        <v>0</v>
      </c>
      <c r="Q86" s="39">
        <v>0</v>
      </c>
      <c r="R86" s="39">
        <v>0</v>
      </c>
      <c r="S86" s="39">
        <v>0</v>
      </c>
    </row>
    <row r="87" spans="3:19" outlineLevel="1">
      <c r="D87" s="15"/>
      <c r="E87" s="15"/>
      <c r="F87" s="15"/>
      <c r="N87" s="29"/>
    </row>
    <row r="88" spans="3:19" outlineLevel="1">
      <c r="C88" s="27" t="s">
        <v>31</v>
      </c>
      <c r="D88" s="26" t="s">
        <v>20</v>
      </c>
      <c r="E88" s="26" t="e">
        <f>millions</f>
        <v>#NAME?</v>
      </c>
      <c r="F88" s="25" t="str">
        <f>$F$69</f>
        <v>Real 2014</v>
      </c>
      <c r="G88" s="25" t="str">
        <f>IF(F88="n.m.","n.m.",IF(F88&lt;&gt;"Nominal","Year-end","Mid-year"))</f>
        <v>Year-end</v>
      </c>
      <c r="M88" s="23">
        <f t="shared" ref="M88:S88" si="16">SUM(M81:M86)</f>
        <v>19.153503925183397</v>
      </c>
      <c r="N88" s="24">
        <f t="shared" si="16"/>
        <v>19.516572342359343</v>
      </c>
      <c r="O88" s="23">
        <f t="shared" si="16"/>
        <v>19.969283026726345</v>
      </c>
      <c r="P88" s="23">
        <f t="shared" si="16"/>
        <v>20.500541443007588</v>
      </c>
      <c r="Q88" s="23">
        <f t="shared" si="16"/>
        <v>21.046711694996493</v>
      </c>
      <c r="R88" s="23">
        <f t="shared" si="16"/>
        <v>21.585276182026607</v>
      </c>
      <c r="S88" s="23">
        <f t="shared" si="16"/>
        <v>22.135451751628015</v>
      </c>
    </row>
    <row r="89" spans="3:19" outlineLevel="1">
      <c r="D89" s="15"/>
      <c r="E89" s="15"/>
      <c r="F89" s="15"/>
    </row>
    <row r="90" spans="3:19" outlineLevel="1">
      <c r="C90" s="21" t="s">
        <v>30</v>
      </c>
      <c r="D90" s="38" t="s">
        <v>26</v>
      </c>
      <c r="E90" s="38" t="s">
        <v>25</v>
      </c>
      <c r="F90" s="38" t="s">
        <v>24</v>
      </c>
      <c r="G90" s="38" t="s">
        <v>23</v>
      </c>
      <c r="M90" s="36" t="str">
        <f t="shared" ref="M90:S90" si="17">"CY"&amp;RIGHT(M$4,2)</f>
        <v>CY14</v>
      </c>
      <c r="N90" s="37" t="str">
        <f t="shared" si="17"/>
        <v>CY15</v>
      </c>
      <c r="O90" s="36" t="str">
        <f t="shared" si="17"/>
        <v>CY16</v>
      </c>
      <c r="P90" s="36" t="str">
        <f t="shared" si="17"/>
        <v>CY17</v>
      </c>
      <c r="Q90" s="36" t="str">
        <f t="shared" si="17"/>
        <v>CY18</v>
      </c>
      <c r="R90" s="36" t="str">
        <f t="shared" si="17"/>
        <v>CY19</v>
      </c>
      <c r="S90" s="36" t="str">
        <f t="shared" si="17"/>
        <v>CY20</v>
      </c>
    </row>
    <row r="91" spans="3:19" outlineLevel="1">
      <c r="C91" s="35"/>
      <c r="O91" s="34"/>
    </row>
    <row r="92" spans="3:19" outlineLevel="1">
      <c r="C92" s="33" t="s">
        <v>127</v>
      </c>
      <c r="D92" s="41" t="s">
        <v>29</v>
      </c>
      <c r="E92" s="16" t="e">
        <f t="shared" ref="E92:E97" si="18">millions</f>
        <v>#NAME?</v>
      </c>
      <c r="F92" s="32" t="str">
        <f t="shared" ref="F92:F97" si="19">$F$69</f>
        <v>Real 2014</v>
      </c>
      <c r="G92" s="32" t="str">
        <f t="shared" ref="G92:G97" si="20">IF(F92="n.m.","n.m.",IF(F92&lt;&gt;"Nominal","Year-end","Mid-year"))</f>
        <v>Year-end</v>
      </c>
      <c r="M92" s="39">
        <v>12.04946158498335</v>
      </c>
      <c r="N92" s="39">
        <v>12.276105547821636</v>
      </c>
      <c r="O92" s="40">
        <v>12.558396804985341</v>
      </c>
      <c r="P92" s="39">
        <v>12.889549815082571</v>
      </c>
      <c r="Q92" s="39">
        <v>13.231379981690674</v>
      </c>
      <c r="R92" s="39">
        <v>13.566442467172397</v>
      </c>
      <c r="S92" s="39">
        <v>13.907100928812918</v>
      </c>
    </row>
    <row r="93" spans="3:19" outlineLevel="1">
      <c r="C93" s="33" t="s">
        <v>87</v>
      </c>
      <c r="D93" s="41" t="s">
        <v>28</v>
      </c>
      <c r="E93" s="16" t="e">
        <f t="shared" si="18"/>
        <v>#NAME?</v>
      </c>
      <c r="F93" s="32" t="str">
        <f t="shared" si="19"/>
        <v>Real 2014</v>
      </c>
      <c r="G93" s="32" t="str">
        <f t="shared" si="20"/>
        <v>Year-end</v>
      </c>
      <c r="M93" s="39">
        <v>0.98144822880932714</v>
      </c>
      <c r="N93" s="39">
        <v>1.001830470517773</v>
      </c>
      <c r="O93" s="40">
        <v>1.0275467695868341</v>
      </c>
      <c r="P93" s="39">
        <v>1.0577554544714234</v>
      </c>
      <c r="Q93" s="39">
        <v>1.0873165033856607</v>
      </c>
      <c r="R93" s="39">
        <v>1.1190328228689781</v>
      </c>
      <c r="S93" s="39">
        <v>1.1530819883328138</v>
      </c>
    </row>
    <row r="94" spans="3:19" outlineLevel="1">
      <c r="C94" s="33" t="s">
        <v>128</v>
      </c>
      <c r="D94" s="41" t="s">
        <v>28</v>
      </c>
      <c r="E94" s="16" t="e">
        <f t="shared" si="18"/>
        <v>#NAME?</v>
      </c>
      <c r="F94" s="32" t="str">
        <f t="shared" si="19"/>
        <v>Real 2014</v>
      </c>
      <c r="G94" s="32" t="str">
        <f t="shared" si="20"/>
        <v>Year-end</v>
      </c>
      <c r="M94" s="39">
        <v>6.3513378917431071E-2</v>
      </c>
      <c r="N94" s="39">
        <v>6.4946202599327776E-2</v>
      </c>
      <c r="O94" s="40">
        <v>6.6775465531788938E-2</v>
      </c>
      <c r="P94" s="39">
        <v>6.8952655906807242E-2</v>
      </c>
      <c r="Q94" s="39">
        <v>7.1029041533319223E-2</v>
      </c>
      <c r="R94" s="39">
        <v>7.3242980620418993E-2</v>
      </c>
      <c r="S94" s="39">
        <v>7.5714918119875796E-2</v>
      </c>
    </row>
    <row r="95" spans="3:19" outlineLevel="1">
      <c r="C95" s="33" t="s">
        <v>129</v>
      </c>
      <c r="D95" s="41" t="s">
        <v>28</v>
      </c>
      <c r="E95" s="16" t="e">
        <f t="shared" si="18"/>
        <v>#NAME?</v>
      </c>
      <c r="F95" s="32" t="str">
        <f t="shared" si="19"/>
        <v>Real 2014</v>
      </c>
      <c r="G95" s="32" t="str">
        <f t="shared" si="20"/>
        <v>Year-end</v>
      </c>
      <c r="M95" s="39">
        <v>0</v>
      </c>
      <c r="N95" s="39">
        <v>0</v>
      </c>
      <c r="O95" s="40">
        <v>0</v>
      </c>
      <c r="P95" s="39">
        <v>0</v>
      </c>
      <c r="Q95" s="39">
        <v>0</v>
      </c>
      <c r="R95" s="39">
        <v>0</v>
      </c>
      <c r="S95" s="39">
        <v>0</v>
      </c>
    </row>
    <row r="96" spans="3:19" outlineLevel="1">
      <c r="C96" s="33" t="s">
        <v>130</v>
      </c>
      <c r="D96" s="41" t="s">
        <v>28</v>
      </c>
      <c r="E96" s="16" t="e">
        <f t="shared" si="18"/>
        <v>#NAME?</v>
      </c>
      <c r="F96" s="32" t="str">
        <f t="shared" si="19"/>
        <v>Real 2014</v>
      </c>
      <c r="G96" s="32" t="str">
        <f t="shared" si="20"/>
        <v>Year-end</v>
      </c>
      <c r="M96" s="39">
        <v>0</v>
      </c>
      <c r="N96" s="39">
        <v>0</v>
      </c>
      <c r="O96" s="40">
        <v>0</v>
      </c>
      <c r="P96" s="39">
        <v>0</v>
      </c>
      <c r="Q96" s="39">
        <v>0</v>
      </c>
      <c r="R96" s="39">
        <v>0</v>
      </c>
      <c r="S96" s="39">
        <v>0</v>
      </c>
    </row>
    <row r="97" spans="1:21" outlineLevel="1">
      <c r="C97" s="33" t="s">
        <v>131</v>
      </c>
      <c r="D97" s="41" t="s">
        <v>28</v>
      </c>
      <c r="E97" s="16" t="e">
        <f t="shared" si="18"/>
        <v>#NAME?</v>
      </c>
      <c r="F97" s="32" t="str">
        <f t="shared" si="19"/>
        <v>Real 2014</v>
      </c>
      <c r="G97" s="32" t="str">
        <f t="shared" si="20"/>
        <v>Year-end</v>
      </c>
      <c r="M97" s="39">
        <v>0</v>
      </c>
      <c r="N97" s="39">
        <v>0</v>
      </c>
      <c r="O97" s="40">
        <v>0</v>
      </c>
      <c r="P97" s="39">
        <v>0</v>
      </c>
      <c r="Q97" s="39">
        <v>0</v>
      </c>
      <c r="R97" s="39">
        <v>0</v>
      </c>
      <c r="S97" s="39">
        <v>0</v>
      </c>
    </row>
    <row r="98" spans="1:21" outlineLevel="1">
      <c r="D98" s="15"/>
      <c r="E98" s="15"/>
      <c r="F98" s="15"/>
      <c r="N98" s="29"/>
    </row>
    <row r="99" spans="1:21" outlineLevel="1">
      <c r="C99" s="27" t="s">
        <v>27</v>
      </c>
      <c r="D99" s="26" t="s">
        <v>20</v>
      </c>
      <c r="E99" s="26" t="e">
        <f>millions</f>
        <v>#NAME?</v>
      </c>
      <c r="F99" s="25" t="str">
        <f>$F$69</f>
        <v>Real 2014</v>
      </c>
      <c r="G99" s="25" t="str">
        <f>IF(F99="n.m.","n.m.",IF(F99&lt;&gt;"Nominal","Year-end","Mid-year"))</f>
        <v>Year-end</v>
      </c>
      <c r="M99" s="23">
        <f t="shared" ref="M99:S99" si="21">SUM(M92:M97)</f>
        <v>13.094423192710108</v>
      </c>
      <c r="N99" s="24">
        <f t="shared" si="21"/>
        <v>13.342882220938737</v>
      </c>
      <c r="O99" s="23">
        <f t="shared" si="21"/>
        <v>13.652719040103964</v>
      </c>
      <c r="P99" s="23">
        <f t="shared" si="21"/>
        <v>14.016257925460801</v>
      </c>
      <c r="Q99" s="23">
        <f t="shared" si="21"/>
        <v>14.389725526609652</v>
      </c>
      <c r="R99" s="23">
        <f t="shared" si="21"/>
        <v>14.758718270661793</v>
      </c>
      <c r="S99" s="23">
        <f t="shared" si="21"/>
        <v>15.135897835265608</v>
      </c>
    </row>
    <row r="100" spans="1:21" outlineLevel="1">
      <c r="D100" s="15"/>
      <c r="E100" s="15"/>
      <c r="F100" s="15"/>
    </row>
    <row r="101" spans="1:21" outlineLevel="1">
      <c r="C101" s="21" t="s">
        <v>21</v>
      </c>
      <c r="D101" s="38" t="s">
        <v>26</v>
      </c>
      <c r="E101" s="38" t="s">
        <v>25</v>
      </c>
      <c r="F101" s="38" t="s">
        <v>24</v>
      </c>
      <c r="G101" s="38" t="s">
        <v>23</v>
      </c>
      <c r="M101" s="36" t="str">
        <f t="shared" ref="M101:S101" si="22">"CY"&amp;RIGHT(M$4,2)</f>
        <v>CY14</v>
      </c>
      <c r="N101" s="37" t="str">
        <f t="shared" si="22"/>
        <v>CY15</v>
      </c>
      <c r="O101" s="36" t="str">
        <f t="shared" si="22"/>
        <v>CY16</v>
      </c>
      <c r="P101" s="36" t="str">
        <f t="shared" si="22"/>
        <v>CY17</v>
      </c>
      <c r="Q101" s="36" t="str">
        <f t="shared" si="22"/>
        <v>CY18</v>
      </c>
      <c r="R101" s="36" t="str">
        <f t="shared" si="22"/>
        <v>CY19</v>
      </c>
      <c r="S101" s="36" t="str">
        <f t="shared" si="22"/>
        <v>CY20</v>
      </c>
      <c r="U101" s="36" t="s">
        <v>22</v>
      </c>
    </row>
    <row r="102" spans="1:21" outlineLevel="1">
      <c r="C102" s="35"/>
      <c r="O102" s="34"/>
    </row>
    <row r="103" spans="1:21" outlineLevel="1">
      <c r="A103" s="28" t="str">
        <f t="shared" ref="A103:A108" si="23">IF(ROUND($U103=0,7),"Ok","Check")</f>
        <v>Ok</v>
      </c>
      <c r="C103" s="33" t="s">
        <v>127</v>
      </c>
      <c r="D103" s="16" t="s">
        <v>20</v>
      </c>
      <c r="E103" s="16" t="e">
        <f t="shared" ref="E103:E108" si="24">millions</f>
        <v>#NAME?</v>
      </c>
      <c r="F103" s="32" t="str">
        <f t="shared" ref="F103:F108" si="25">$F$69</f>
        <v>Real 2014</v>
      </c>
      <c r="G103" s="32" t="str">
        <f t="shared" ref="G103:G108" si="26">IF(F103="n.m.","n.m.",IF(F103&lt;&gt;"Nominal","Year-end","Mid-year"))</f>
        <v>Year-end</v>
      </c>
      <c r="M103" s="30">
        <f t="shared" ref="M103:S108" si="27">M81+M92</f>
        <v>30.056576106250866</v>
      </c>
      <c r="N103" s="30">
        <f t="shared" si="27"/>
        <v>30.621924314552633</v>
      </c>
      <c r="O103" s="31">
        <f t="shared" si="27"/>
        <v>31.32608097709133</v>
      </c>
      <c r="P103" s="30">
        <f t="shared" si="27"/>
        <v>32.152120014653455</v>
      </c>
      <c r="Q103" s="30">
        <f t="shared" si="27"/>
        <v>33.004792505088474</v>
      </c>
      <c r="R103" s="30">
        <f t="shared" si="27"/>
        <v>33.840583467547894</v>
      </c>
      <c r="S103" s="30">
        <f t="shared" si="27"/>
        <v>34.690333218299997</v>
      </c>
      <c r="U103" s="22">
        <v>0</v>
      </c>
    </row>
    <row r="104" spans="1:21" outlineLevel="1">
      <c r="A104" s="28" t="str">
        <f t="shared" si="23"/>
        <v>Ok</v>
      </c>
      <c r="C104" s="33" t="s">
        <v>87</v>
      </c>
      <c r="D104" s="16" t="s">
        <v>20</v>
      </c>
      <c r="E104" s="16" t="e">
        <f t="shared" si="24"/>
        <v>#NAME?</v>
      </c>
      <c r="F104" s="32" t="str">
        <f t="shared" si="25"/>
        <v>Real 2014</v>
      </c>
      <c r="G104" s="32" t="str">
        <f t="shared" si="26"/>
        <v>Year-end</v>
      </c>
      <c r="M104" s="30">
        <f t="shared" si="27"/>
        <v>1.8172641323616934</v>
      </c>
      <c r="N104" s="30">
        <f t="shared" si="27"/>
        <v>1.8550041941465323</v>
      </c>
      <c r="O104" s="31">
        <f t="shared" si="27"/>
        <v>1.9026208758455629</v>
      </c>
      <c r="P104" s="30">
        <f t="shared" si="27"/>
        <v>1.9585557259121642</v>
      </c>
      <c r="Q104" s="30">
        <f t="shared" si="27"/>
        <v>2.0132914035871905</v>
      </c>
      <c r="R104" s="30">
        <f t="shared" si="27"/>
        <v>2.0720178122918873</v>
      </c>
      <c r="S104" s="30">
        <f t="shared" si="27"/>
        <v>2.1350637532982146</v>
      </c>
      <c r="U104" s="22">
        <v>0</v>
      </c>
    </row>
    <row r="105" spans="1:21" outlineLevel="1">
      <c r="A105" s="28" t="str">
        <f t="shared" si="23"/>
        <v>Ok</v>
      </c>
      <c r="C105" s="33" t="s">
        <v>128</v>
      </c>
      <c r="D105" s="16" t="s">
        <v>20</v>
      </c>
      <c r="E105" s="16" t="e">
        <f t="shared" si="24"/>
        <v>#NAME?</v>
      </c>
      <c r="F105" s="32" t="str">
        <f t="shared" si="25"/>
        <v>Real 2014</v>
      </c>
      <c r="G105" s="32" t="str">
        <f t="shared" si="26"/>
        <v>Year-end</v>
      </c>
      <c r="M105" s="30">
        <f t="shared" si="27"/>
        <v>0.37408687928094647</v>
      </c>
      <c r="N105" s="30">
        <f t="shared" si="27"/>
        <v>0.38252605459891187</v>
      </c>
      <c r="O105" s="31">
        <f t="shared" si="27"/>
        <v>0.39330021389341774</v>
      </c>
      <c r="P105" s="30">
        <f t="shared" si="27"/>
        <v>0.40612362790277046</v>
      </c>
      <c r="Q105" s="30">
        <f t="shared" si="27"/>
        <v>0.41835331293047884</v>
      </c>
      <c r="R105" s="30">
        <f t="shared" si="27"/>
        <v>0.43139317284862222</v>
      </c>
      <c r="S105" s="30">
        <f t="shared" si="27"/>
        <v>0.44595261529540969</v>
      </c>
      <c r="U105" s="22">
        <v>0</v>
      </c>
    </row>
    <row r="106" spans="1:21" outlineLevel="1">
      <c r="A106" s="28" t="str">
        <f t="shared" si="23"/>
        <v>Ok</v>
      </c>
      <c r="C106" s="33" t="s">
        <v>129</v>
      </c>
      <c r="D106" s="16" t="s">
        <v>20</v>
      </c>
      <c r="E106" s="16" t="e">
        <f t="shared" si="24"/>
        <v>#NAME?</v>
      </c>
      <c r="F106" s="32" t="str">
        <f t="shared" si="25"/>
        <v>Real 2014</v>
      </c>
      <c r="G106" s="32" t="str">
        <f t="shared" si="26"/>
        <v>Year-end</v>
      </c>
      <c r="M106" s="30">
        <f t="shared" si="27"/>
        <v>0</v>
      </c>
      <c r="N106" s="30">
        <f t="shared" si="27"/>
        <v>0</v>
      </c>
      <c r="O106" s="31">
        <f t="shared" si="27"/>
        <v>0</v>
      </c>
      <c r="P106" s="30">
        <f t="shared" si="27"/>
        <v>0</v>
      </c>
      <c r="Q106" s="30">
        <f t="shared" si="27"/>
        <v>0</v>
      </c>
      <c r="R106" s="30">
        <f t="shared" si="27"/>
        <v>0</v>
      </c>
      <c r="S106" s="30">
        <f t="shared" si="27"/>
        <v>0</v>
      </c>
      <c r="U106" s="22">
        <v>0</v>
      </c>
    </row>
    <row r="107" spans="1:21" outlineLevel="1">
      <c r="A107" s="28" t="str">
        <f t="shared" si="23"/>
        <v>Ok</v>
      </c>
      <c r="C107" s="33" t="s">
        <v>130</v>
      </c>
      <c r="D107" s="16" t="s">
        <v>20</v>
      </c>
      <c r="E107" s="16" t="e">
        <f t="shared" si="24"/>
        <v>#NAME?</v>
      </c>
      <c r="F107" s="32" t="str">
        <f t="shared" si="25"/>
        <v>Real 2014</v>
      </c>
      <c r="G107" s="32" t="str">
        <f t="shared" si="26"/>
        <v>Year-end</v>
      </c>
      <c r="M107" s="30">
        <f t="shared" si="27"/>
        <v>0</v>
      </c>
      <c r="N107" s="30">
        <f t="shared" si="27"/>
        <v>0</v>
      </c>
      <c r="O107" s="31">
        <f t="shared" si="27"/>
        <v>0</v>
      </c>
      <c r="P107" s="30">
        <f t="shared" si="27"/>
        <v>0</v>
      </c>
      <c r="Q107" s="30">
        <f t="shared" si="27"/>
        <v>0</v>
      </c>
      <c r="R107" s="30">
        <f t="shared" si="27"/>
        <v>0</v>
      </c>
      <c r="S107" s="30">
        <f t="shared" si="27"/>
        <v>0</v>
      </c>
      <c r="U107" s="22">
        <v>0</v>
      </c>
    </row>
    <row r="108" spans="1:21" outlineLevel="1">
      <c r="A108" s="28" t="str">
        <f t="shared" si="23"/>
        <v>Ok</v>
      </c>
      <c r="C108" s="33" t="s">
        <v>131</v>
      </c>
      <c r="D108" s="16" t="s">
        <v>20</v>
      </c>
      <c r="E108" s="16" t="e">
        <f t="shared" si="24"/>
        <v>#NAME?</v>
      </c>
      <c r="F108" s="32" t="str">
        <f t="shared" si="25"/>
        <v>Real 2014</v>
      </c>
      <c r="G108" s="32" t="str">
        <f t="shared" si="26"/>
        <v>Year-end</v>
      </c>
      <c r="M108" s="30">
        <f t="shared" si="27"/>
        <v>0</v>
      </c>
      <c r="N108" s="30">
        <f t="shared" si="27"/>
        <v>0</v>
      </c>
      <c r="O108" s="31">
        <f t="shared" si="27"/>
        <v>0</v>
      </c>
      <c r="P108" s="30">
        <f t="shared" si="27"/>
        <v>0</v>
      </c>
      <c r="Q108" s="30">
        <f t="shared" si="27"/>
        <v>0</v>
      </c>
      <c r="R108" s="30">
        <f t="shared" si="27"/>
        <v>0</v>
      </c>
      <c r="S108" s="30">
        <f t="shared" si="27"/>
        <v>0</v>
      </c>
      <c r="U108" s="22">
        <v>0</v>
      </c>
    </row>
    <row r="109" spans="1:21" outlineLevel="1">
      <c r="D109" s="15"/>
      <c r="E109" s="15"/>
      <c r="F109" s="15"/>
      <c r="N109" s="29"/>
      <c r="U109" s="22"/>
    </row>
    <row r="110" spans="1:21" outlineLevel="1">
      <c r="A110" s="28" t="str">
        <f>IF(ROUND($U110=0,7),"Ok","Check")</f>
        <v>Ok</v>
      </c>
      <c r="C110" s="27" t="s">
        <v>21</v>
      </c>
      <c r="D110" s="26" t="s">
        <v>20</v>
      </c>
      <c r="E110" s="26" t="e">
        <f>millions</f>
        <v>#NAME?</v>
      </c>
      <c r="F110" s="25" t="str">
        <f>$F$69</f>
        <v>Real 2014</v>
      </c>
      <c r="G110" s="25" t="str">
        <f>IF(F110="n.m.","n.m.",IF(F110&lt;&gt;"Nominal","Year-end","Mid-year"))</f>
        <v>Year-end</v>
      </c>
      <c r="M110" s="23">
        <f t="shared" ref="M110:S110" si="28">SUM(M103:M108)</f>
        <v>32.247927117893504</v>
      </c>
      <c r="N110" s="24">
        <f t="shared" si="28"/>
        <v>32.85945456329808</v>
      </c>
      <c r="O110" s="23">
        <f t="shared" si="28"/>
        <v>33.622002066830312</v>
      </c>
      <c r="P110" s="23">
        <f t="shared" si="28"/>
        <v>34.516799368468391</v>
      </c>
      <c r="Q110" s="23">
        <f t="shared" si="28"/>
        <v>35.436437221606141</v>
      </c>
      <c r="R110" s="23">
        <f t="shared" si="28"/>
        <v>36.343994452688406</v>
      </c>
      <c r="S110" s="23">
        <f t="shared" si="28"/>
        <v>37.271349586893621</v>
      </c>
      <c r="U110" s="22">
        <v>0</v>
      </c>
    </row>
    <row r="111" spans="1:21">
      <c r="C111" s="21"/>
    </row>
    <row r="112" spans="1:21" s="17" customFormat="1" ht="12">
      <c r="B112" s="20" t="s">
        <v>19</v>
      </c>
      <c r="C112" s="18"/>
      <c r="D112" s="19"/>
      <c r="E112" s="19"/>
      <c r="F112" s="19"/>
      <c r="G112" s="19"/>
      <c r="H112" s="19"/>
      <c r="I112" s="19"/>
      <c r="J112" s="19"/>
      <c r="K112" s="19"/>
      <c r="O112" s="18"/>
      <c r="P112" s="18"/>
      <c r="Q112" s="18"/>
      <c r="R112" s="18"/>
      <c r="S112" s="18"/>
    </row>
  </sheetData>
  <customSheetViews>
    <customSheetView guid="{E0C6688C-23D0-4DBC-A58B-6DB16AD0B737}" topLeftCell="A22">
      <pageMargins left="0.7" right="0.7" top="0.75" bottom="0.75" header="0.3" footer="0.3"/>
      <pageSetup paperSize="9" orientation="portrait" verticalDpi="4" r:id="rId1"/>
    </customSheetView>
  </customSheetViews>
  <mergeCells count="2">
    <mergeCell ref="N3:S3"/>
    <mergeCell ref="H3:L3"/>
  </mergeCells>
  <conditionalFormatting sqref="F2">
    <cfRule type="cellIs" dxfId="353" priority="25" operator="equal">
      <formula>"Check"</formula>
    </cfRule>
    <cfRule type="cellIs" dxfId="352" priority="26" operator="equal">
      <formula>"Ok"</formula>
    </cfRule>
  </conditionalFormatting>
  <conditionalFormatting sqref="A64">
    <cfRule type="cellIs" dxfId="351" priority="23" operator="equal">
      <formula>"Check"</formula>
    </cfRule>
    <cfRule type="cellIs" dxfId="350" priority="24" operator="equal">
      <formula>"Ok"</formula>
    </cfRule>
  </conditionalFormatting>
  <conditionalFormatting sqref="A105">
    <cfRule type="cellIs" dxfId="349" priority="19" operator="equal">
      <formula>"Check"</formula>
    </cfRule>
    <cfRule type="cellIs" dxfId="348" priority="20" operator="equal">
      <formula>"Ok"</formula>
    </cfRule>
  </conditionalFormatting>
  <conditionalFormatting sqref="A104">
    <cfRule type="cellIs" dxfId="347" priority="21" operator="equal">
      <formula>"Check"</formula>
    </cfRule>
    <cfRule type="cellIs" dxfId="346" priority="22" operator="equal">
      <formula>"Ok"</formula>
    </cfRule>
  </conditionalFormatting>
  <conditionalFormatting sqref="A106">
    <cfRule type="cellIs" dxfId="345" priority="17" operator="equal">
      <formula>"Check"</formula>
    </cfRule>
    <cfRule type="cellIs" dxfId="344" priority="18" operator="equal">
      <formula>"Ok"</formula>
    </cfRule>
  </conditionalFormatting>
  <conditionalFormatting sqref="A108">
    <cfRule type="cellIs" dxfId="343" priority="13" operator="equal">
      <formula>"Check"</formula>
    </cfRule>
    <cfRule type="cellIs" dxfId="342" priority="14" operator="equal">
      <formula>"Ok"</formula>
    </cfRule>
  </conditionalFormatting>
  <conditionalFormatting sqref="A103:A108">
    <cfRule type="cellIs" dxfId="341" priority="11" operator="equal">
      <formula>"Check"</formula>
    </cfRule>
    <cfRule type="cellIs" dxfId="340" priority="12" operator="equal">
      <formula>"Ok"</formula>
    </cfRule>
  </conditionalFormatting>
  <conditionalFormatting sqref="A107">
    <cfRule type="cellIs" dxfId="339" priority="15" operator="equal">
      <formula>"Check"</formula>
    </cfRule>
    <cfRule type="cellIs" dxfId="338" priority="16" operator="equal">
      <formula>"Ok"</formula>
    </cfRule>
  </conditionalFormatting>
  <conditionalFormatting sqref="A65">
    <cfRule type="cellIs" dxfId="337" priority="5" operator="equal">
      <formula>"Check"</formula>
    </cfRule>
    <cfRule type="cellIs" dxfId="336" priority="6" operator="equal">
      <formula>"Ok"</formula>
    </cfRule>
  </conditionalFormatting>
  <conditionalFormatting sqref="A110">
    <cfRule type="cellIs" dxfId="335" priority="7" operator="equal">
      <formula>"Check"</formula>
    </cfRule>
    <cfRule type="cellIs" dxfId="334" priority="8" operator="equal">
      <formula>"Ok"</formula>
    </cfRule>
  </conditionalFormatting>
  <conditionalFormatting sqref="F1">
    <cfRule type="cellIs" dxfId="333" priority="9" operator="equal">
      <formula>"Check"</formula>
    </cfRule>
    <cfRule type="cellIs" dxfId="332" priority="10" operator="equal">
      <formula>"Ok"</formula>
    </cfRule>
  </conditionalFormatting>
  <conditionalFormatting sqref="A66">
    <cfRule type="cellIs" dxfId="331" priority="3" operator="equal">
      <formula>"Check"</formula>
    </cfRule>
    <cfRule type="cellIs" dxfId="330" priority="4" operator="equal">
      <formula>"Ok"</formula>
    </cfRule>
  </conditionalFormatting>
  <conditionalFormatting sqref="A67">
    <cfRule type="cellIs" dxfId="329" priority="1" operator="equal">
      <formula>"Check"</formula>
    </cfRule>
    <cfRule type="cellIs" dxfId="328" priority="2" operator="equal">
      <formula>"Ok"</formula>
    </cfRule>
  </conditionalFormatting>
  <dataValidations count="4">
    <dataValidation type="list" allowBlank="1" showInputMessage="1" showErrorMessage="1" sqref="F103:F108 F14:F15 F27 F42:F46 F31 F48 F58 F64:F67 F75 F81:F86 F88 F99 F110 F92:F97 F33:F35 F22:F25 F52 F54 F56">
      <formula1>"Real 2010,Real 2011,Real 2012,Real 2013,Real 2014,Real 2015,Nominal,n.m."</formula1>
    </dataValidation>
    <dataValidation type="list" allowBlank="1" showInputMessage="1" showErrorMessage="1" sqref="F8 F69">
      <formula1>Dollar_basis_list</formula1>
    </dataValidation>
    <dataValidation type="list" allowBlank="1" showInputMessage="1" showErrorMessage="1" sqref="F62">
      <formula1>#REF!</formula1>
    </dataValidation>
    <dataValidation type="list" allowBlank="1" showInputMessage="1" showErrorMessage="1" sqref="F30 F28 F51">
      <formula1>#REF!</formula1>
    </dataValidation>
  </dataValidations>
  <hyperlinks>
    <hyperlink ref="H1" location="Index!A1" display="Back to Index"/>
    <hyperlink ref="D22" location="'Calc|SCS Opex Summary'!A1" display="Calc|SCS Opex Summary"/>
    <hyperlink ref="D35" location="'Calc|EBSS'!A1" display="Calc|Opex Summary"/>
    <hyperlink ref="D23" location="'Calc|SCS Opex Summary'!A1" display="Calc|SCS Opex Summary"/>
    <hyperlink ref="D42" location="'Calc|Non-SCS Opex Forecast'!A1" display="Calc|Non-SCS Opex Summary"/>
    <hyperlink ref="D31" location="'Calc|SCS Opex Summary'!A1" display="Calc|SCS Opex Summary"/>
    <hyperlink ref="D43" location="'Calc|Non-SCS Opex Forecast'!A1" display="Calc|Non-SCS Opex Summary"/>
    <hyperlink ref="D44" location="'Calc|Non-SCS Opex Forecast'!A1" display="Calc|Non-SCS Opex Summary"/>
    <hyperlink ref="D45" location="'Calc|Non-SCS Opex Forecast'!A1" display="Calc|Non-SCS Opex Summary"/>
    <hyperlink ref="D46" location="'Calc|Non-SCS Opex Forecast'!A1" display="Calc|Non-SCS Opex Summary"/>
    <hyperlink ref="D24" location="'Calc|SCS Opex Summary'!A1" display="Calc|SCS Opex Summary"/>
    <hyperlink ref="D14" location="'Input|Escalators'!A1" display="Input|Escalators"/>
    <hyperlink ref="D15" location="'Input|Escalators'!A1" display="Input|Escalators"/>
    <hyperlink ref="D75" location="'Input|Escalators'!A1" display="Input|Escalators"/>
    <hyperlink ref="D25" location="'Calc|SCS Opex Summary'!A1" display="Calc|SCS Opex Summary"/>
    <hyperlink ref="D81" location="'Calc|SCS Opex Summary'!A1" display="Calc|SCS Opex Summary"/>
    <hyperlink ref="D82:D86" location="'Calc|Non-SCS Opex Forecast'!A1" display="Calc|Non-SCS Opex Summary"/>
    <hyperlink ref="D92" location="'Calc|SCS Opex Summary'!A1" display="Calc|SCS Opex Summary"/>
    <hyperlink ref="D93:D97" location="'Calc|Non-SCS Opex Forecast'!A1" display="Calc|Non-SCS Opex Summary"/>
    <hyperlink ref="D52" location="'Calc|SCS Opex Summary'!A1" display="Calc|SCS Opex Summary"/>
  </hyperlinks>
  <pageMargins left="0.7" right="0.7" top="0.75" bottom="0.75" header="0.3" footer="0.3"/>
  <pageSetup paperSize="9" orientation="portrait" verticalDpi="4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65"/>
  <sheetViews>
    <sheetView topLeftCell="A115" workbookViewId="0">
      <selection activeCell="H159" sqref="H159"/>
    </sheetView>
  </sheetViews>
  <sheetFormatPr defaultColWidth="0" defaultRowHeight="11.25" outlineLevelRow="1" outlineLevelCol="1"/>
  <cols>
    <col min="1" max="2" width="1.28515625" style="15" customWidth="1"/>
    <col min="3" max="3" width="36" style="15" customWidth="1"/>
    <col min="4" max="4" width="19.42578125" style="16" customWidth="1"/>
    <col min="5" max="5" width="13.5703125" style="16" customWidth="1"/>
    <col min="6" max="7" width="9.140625" style="16" customWidth="1"/>
    <col min="8" max="8" width="9.85546875" style="16" customWidth="1"/>
    <col min="9" max="9" width="9.85546875" style="16" customWidth="1" outlineLevel="1"/>
    <col min="10" max="33" width="9.85546875" style="15" customWidth="1"/>
    <col min="34" max="38" width="9.28515625" style="15" customWidth="1"/>
    <col min="39" max="16384" width="9" style="15" hidden="1"/>
  </cols>
  <sheetData>
    <row r="1" spans="2:26" s="94" customFormat="1" ht="15.75">
      <c r="C1" s="103" t="s">
        <v>118</v>
      </c>
      <c r="D1" s="103"/>
      <c r="E1" s="92" t="s">
        <v>85</v>
      </c>
      <c r="F1" s="91" t="str">
        <f>IF(COUNTA($A$9:$A$3000)=COUNTIF($A$9:$A$3000,"OK"),"OK","Check")</f>
        <v>OK</v>
      </c>
      <c r="G1" s="102"/>
      <c r="H1" s="101" t="s">
        <v>84</v>
      </c>
      <c r="I1" s="100"/>
      <c r="J1" s="92" t="s">
        <v>83</v>
      </c>
      <c r="K1" s="99" t="s">
        <v>82</v>
      </c>
      <c r="L1" s="98" t="s">
        <v>81</v>
      </c>
      <c r="M1" s="97" t="s">
        <v>80</v>
      </c>
      <c r="N1" s="96" t="s">
        <v>79</v>
      </c>
      <c r="Q1" s="95"/>
      <c r="T1" s="95"/>
    </row>
    <row r="2" spans="2:26" s="87" customFormat="1" ht="13.5" thickBot="1">
      <c r="C2" s="93" t="s">
        <v>132</v>
      </c>
      <c r="D2" s="93"/>
      <c r="E2" s="92" t="s">
        <v>78</v>
      </c>
      <c r="F2" s="91" t="s">
        <v>120</v>
      </c>
      <c r="G2" s="90"/>
      <c r="H2" s="90"/>
      <c r="I2" s="89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</row>
    <row r="3" spans="2:26" s="82" customFormat="1" ht="12" thickBot="1">
      <c r="C3" s="85"/>
      <c r="D3" s="84"/>
      <c r="E3" s="84"/>
      <c r="F3" s="84"/>
      <c r="G3" s="84"/>
      <c r="H3" s="189" t="s">
        <v>77</v>
      </c>
      <c r="I3" s="189"/>
      <c r="J3" s="189"/>
      <c r="K3" s="189"/>
      <c r="L3" s="189"/>
      <c r="M3" s="86" t="s">
        <v>76</v>
      </c>
      <c r="N3" s="188" t="s">
        <v>75</v>
      </c>
      <c r="O3" s="188"/>
      <c r="P3" s="188"/>
      <c r="Q3" s="188"/>
      <c r="R3" s="188"/>
      <c r="S3" s="188"/>
      <c r="T3" s="83"/>
      <c r="U3" s="83"/>
      <c r="V3" s="83"/>
      <c r="W3" s="83"/>
      <c r="X3" s="83"/>
      <c r="Y3" s="83"/>
      <c r="Z3" s="83"/>
    </row>
    <row r="4" spans="2:26" s="82" customFormat="1">
      <c r="C4" s="85"/>
      <c r="D4" s="84" t="s">
        <v>26</v>
      </c>
      <c r="E4" s="84" t="s">
        <v>25</v>
      </c>
      <c r="F4" s="84" t="s">
        <v>24</v>
      </c>
      <c r="G4" s="84" t="s">
        <v>23</v>
      </c>
      <c r="H4" s="84">
        <f>I4-1</f>
        <v>2009</v>
      </c>
      <c r="I4" s="84">
        <f>J4-1</f>
        <v>2010</v>
      </c>
      <c r="J4" s="84">
        <v>2011</v>
      </c>
      <c r="K4" s="84">
        <v>2012</v>
      </c>
      <c r="L4" s="84">
        <v>2013</v>
      </c>
      <c r="M4" s="84">
        <v>2014</v>
      </c>
      <c r="N4" s="84">
        <v>2015</v>
      </c>
      <c r="O4" s="84">
        <v>2016</v>
      </c>
      <c r="P4" s="84">
        <v>2017</v>
      </c>
      <c r="Q4" s="84">
        <v>2018</v>
      </c>
      <c r="R4" s="84">
        <v>2019</v>
      </c>
      <c r="S4" s="84">
        <v>2020</v>
      </c>
      <c r="T4" s="83"/>
      <c r="U4" s="83"/>
      <c r="V4" s="83"/>
      <c r="W4" s="83"/>
      <c r="X4" s="83"/>
      <c r="Y4" s="83"/>
      <c r="Z4" s="83"/>
    </row>
    <row r="5" spans="2:26" s="80" customFormat="1" ht="3" customHeight="1">
      <c r="D5" s="81"/>
      <c r="E5" s="81"/>
      <c r="F5" s="81"/>
      <c r="G5" s="81"/>
      <c r="H5" s="81"/>
      <c r="I5" s="81"/>
    </row>
    <row r="6" spans="2:26" s="80" customFormat="1" ht="9" customHeight="1">
      <c r="B6" s="80" t="s">
        <v>74</v>
      </c>
      <c r="D6" s="81"/>
      <c r="E6" s="81"/>
      <c r="F6" s="81"/>
      <c r="G6" s="81"/>
      <c r="H6" s="81"/>
      <c r="I6" s="81"/>
    </row>
    <row r="7" spans="2:26" s="80" customFormat="1" ht="3" customHeight="1">
      <c r="D7" s="81"/>
      <c r="E7" s="81"/>
      <c r="F7" s="81"/>
      <c r="G7" s="81"/>
      <c r="H7" s="81"/>
      <c r="I7" s="81"/>
    </row>
    <row r="8" spans="2:26" s="17" customFormat="1" ht="12">
      <c r="B8" s="20" t="s">
        <v>86</v>
      </c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8"/>
    </row>
    <row r="9" spans="2:26" outlineLevel="1"/>
    <row r="10" spans="2:26" outlineLevel="1">
      <c r="J10" s="44" t="s">
        <v>121</v>
      </c>
      <c r="K10" s="44" t="s">
        <v>121</v>
      </c>
      <c r="L10" s="45" t="s">
        <v>121</v>
      </c>
      <c r="M10" s="44" t="s">
        <v>121</v>
      </c>
    </row>
    <row r="11" spans="2:26" outlineLevel="1">
      <c r="C11" s="104" t="s">
        <v>87</v>
      </c>
      <c r="D11" s="52" t="s">
        <v>26</v>
      </c>
      <c r="E11" s="52" t="s">
        <v>25</v>
      </c>
      <c r="F11" s="52" t="s">
        <v>24</v>
      </c>
      <c r="G11" s="38" t="s">
        <v>23</v>
      </c>
      <c r="J11" s="36" t="str">
        <f>"CY"&amp;RIGHT(J$4,2)</f>
        <v>CY11</v>
      </c>
      <c r="K11" s="36" t="str">
        <f>"CY"&amp;RIGHT(K$4,2)</f>
        <v>CY12</v>
      </c>
      <c r="L11" s="37" t="str">
        <f>"CY"&amp;RIGHT(L$4,2)</f>
        <v>CY13</v>
      </c>
      <c r="M11" s="36" t="str">
        <f>"CY"&amp;RIGHT(M$4,2)</f>
        <v>CY14</v>
      </c>
    </row>
    <row r="12" spans="2:26" outlineLevel="1">
      <c r="L12" s="29"/>
      <c r="Y12" s="38"/>
    </row>
    <row r="13" spans="2:26" outlineLevel="1">
      <c r="C13" s="105" t="s">
        <v>133</v>
      </c>
      <c r="D13" s="16" t="s">
        <v>88</v>
      </c>
      <c r="E13" s="16" t="e">
        <f>millions</f>
        <v>#NAME?</v>
      </c>
      <c r="F13" s="32" t="s">
        <v>89</v>
      </c>
      <c r="G13" s="32" t="str">
        <f>IF(F13="n.m.","n.m.",IF(F13&lt;&gt;"Nominal","Year-end","Mid-year"))</f>
        <v>Mid-year</v>
      </c>
      <c r="J13" s="70"/>
      <c r="K13" s="70"/>
      <c r="L13" s="106"/>
      <c r="M13" s="70"/>
      <c r="Y13" s="38"/>
    </row>
    <row r="14" spans="2:26" outlineLevel="1">
      <c r="C14" s="105" t="s">
        <v>104</v>
      </c>
      <c r="D14" s="16" t="s">
        <v>90</v>
      </c>
      <c r="E14" s="16" t="e">
        <f>millions</f>
        <v>#NAME?</v>
      </c>
      <c r="F14" s="32" t="s">
        <v>89</v>
      </c>
      <c r="G14" s="32" t="str">
        <f t="shared" ref="G14:G21" si="0">IF(F14="n.m.","n.m.",IF(F14&lt;&gt;"Nominal","Year-end","Mid-year"))</f>
        <v>Mid-year</v>
      </c>
      <c r="J14" s="70"/>
      <c r="K14" s="70"/>
      <c r="L14" s="106"/>
      <c r="M14" s="70"/>
      <c r="Y14" s="38"/>
    </row>
    <row r="15" spans="2:26" outlineLevel="1">
      <c r="C15" s="105" t="s">
        <v>134</v>
      </c>
      <c r="D15" s="16" t="s">
        <v>88</v>
      </c>
      <c r="E15" s="16" t="e">
        <f>millions</f>
        <v>#NAME?</v>
      </c>
      <c r="F15" s="32" t="s">
        <v>89</v>
      </c>
      <c r="G15" s="32" t="str">
        <f t="shared" si="0"/>
        <v>Mid-year</v>
      </c>
      <c r="J15" s="70">
        <v>3.8165504993339181</v>
      </c>
      <c r="K15" s="70">
        <v>4.1720289105684136</v>
      </c>
      <c r="L15" s="106">
        <v>3.7334688804033425</v>
      </c>
      <c r="M15" s="70">
        <v>5.9823477203953974</v>
      </c>
      <c r="Y15" s="38"/>
    </row>
    <row r="16" spans="2:26" outlineLevel="1">
      <c r="C16" s="105" t="s">
        <v>135</v>
      </c>
      <c r="D16" s="16" t="s">
        <v>88</v>
      </c>
      <c r="E16" s="16" t="e">
        <f>millions</f>
        <v>#NAME?</v>
      </c>
      <c r="F16" s="32" t="s">
        <v>89</v>
      </c>
      <c r="G16" s="32" t="str">
        <f t="shared" si="0"/>
        <v>Mid-year</v>
      </c>
      <c r="J16" s="70">
        <v>1.1687101969383702</v>
      </c>
      <c r="K16" s="70">
        <v>0.49700765331081981</v>
      </c>
      <c r="L16" s="106">
        <v>0.68074079810563504</v>
      </c>
      <c r="M16" s="70">
        <v>1.1893408181406111</v>
      </c>
    </row>
    <row r="17" spans="1:24" outlineLevel="1">
      <c r="C17" s="105" t="s">
        <v>136</v>
      </c>
      <c r="D17" s="16" t="s">
        <v>88</v>
      </c>
      <c r="E17" s="16" t="e">
        <f>millions</f>
        <v>#NAME?</v>
      </c>
      <c r="F17" s="32" t="s">
        <v>89</v>
      </c>
      <c r="G17" s="32" t="str">
        <f t="shared" si="0"/>
        <v>Mid-year</v>
      </c>
      <c r="J17" s="70"/>
      <c r="K17" s="70"/>
      <c r="L17" s="106"/>
      <c r="M17" s="70"/>
    </row>
    <row r="18" spans="1:24" outlineLevel="1">
      <c r="C18" s="107"/>
      <c r="E18" s="108"/>
      <c r="F18" s="108"/>
      <c r="L18" s="29"/>
    </row>
    <row r="19" spans="1:24" outlineLevel="1">
      <c r="C19" s="109" t="s">
        <v>137</v>
      </c>
      <c r="D19" s="110" t="s">
        <v>20</v>
      </c>
      <c r="E19" s="110" t="e">
        <f>millions</f>
        <v>#NAME?</v>
      </c>
      <c r="F19" s="111" t="s">
        <v>89</v>
      </c>
      <c r="G19" s="111" t="str">
        <f t="shared" si="0"/>
        <v>Mid-year</v>
      </c>
      <c r="H19" s="108"/>
      <c r="I19" s="108"/>
      <c r="J19" s="112">
        <f>SUM(J13:J17)</f>
        <v>4.9852606962722881</v>
      </c>
      <c r="K19" s="112">
        <f>SUM(K13:K17)</f>
        <v>4.6690365638792333</v>
      </c>
      <c r="L19" s="113">
        <f>SUM(L13:L17)</f>
        <v>4.4142096785089775</v>
      </c>
      <c r="M19" s="114">
        <f>SUM(M13:M17)</f>
        <v>7.1716885385360083</v>
      </c>
    </row>
    <row r="20" spans="1:24" ht="4.5" customHeight="1" outlineLevel="1">
      <c r="C20" s="115"/>
      <c r="D20" s="108"/>
      <c r="E20" s="108"/>
      <c r="F20" s="108"/>
      <c r="J20" s="60"/>
      <c r="K20" s="60"/>
      <c r="L20" s="60"/>
      <c r="M20" s="60"/>
    </row>
    <row r="21" spans="1:24" outlineLevel="1">
      <c r="A21" s="116" t="str">
        <f>IF(COUNTA($J21:$P21)=COUNTIF($J21:$P21,"Ok"),"Ok","Check")</f>
        <v>Ok</v>
      </c>
      <c r="C21" s="117" t="s">
        <v>91</v>
      </c>
      <c r="D21" s="16" t="s">
        <v>20</v>
      </c>
      <c r="E21" s="16" t="s">
        <v>43</v>
      </c>
      <c r="F21" s="32" t="s">
        <v>42</v>
      </c>
      <c r="G21" s="32" t="str">
        <f t="shared" si="0"/>
        <v>n.m.</v>
      </c>
      <c r="H21" s="38"/>
      <c r="J21" s="116" t="s">
        <v>92</v>
      </c>
      <c r="K21" s="116" t="s">
        <v>92</v>
      </c>
      <c r="L21" s="116" t="s">
        <v>92</v>
      </c>
      <c r="M21" s="116" t="s">
        <v>92</v>
      </c>
      <c r="X21" s="22"/>
    </row>
    <row r="22" spans="1:24" outlineLevel="1">
      <c r="A22" s="118"/>
      <c r="C22" s="117"/>
      <c r="G22" s="38"/>
      <c r="H22" s="38"/>
      <c r="J22" s="118"/>
      <c r="K22" s="118"/>
      <c r="L22" s="118"/>
      <c r="M22" s="118"/>
      <c r="X22" s="22"/>
    </row>
    <row r="23" spans="1:24" outlineLevel="1">
      <c r="A23" s="118"/>
      <c r="J23" s="44" t="s">
        <v>121</v>
      </c>
      <c r="K23" s="44" t="s">
        <v>121</v>
      </c>
      <c r="L23" s="45" t="s">
        <v>121</v>
      </c>
      <c r="M23" s="44" t="s">
        <v>121</v>
      </c>
      <c r="X23" s="22"/>
    </row>
    <row r="24" spans="1:24" outlineLevel="1">
      <c r="A24" s="118"/>
      <c r="C24" s="104" t="s">
        <v>93</v>
      </c>
      <c r="D24" s="52" t="s">
        <v>26</v>
      </c>
      <c r="E24" s="52" t="s">
        <v>25</v>
      </c>
      <c r="F24" s="52" t="s">
        <v>24</v>
      </c>
      <c r="G24" s="38" t="s">
        <v>23</v>
      </c>
      <c r="J24" s="36" t="str">
        <f>"CY"&amp;RIGHT(J$4,2)</f>
        <v>CY11</v>
      </c>
      <c r="K24" s="36" t="str">
        <f>"CY"&amp;RIGHT(K$4,2)</f>
        <v>CY12</v>
      </c>
      <c r="L24" s="37" t="str">
        <f>"CY"&amp;RIGHT(L$4,2)</f>
        <v>CY13</v>
      </c>
      <c r="M24" s="36" t="str">
        <f>"CY"&amp;RIGHT(M$4,2)</f>
        <v>CY14</v>
      </c>
      <c r="X24" s="22"/>
    </row>
    <row r="25" spans="1:24" outlineLevel="1">
      <c r="A25" s="118"/>
      <c r="L25" s="29"/>
      <c r="X25" s="22"/>
    </row>
    <row r="26" spans="1:24" outlineLevel="1">
      <c r="A26" s="118"/>
      <c r="C26" s="105" t="s">
        <v>133</v>
      </c>
      <c r="D26" s="16" t="s">
        <v>88</v>
      </c>
      <c r="E26" s="16" t="e">
        <f>millions</f>
        <v>#NAME?</v>
      </c>
      <c r="F26" s="32" t="s">
        <v>89</v>
      </c>
      <c r="G26" s="32" t="str">
        <f>IF(F26="n.m.","n.m.",IF(F26&lt;&gt;"Nominal","Year-end","Mid-year"))</f>
        <v>Mid-year</v>
      </c>
      <c r="J26" s="119"/>
      <c r="K26" s="119"/>
      <c r="L26" s="120"/>
      <c r="M26" s="70"/>
      <c r="X26" s="22"/>
    </row>
    <row r="27" spans="1:24" outlineLevel="1">
      <c r="A27" s="118"/>
      <c r="C27" s="105" t="s">
        <v>104</v>
      </c>
      <c r="D27" s="16" t="s">
        <v>90</v>
      </c>
      <c r="E27" s="16" t="e">
        <f>millions</f>
        <v>#NAME?</v>
      </c>
      <c r="F27" s="32" t="s">
        <v>89</v>
      </c>
      <c r="G27" s="32" t="str">
        <f>IF(F27="n.m.","n.m.",IF(F27&lt;&gt;"Nominal","Year-end","Mid-year"))</f>
        <v>Mid-year</v>
      </c>
      <c r="J27" s="119"/>
      <c r="K27" s="119"/>
      <c r="L27" s="120"/>
      <c r="M27" s="70"/>
      <c r="X27" s="22"/>
    </row>
    <row r="28" spans="1:24" outlineLevel="1">
      <c r="A28" s="118"/>
      <c r="C28" s="105" t="s">
        <v>134</v>
      </c>
      <c r="D28" s="16" t="s">
        <v>88</v>
      </c>
      <c r="E28" s="16" t="e">
        <f>millions</f>
        <v>#NAME?</v>
      </c>
      <c r="F28" s="32" t="s">
        <v>89</v>
      </c>
      <c r="G28" s="32" t="str">
        <f>IF(F28="n.m.","n.m.",IF(F28&lt;&gt;"Nominal","Year-end","Mid-year"))</f>
        <v>Mid-year</v>
      </c>
      <c r="J28" s="119"/>
      <c r="K28" s="119"/>
      <c r="L28" s="120"/>
      <c r="M28" s="70"/>
      <c r="X28" s="22"/>
    </row>
    <row r="29" spans="1:24" outlineLevel="1">
      <c r="A29" s="118"/>
      <c r="C29" s="105" t="s">
        <v>135</v>
      </c>
      <c r="D29" s="16" t="s">
        <v>88</v>
      </c>
      <c r="E29" s="16" t="e">
        <f>millions</f>
        <v>#NAME?</v>
      </c>
      <c r="F29" s="32" t="s">
        <v>89</v>
      </c>
      <c r="G29" s="32" t="str">
        <f>IF(F29="n.m.","n.m.",IF(F29&lt;&gt;"Nominal","Year-end","Mid-year"))</f>
        <v>Mid-year</v>
      </c>
      <c r="J29" s="119"/>
      <c r="K29" s="119"/>
      <c r="L29" s="120"/>
      <c r="M29" s="70"/>
      <c r="X29" s="22"/>
    </row>
    <row r="30" spans="1:24" outlineLevel="1">
      <c r="A30" s="118"/>
      <c r="C30" s="105" t="s">
        <v>136</v>
      </c>
      <c r="D30" s="16" t="s">
        <v>88</v>
      </c>
      <c r="E30" s="16" t="e">
        <f>millions</f>
        <v>#NAME?</v>
      </c>
      <c r="F30" s="32" t="s">
        <v>89</v>
      </c>
      <c r="G30" s="32" t="str">
        <f>IF(F30="n.m.","n.m.",IF(F30&lt;&gt;"Nominal","Year-end","Mid-year"))</f>
        <v>Mid-year</v>
      </c>
      <c r="J30" s="119"/>
      <c r="K30" s="119"/>
      <c r="L30" s="120"/>
      <c r="M30" s="70"/>
      <c r="X30" s="22"/>
    </row>
    <row r="31" spans="1:24" outlineLevel="1">
      <c r="A31" s="118"/>
      <c r="C31" s="107"/>
      <c r="E31" s="108"/>
      <c r="F31" s="108"/>
      <c r="L31" s="29"/>
      <c r="X31" s="22"/>
    </row>
    <row r="32" spans="1:24" outlineLevel="1">
      <c r="A32" s="118"/>
      <c r="C32" s="109" t="s">
        <v>137</v>
      </c>
      <c r="D32" s="110" t="s">
        <v>20</v>
      </c>
      <c r="E32" s="110" t="e">
        <f>millions</f>
        <v>#NAME?</v>
      </c>
      <c r="F32" s="111" t="s">
        <v>89</v>
      </c>
      <c r="G32" s="111" t="str">
        <f>IF(F32="n.m.","n.m.",IF(F32&lt;&gt;"Nominal","Year-end","Mid-year"))</f>
        <v>Mid-year</v>
      </c>
      <c r="J32" s="112">
        <f>SUM(J26:J30)</f>
        <v>0</v>
      </c>
      <c r="K32" s="112">
        <f>SUM(K26:K30)</f>
        <v>0</v>
      </c>
      <c r="L32" s="113">
        <f>SUM(L26:L30)</f>
        <v>0</v>
      </c>
      <c r="M32" s="114">
        <f>SUM(M26:M30)</f>
        <v>0</v>
      </c>
      <c r="X32" s="22"/>
    </row>
    <row r="33" spans="1:25" outlineLevel="1">
      <c r="A33" s="118"/>
      <c r="C33" s="117"/>
      <c r="G33" s="38"/>
      <c r="H33" s="38"/>
      <c r="I33" s="38"/>
      <c r="J33" s="118"/>
      <c r="K33" s="118"/>
      <c r="L33" s="118"/>
      <c r="M33" s="118"/>
      <c r="X33" s="22"/>
    </row>
    <row r="34" spans="1:25" outlineLevel="1">
      <c r="H34" s="38"/>
      <c r="I34" s="38"/>
      <c r="J34" s="44" t="s">
        <v>121</v>
      </c>
      <c r="K34" s="44" t="s">
        <v>121</v>
      </c>
      <c r="L34" s="45" t="s">
        <v>121</v>
      </c>
      <c r="M34" s="44" t="s">
        <v>121</v>
      </c>
    </row>
    <row r="35" spans="1:25" outlineLevel="1">
      <c r="C35" s="104" t="s">
        <v>94</v>
      </c>
      <c r="D35" s="52" t="s">
        <v>26</v>
      </c>
      <c r="E35" s="52" t="s">
        <v>25</v>
      </c>
      <c r="F35" s="52" t="s">
        <v>24</v>
      </c>
      <c r="G35" s="38" t="s">
        <v>23</v>
      </c>
      <c r="H35" s="38"/>
      <c r="I35" s="38"/>
      <c r="J35" s="36" t="str">
        <f>"CY"&amp;RIGHT(J$4,2)</f>
        <v>CY11</v>
      </c>
      <c r="K35" s="36" t="str">
        <f>"CY"&amp;RIGHT(K$4,2)</f>
        <v>CY12</v>
      </c>
      <c r="L35" s="37" t="str">
        <f>"CY"&amp;RIGHT(L$4,2)</f>
        <v>CY13</v>
      </c>
      <c r="M35" s="36" t="str">
        <f>"CY"&amp;RIGHT(M$4,2)</f>
        <v>CY14</v>
      </c>
    </row>
    <row r="36" spans="1:25" outlineLevel="1">
      <c r="H36" s="38"/>
      <c r="I36" s="38"/>
      <c r="L36" s="29"/>
      <c r="Y36" s="38"/>
    </row>
    <row r="37" spans="1:25" outlineLevel="1">
      <c r="C37" s="105" t="s">
        <v>133</v>
      </c>
      <c r="D37" s="16" t="s">
        <v>88</v>
      </c>
      <c r="E37" s="16" t="e">
        <f>millions</f>
        <v>#NAME?</v>
      </c>
      <c r="F37" s="32" t="s">
        <v>89</v>
      </c>
      <c r="G37" s="32" t="str">
        <f>IF(F37="n.m.","n.m.",IF(F37&lt;&gt;"Nominal","Year-end","Mid-year"))</f>
        <v>Mid-year</v>
      </c>
      <c r="H37" s="38"/>
      <c r="I37" s="38"/>
      <c r="J37" s="121">
        <f t="shared" ref="J37:M41" si="1">J13-J26</f>
        <v>0</v>
      </c>
      <c r="K37" s="121">
        <f t="shared" si="1"/>
        <v>0</v>
      </c>
      <c r="L37" s="73">
        <f t="shared" si="1"/>
        <v>0</v>
      </c>
      <c r="M37" s="121">
        <f t="shared" si="1"/>
        <v>0</v>
      </c>
      <c r="Y37" s="38"/>
    </row>
    <row r="38" spans="1:25" outlineLevel="1">
      <c r="C38" s="105" t="s">
        <v>104</v>
      </c>
      <c r="D38" s="16" t="s">
        <v>90</v>
      </c>
      <c r="E38" s="16" t="e">
        <f>millions</f>
        <v>#NAME?</v>
      </c>
      <c r="F38" s="32" t="s">
        <v>89</v>
      </c>
      <c r="G38" s="32" t="str">
        <f>IF(F38="n.m.","n.m.",IF(F38&lt;&gt;"Nominal","Year-end","Mid-year"))</f>
        <v>Mid-year</v>
      </c>
      <c r="H38" s="38"/>
      <c r="I38" s="38"/>
      <c r="J38" s="121">
        <f t="shared" si="1"/>
        <v>0</v>
      </c>
      <c r="K38" s="121">
        <f t="shared" si="1"/>
        <v>0</v>
      </c>
      <c r="L38" s="73">
        <f t="shared" si="1"/>
        <v>0</v>
      </c>
      <c r="M38" s="121">
        <f t="shared" si="1"/>
        <v>0</v>
      </c>
      <c r="Y38" s="38"/>
    </row>
    <row r="39" spans="1:25" outlineLevel="1">
      <c r="C39" s="105" t="s">
        <v>134</v>
      </c>
      <c r="D39" s="16" t="s">
        <v>88</v>
      </c>
      <c r="E39" s="16" t="e">
        <f>millions</f>
        <v>#NAME?</v>
      </c>
      <c r="F39" s="32" t="s">
        <v>89</v>
      </c>
      <c r="G39" s="32" t="str">
        <f>IF(F39="n.m.","n.m.",IF(F39&lt;&gt;"Nominal","Year-end","Mid-year"))</f>
        <v>Mid-year</v>
      </c>
      <c r="H39" s="38"/>
      <c r="I39" s="38"/>
      <c r="J39" s="121">
        <f t="shared" si="1"/>
        <v>3.8165504993339181</v>
      </c>
      <c r="K39" s="121">
        <f t="shared" si="1"/>
        <v>4.1720289105684136</v>
      </c>
      <c r="L39" s="73">
        <f t="shared" si="1"/>
        <v>3.7334688804033425</v>
      </c>
      <c r="M39" s="121">
        <f t="shared" si="1"/>
        <v>5.9823477203953974</v>
      </c>
      <c r="Y39" s="38"/>
    </row>
    <row r="40" spans="1:25" outlineLevel="1">
      <c r="C40" s="105" t="s">
        <v>135</v>
      </c>
      <c r="D40" s="16" t="s">
        <v>88</v>
      </c>
      <c r="E40" s="16" t="e">
        <f>millions</f>
        <v>#NAME?</v>
      </c>
      <c r="F40" s="32" t="s">
        <v>89</v>
      </c>
      <c r="G40" s="32" t="str">
        <f>IF(F40="n.m.","n.m.",IF(F40&lt;&gt;"Nominal","Year-end","Mid-year"))</f>
        <v>Mid-year</v>
      </c>
      <c r="H40" s="38"/>
      <c r="I40" s="38"/>
      <c r="J40" s="121">
        <f t="shared" si="1"/>
        <v>1.1687101969383702</v>
      </c>
      <c r="K40" s="121">
        <f t="shared" si="1"/>
        <v>0.49700765331081981</v>
      </c>
      <c r="L40" s="73">
        <f t="shared" si="1"/>
        <v>0.68074079810563504</v>
      </c>
      <c r="M40" s="121">
        <f t="shared" si="1"/>
        <v>1.1893408181406111</v>
      </c>
    </row>
    <row r="41" spans="1:25" outlineLevel="1">
      <c r="C41" s="105" t="s">
        <v>136</v>
      </c>
      <c r="D41" s="16" t="s">
        <v>88</v>
      </c>
      <c r="E41" s="16" t="e">
        <f>millions</f>
        <v>#NAME?</v>
      </c>
      <c r="F41" s="32" t="s">
        <v>89</v>
      </c>
      <c r="G41" s="32" t="str">
        <f>IF(F41="n.m.","n.m.",IF(F41&lt;&gt;"Nominal","Year-end","Mid-year"))</f>
        <v>Mid-year</v>
      </c>
      <c r="H41" s="38"/>
      <c r="I41" s="38"/>
      <c r="J41" s="121">
        <f t="shared" si="1"/>
        <v>0</v>
      </c>
      <c r="K41" s="121">
        <f t="shared" si="1"/>
        <v>0</v>
      </c>
      <c r="L41" s="73">
        <f t="shared" si="1"/>
        <v>0</v>
      </c>
      <c r="M41" s="121">
        <f t="shared" si="1"/>
        <v>0</v>
      </c>
    </row>
    <row r="42" spans="1:25" outlineLevel="1">
      <c r="C42" s="107"/>
      <c r="E42" s="108"/>
      <c r="F42" s="108"/>
      <c r="H42" s="38"/>
      <c r="I42" s="38"/>
      <c r="L42" s="29"/>
    </row>
    <row r="43" spans="1:25" outlineLevel="1">
      <c r="C43" s="109" t="s">
        <v>137</v>
      </c>
      <c r="D43" s="110" t="s">
        <v>20</v>
      </c>
      <c r="E43" s="110" t="e">
        <f>millions</f>
        <v>#NAME?</v>
      </c>
      <c r="F43" s="111" t="s">
        <v>89</v>
      </c>
      <c r="G43" s="111" t="str">
        <f>IF(F43="n.m.","n.m.",IF(F43&lt;&gt;"Nominal","Year-end","Mid-year"))</f>
        <v>Mid-year</v>
      </c>
      <c r="H43" s="38"/>
      <c r="I43" s="38"/>
      <c r="J43" s="112">
        <f>SUM(J37:J41)</f>
        <v>4.9852606962722881</v>
      </c>
      <c r="K43" s="112">
        <f>SUM(K37:K41)</f>
        <v>4.6690365638792333</v>
      </c>
      <c r="L43" s="113">
        <f>SUM(L37:L41)</f>
        <v>4.4142096785089775</v>
      </c>
      <c r="M43" s="114">
        <f>SUM(M37:M41)</f>
        <v>7.1716885385360083</v>
      </c>
    </row>
    <row r="44" spans="1:25" ht="4.5" customHeight="1" outlineLevel="1">
      <c r="C44" s="115"/>
      <c r="D44" s="108"/>
      <c r="E44" s="108"/>
      <c r="F44" s="108"/>
      <c r="H44" s="38"/>
      <c r="I44" s="38"/>
      <c r="J44" s="60"/>
      <c r="K44" s="60"/>
      <c r="L44" s="60"/>
      <c r="M44" s="60"/>
    </row>
    <row r="45" spans="1:25" outlineLevel="1">
      <c r="A45" s="116" t="str">
        <f>IF(COUNTA($J45:$P45)=COUNTIF($J45:$P45,"Ok"),"Ok","Check")</f>
        <v>Ok</v>
      </c>
      <c r="C45" s="122" t="s">
        <v>91</v>
      </c>
      <c r="D45" s="16" t="s">
        <v>20</v>
      </c>
      <c r="E45" s="16" t="s">
        <v>43</v>
      </c>
      <c r="F45" s="32" t="s">
        <v>42</v>
      </c>
      <c r="G45" s="32" t="str">
        <f>IF(F45="n.m.","n.m.",IF(F45&lt;&gt;"Nominal","Year-end","Mid-year"))</f>
        <v>n.m.</v>
      </c>
      <c r="H45" s="38"/>
      <c r="I45" s="38"/>
      <c r="J45" s="116" t="str">
        <f>IF(ROUND(J43-(J19-J32),7)=0,"Ok","Check")</f>
        <v>Ok</v>
      </c>
      <c r="K45" s="116" t="str">
        <f>IF(ROUND(K43-(K19-K32),7)=0,"Ok","Check")</f>
        <v>Ok</v>
      </c>
      <c r="L45" s="116" t="str">
        <f>IF(ROUND(L43-(L19-L32),7)=0,"Ok","Check")</f>
        <v>Ok</v>
      </c>
      <c r="M45" s="116" t="str">
        <f>IF(ROUND(M43-(M19-M32),7)=0,"Ok","Check")</f>
        <v>Ok</v>
      </c>
      <c r="X45" s="22"/>
    </row>
    <row r="47" spans="1:25" s="17" customFormat="1" ht="12">
      <c r="B47" s="20" t="s">
        <v>95</v>
      </c>
      <c r="C47" s="18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8"/>
    </row>
    <row r="48" spans="1:25" outlineLevel="1">
      <c r="S48" s="16"/>
      <c r="T48" s="16"/>
      <c r="U48" s="16"/>
      <c r="V48" s="16"/>
    </row>
    <row r="49" spans="1:26" outlineLevel="1">
      <c r="J49" s="44" t="s">
        <v>121</v>
      </c>
      <c r="K49" s="44" t="s">
        <v>121</v>
      </c>
      <c r="L49" s="45" t="s">
        <v>121</v>
      </c>
      <c r="M49" s="44" t="s">
        <v>121</v>
      </c>
      <c r="S49" s="16"/>
      <c r="T49" s="16"/>
      <c r="U49" s="16"/>
      <c r="V49" s="16"/>
    </row>
    <row r="50" spans="1:26" outlineLevel="1">
      <c r="C50" s="123" t="s">
        <v>128</v>
      </c>
      <c r="D50" s="52" t="s">
        <v>26</v>
      </c>
      <c r="E50" s="52" t="s">
        <v>25</v>
      </c>
      <c r="F50" s="52" t="s">
        <v>24</v>
      </c>
      <c r="G50" s="38" t="s">
        <v>23</v>
      </c>
      <c r="J50" s="36" t="str">
        <f>"CY"&amp;RIGHT(J$4,2)</f>
        <v>CY11</v>
      </c>
      <c r="K50" s="36" t="str">
        <f>"CY"&amp;RIGHT(K$4,2)</f>
        <v>CY12</v>
      </c>
      <c r="L50" s="37" t="str">
        <f>"CY"&amp;RIGHT(L$4,2)</f>
        <v>CY13</v>
      </c>
      <c r="M50" s="36" t="str">
        <f>"CY"&amp;RIGHT(M$4,2)</f>
        <v>CY14</v>
      </c>
      <c r="S50" s="16"/>
      <c r="T50" s="16"/>
      <c r="U50" s="16"/>
      <c r="V50" s="16"/>
    </row>
    <row r="51" spans="1:26" outlineLevel="1">
      <c r="C51" s="124"/>
      <c r="L51" s="29"/>
      <c r="S51" s="16"/>
    </row>
    <row r="52" spans="1:26" outlineLevel="1">
      <c r="C52" s="105" t="s">
        <v>138</v>
      </c>
      <c r="D52" s="16" t="s">
        <v>88</v>
      </c>
      <c r="E52" s="16" t="e">
        <f>millions</f>
        <v>#NAME?</v>
      </c>
      <c r="F52" s="32" t="s">
        <v>89</v>
      </c>
      <c r="G52" s="32" t="str">
        <f>IF(F52="n.m.","n.m.",IF(F52&lt;&gt;"Nominal","Year-end","Mid-year"))</f>
        <v>Mid-year</v>
      </c>
      <c r="J52" s="70">
        <v>0.1110993198292367</v>
      </c>
      <c r="K52" s="70">
        <v>0</v>
      </c>
      <c r="L52" s="106">
        <v>0</v>
      </c>
      <c r="M52" s="70">
        <v>0</v>
      </c>
      <c r="S52" s="16"/>
    </row>
    <row r="53" spans="1:26" outlineLevel="1">
      <c r="C53" s="105" t="s">
        <v>139</v>
      </c>
      <c r="D53" s="16" t="s">
        <v>88</v>
      </c>
      <c r="E53" s="16" t="e">
        <f>millions</f>
        <v>#NAME?</v>
      </c>
      <c r="F53" s="32" t="s">
        <v>89</v>
      </c>
      <c r="G53" s="32" t="str">
        <f>IF(F53="n.m.","n.m.",IF(F53&lt;&gt;"Nominal","Year-end","Mid-year"))</f>
        <v>Mid-year</v>
      </c>
      <c r="J53" s="70">
        <v>2.4148664790827872</v>
      </c>
      <c r="K53" s="70">
        <v>3.4327696241626935</v>
      </c>
      <c r="L53" s="106">
        <v>2.915803923035992</v>
      </c>
      <c r="M53" s="70">
        <v>4.3041544486523042</v>
      </c>
      <c r="S53" s="16"/>
    </row>
    <row r="54" spans="1:26" outlineLevel="1">
      <c r="C54" s="105" t="s">
        <v>136</v>
      </c>
      <c r="D54" s="16" t="s">
        <v>88</v>
      </c>
      <c r="E54" s="16" t="e">
        <f>millions</f>
        <v>#NAME?</v>
      </c>
      <c r="F54" s="32" t="s">
        <v>89</v>
      </c>
      <c r="G54" s="32" t="str">
        <f>IF(F54="n.m.","n.m.",IF(F54&lt;&gt;"Nominal","Year-end","Mid-year"))</f>
        <v>Mid-year</v>
      </c>
      <c r="J54" s="70"/>
      <c r="K54" s="70"/>
      <c r="L54" s="106"/>
      <c r="M54" s="70"/>
      <c r="S54" s="16"/>
    </row>
    <row r="55" spans="1:26" outlineLevel="1">
      <c r="C55" s="105" t="s">
        <v>136</v>
      </c>
      <c r="D55" s="16" t="s">
        <v>88</v>
      </c>
      <c r="E55" s="16" t="e">
        <f>millions</f>
        <v>#NAME?</v>
      </c>
      <c r="F55" s="32" t="s">
        <v>89</v>
      </c>
      <c r="G55" s="32" t="str">
        <f>IF(F55="n.m.","n.m.",IF(F55&lt;&gt;"Nominal","Year-end","Mid-year"))</f>
        <v>Mid-year</v>
      </c>
      <c r="J55" s="70"/>
      <c r="K55" s="70"/>
      <c r="L55" s="106"/>
      <c r="M55" s="70"/>
      <c r="S55" s="16"/>
    </row>
    <row r="56" spans="1:26" outlineLevel="1">
      <c r="C56" s="105" t="s">
        <v>136</v>
      </c>
      <c r="D56" s="16" t="s">
        <v>88</v>
      </c>
      <c r="E56" s="16" t="e">
        <f>millions</f>
        <v>#NAME?</v>
      </c>
      <c r="F56" s="32" t="s">
        <v>89</v>
      </c>
      <c r="G56" s="32" t="str">
        <f>IF(F56="n.m.","n.m.",IF(F56&lt;&gt;"Nominal","Year-end","Mid-year"))</f>
        <v>Mid-year</v>
      </c>
      <c r="J56" s="70"/>
      <c r="K56" s="70"/>
      <c r="L56" s="106"/>
      <c r="M56" s="70"/>
      <c r="S56" s="16"/>
    </row>
    <row r="57" spans="1:26" outlineLevel="1">
      <c r="C57" s="107"/>
      <c r="F57" s="108"/>
      <c r="L57" s="29"/>
      <c r="M57" s="121"/>
      <c r="S57" s="16"/>
    </row>
    <row r="58" spans="1:26" outlineLevel="1">
      <c r="C58" s="109" t="s">
        <v>140</v>
      </c>
      <c r="D58" s="110" t="s">
        <v>20</v>
      </c>
      <c r="E58" s="110" t="e">
        <f>millions</f>
        <v>#NAME?</v>
      </c>
      <c r="F58" s="111" t="s">
        <v>89</v>
      </c>
      <c r="G58" s="111" t="str">
        <f>IF(F58="n.m.","n.m.",IF(F58&lt;&gt;"Nominal","Year-end","Mid-year"))</f>
        <v>Mid-year</v>
      </c>
      <c r="J58" s="112">
        <f>SUM(J51:J56)</f>
        <v>2.5259657989120239</v>
      </c>
      <c r="K58" s="112">
        <f>SUM(K51:K56)</f>
        <v>3.4327696241626935</v>
      </c>
      <c r="L58" s="113">
        <f>SUM(L51:L56)</f>
        <v>2.915803923035992</v>
      </c>
      <c r="M58" s="114">
        <f>SUM(M51:M56)</f>
        <v>4.3041544486523042</v>
      </c>
      <c r="S58" s="16"/>
    </row>
    <row r="59" spans="1:26" ht="4.5" customHeight="1" outlineLevel="1">
      <c r="C59" s="77"/>
      <c r="D59" s="108"/>
      <c r="E59" s="108"/>
      <c r="F59" s="108"/>
      <c r="J59" s="60"/>
      <c r="K59" s="60"/>
      <c r="L59" s="60"/>
      <c r="M59" s="60"/>
      <c r="S59" s="16"/>
    </row>
    <row r="60" spans="1:26" outlineLevel="1">
      <c r="A60" s="116" t="str">
        <f>IF(COUNTA($J60:$P60)=COUNTIF($J60:$P60,"Ok"),"Ok","Check")</f>
        <v>Ok</v>
      </c>
      <c r="C60" s="122" t="s">
        <v>91</v>
      </c>
      <c r="D60" s="16" t="s">
        <v>20</v>
      </c>
      <c r="E60" s="16" t="s">
        <v>43</v>
      </c>
      <c r="F60" s="32" t="s">
        <v>42</v>
      </c>
      <c r="G60" s="32" t="str">
        <f>IF(F60="n.m.","n.m.",IF(F60&lt;&gt;"Nominal","Year-end","Mid-year"))</f>
        <v>n.m.</v>
      </c>
      <c r="H60" s="38"/>
      <c r="J60" s="116" t="s">
        <v>92</v>
      </c>
      <c r="K60" s="116" t="s">
        <v>92</v>
      </c>
      <c r="L60" s="116" t="s">
        <v>92</v>
      </c>
      <c r="M60" s="116" t="s">
        <v>92</v>
      </c>
      <c r="S60" s="16"/>
    </row>
    <row r="62" spans="1:26" s="17" customFormat="1" ht="12">
      <c r="B62" s="20" t="s">
        <v>96</v>
      </c>
      <c r="C62" s="18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8"/>
      <c r="T62" s="18"/>
      <c r="U62" s="18"/>
      <c r="V62" s="18"/>
      <c r="W62" s="18"/>
      <c r="X62" s="18"/>
      <c r="Y62" s="18"/>
      <c r="Z62" s="18"/>
    </row>
    <row r="63" spans="1:26" outlineLevel="1"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6" outlineLevel="1">
      <c r="J64" s="125" t="s">
        <v>121</v>
      </c>
      <c r="K64" s="125" t="s">
        <v>121</v>
      </c>
      <c r="L64" s="126" t="s">
        <v>121</v>
      </c>
      <c r="M64" s="125" t="s">
        <v>121</v>
      </c>
      <c r="N64" s="16"/>
      <c r="O64" s="16"/>
      <c r="P64" s="16"/>
      <c r="Q64" s="16"/>
      <c r="R64" s="16"/>
      <c r="S64" s="16"/>
      <c r="T64" s="16"/>
    </row>
    <row r="65" spans="3:20" outlineLevel="1">
      <c r="C65" s="104" t="s">
        <v>97</v>
      </c>
      <c r="D65" s="52" t="s">
        <v>26</v>
      </c>
      <c r="E65" s="52" t="s">
        <v>25</v>
      </c>
      <c r="F65" s="52" t="s">
        <v>24</v>
      </c>
      <c r="G65" s="38" t="s">
        <v>23</v>
      </c>
      <c r="H65" s="32"/>
      <c r="I65" s="32"/>
      <c r="J65" s="127" t="str">
        <f>"CY"&amp;RIGHT(J$4,2)</f>
        <v>CY11</v>
      </c>
      <c r="K65" s="127" t="str">
        <f>"CY"&amp;RIGHT(K$4,2)</f>
        <v>CY12</v>
      </c>
      <c r="L65" s="128" t="str">
        <f>"CY"&amp;RIGHT(L$4,2)</f>
        <v>CY13</v>
      </c>
      <c r="M65" s="127" t="str">
        <f>"CY"&amp;RIGHT(M$4,2)</f>
        <v>CY14</v>
      </c>
      <c r="N65" s="16"/>
      <c r="O65" s="16"/>
      <c r="P65" s="16"/>
      <c r="Q65" s="16"/>
      <c r="R65" s="16"/>
      <c r="S65" s="16"/>
      <c r="T65" s="16"/>
    </row>
    <row r="66" spans="3:20" outlineLevel="1">
      <c r="C66" s="124"/>
      <c r="J66" s="16"/>
      <c r="K66" s="16"/>
      <c r="L66" s="129"/>
      <c r="M66" s="16"/>
      <c r="N66" s="16"/>
      <c r="O66" s="16"/>
      <c r="P66" s="16"/>
      <c r="Q66" s="16"/>
      <c r="R66" s="16"/>
      <c r="S66" s="16"/>
      <c r="T66" s="16"/>
    </row>
    <row r="67" spans="3:20" outlineLevel="1">
      <c r="C67" s="105" t="s">
        <v>141</v>
      </c>
      <c r="D67" s="16" t="s">
        <v>88</v>
      </c>
      <c r="E67" s="16" t="e">
        <f t="shared" ref="E67:E91" si="2">millions</f>
        <v>#NAME?</v>
      </c>
      <c r="F67" s="32" t="s">
        <v>89</v>
      </c>
      <c r="G67" s="32" t="str">
        <f>IF(F67="n.m.","n.m.",IF(F67&lt;&gt;"Nominal","Year-end","Mid-year"))</f>
        <v>Mid-year</v>
      </c>
      <c r="J67" s="119"/>
      <c r="K67" s="119"/>
      <c r="L67" s="120"/>
      <c r="M67" s="70">
        <v>1.79332545</v>
      </c>
      <c r="N67" s="16"/>
      <c r="O67" s="16"/>
      <c r="P67" s="16"/>
      <c r="Q67" s="16"/>
      <c r="R67" s="16"/>
      <c r="S67" s="16"/>
      <c r="T67" s="16"/>
    </row>
    <row r="68" spans="3:20" outlineLevel="1">
      <c r="C68" s="105" t="s">
        <v>142</v>
      </c>
      <c r="D68" s="16" t="s">
        <v>88</v>
      </c>
      <c r="E68" s="16" t="e">
        <f t="shared" si="2"/>
        <v>#NAME?</v>
      </c>
      <c r="F68" s="32" t="s">
        <v>89</v>
      </c>
      <c r="G68" s="32" t="str">
        <f t="shared" ref="G68:G91" si="3">IF(F68="n.m.","n.m.",IF(F68&lt;&gt;"Nominal","Year-end","Mid-year"))</f>
        <v>Mid-year</v>
      </c>
      <c r="J68" s="119"/>
      <c r="K68" s="119"/>
      <c r="L68" s="120"/>
      <c r="M68" s="70">
        <v>0</v>
      </c>
      <c r="N68" s="16"/>
      <c r="O68" s="16"/>
      <c r="P68" s="16"/>
      <c r="Q68" s="16"/>
      <c r="R68" s="16"/>
      <c r="S68" s="16"/>
      <c r="T68" s="16"/>
    </row>
    <row r="69" spans="3:20" outlineLevel="1">
      <c r="C69" s="105" t="s">
        <v>143</v>
      </c>
      <c r="D69" s="16" t="s">
        <v>88</v>
      </c>
      <c r="E69" s="16" t="e">
        <f t="shared" si="2"/>
        <v>#NAME?</v>
      </c>
      <c r="F69" s="32" t="s">
        <v>89</v>
      </c>
      <c r="G69" s="32" t="str">
        <f t="shared" si="3"/>
        <v>Mid-year</v>
      </c>
      <c r="J69" s="119"/>
      <c r="K69" s="119"/>
      <c r="L69" s="120"/>
      <c r="M69" s="70">
        <v>1.3347755399999994</v>
      </c>
      <c r="N69" s="16"/>
      <c r="O69" s="16"/>
      <c r="P69" s="16"/>
      <c r="Q69" s="16"/>
      <c r="R69" s="16"/>
      <c r="S69" s="16"/>
      <c r="T69" s="16"/>
    </row>
    <row r="70" spans="3:20" outlineLevel="1">
      <c r="C70" s="105" t="s">
        <v>144</v>
      </c>
      <c r="D70" s="16" t="s">
        <v>88</v>
      </c>
      <c r="E70" s="16" t="e">
        <f t="shared" si="2"/>
        <v>#NAME?</v>
      </c>
      <c r="F70" s="32" t="s">
        <v>89</v>
      </c>
      <c r="G70" s="32" t="str">
        <f t="shared" si="3"/>
        <v>Mid-year</v>
      </c>
      <c r="J70" s="119"/>
      <c r="K70" s="119"/>
      <c r="L70" s="120"/>
      <c r="M70" s="70">
        <v>5.9899979999999999E-2</v>
      </c>
      <c r="N70" s="16"/>
      <c r="O70" s="16"/>
      <c r="P70" s="16"/>
      <c r="Q70" s="16"/>
      <c r="R70" s="16"/>
      <c r="S70" s="16"/>
      <c r="T70" s="16"/>
    </row>
    <row r="71" spans="3:20" outlineLevel="1">
      <c r="C71" s="105" t="s">
        <v>145</v>
      </c>
      <c r="D71" s="16" t="s">
        <v>88</v>
      </c>
      <c r="E71" s="16" t="e">
        <f t="shared" si="2"/>
        <v>#NAME?</v>
      </c>
      <c r="F71" s="32" t="s">
        <v>89</v>
      </c>
      <c r="G71" s="32" t="str">
        <f t="shared" si="3"/>
        <v>Mid-year</v>
      </c>
      <c r="J71" s="119"/>
      <c r="K71" s="119"/>
      <c r="L71" s="120"/>
      <c r="M71" s="70">
        <v>0.24219098999999999</v>
      </c>
      <c r="N71" s="16"/>
      <c r="O71" s="16"/>
      <c r="P71" s="16"/>
      <c r="Q71" s="16"/>
      <c r="R71" s="16"/>
      <c r="S71" s="16"/>
      <c r="T71" s="16"/>
    </row>
    <row r="72" spans="3:20" outlineLevel="1">
      <c r="C72" s="105" t="s">
        <v>146</v>
      </c>
      <c r="D72" s="16" t="s">
        <v>88</v>
      </c>
      <c r="E72" s="16" t="e">
        <f t="shared" si="2"/>
        <v>#NAME?</v>
      </c>
      <c r="F72" s="32" t="s">
        <v>89</v>
      </c>
      <c r="G72" s="32" t="str">
        <f t="shared" si="3"/>
        <v>Mid-year</v>
      </c>
      <c r="J72" s="119"/>
      <c r="K72" s="119"/>
      <c r="L72" s="120"/>
      <c r="M72" s="70">
        <v>1.1952212699999998</v>
      </c>
      <c r="N72" s="16"/>
      <c r="O72" s="16"/>
      <c r="P72" s="16"/>
      <c r="Q72" s="16"/>
      <c r="R72" s="16"/>
      <c r="S72" s="16"/>
      <c r="T72" s="16"/>
    </row>
    <row r="73" spans="3:20" outlineLevel="1">
      <c r="C73" s="105" t="s">
        <v>147</v>
      </c>
      <c r="D73" s="16" t="s">
        <v>88</v>
      </c>
      <c r="E73" s="16" t="e">
        <f t="shared" si="2"/>
        <v>#NAME?</v>
      </c>
      <c r="F73" s="32" t="s">
        <v>89</v>
      </c>
      <c r="G73" s="32" t="str">
        <f t="shared" si="3"/>
        <v>Mid-year</v>
      </c>
      <c r="J73" s="119"/>
      <c r="K73" s="119"/>
      <c r="L73" s="120"/>
      <c r="M73" s="70">
        <v>0.65455392000000001</v>
      </c>
      <c r="N73" s="16"/>
      <c r="O73" s="16"/>
      <c r="P73" s="16"/>
      <c r="Q73" s="16"/>
      <c r="R73" s="16"/>
      <c r="S73" s="16"/>
      <c r="T73" s="16"/>
    </row>
    <row r="74" spans="3:20" outlineLevel="1">
      <c r="C74" s="105" t="s">
        <v>148</v>
      </c>
      <c r="D74" s="16" t="s">
        <v>88</v>
      </c>
      <c r="E74" s="16" t="e">
        <f t="shared" si="2"/>
        <v>#NAME?</v>
      </c>
      <c r="F74" s="32" t="s">
        <v>89</v>
      </c>
      <c r="G74" s="32" t="str">
        <f t="shared" si="3"/>
        <v>Mid-year</v>
      </c>
      <c r="J74" s="119"/>
      <c r="K74" s="119"/>
      <c r="L74" s="120"/>
      <c r="M74" s="70">
        <v>0.20584859</v>
      </c>
      <c r="N74" s="16"/>
      <c r="O74" s="16"/>
      <c r="P74" s="16"/>
      <c r="Q74" s="16"/>
      <c r="R74" s="16"/>
      <c r="S74" s="16"/>
      <c r="T74" s="16"/>
    </row>
    <row r="75" spans="3:20" outlineLevel="1">
      <c r="C75" s="105" t="s">
        <v>149</v>
      </c>
      <c r="D75" s="16" t="s">
        <v>88</v>
      </c>
      <c r="E75" s="16" t="e">
        <f t="shared" si="2"/>
        <v>#NAME?</v>
      </c>
      <c r="F75" s="32" t="s">
        <v>89</v>
      </c>
      <c r="G75" s="32" t="str">
        <f t="shared" si="3"/>
        <v>Mid-year</v>
      </c>
      <c r="J75" s="119"/>
      <c r="K75" s="119"/>
      <c r="L75" s="120"/>
      <c r="M75" s="70">
        <v>10.218593030000001</v>
      </c>
      <c r="N75" s="16"/>
      <c r="O75" s="16"/>
      <c r="P75" s="16"/>
      <c r="Q75" s="16"/>
      <c r="R75" s="16"/>
      <c r="S75" s="16"/>
      <c r="T75" s="16"/>
    </row>
    <row r="76" spans="3:20" outlineLevel="1">
      <c r="C76" s="105" t="s">
        <v>150</v>
      </c>
      <c r="D76" s="16" t="s">
        <v>88</v>
      </c>
      <c r="E76" s="16" t="e">
        <f t="shared" si="2"/>
        <v>#NAME?</v>
      </c>
      <c r="F76" s="32" t="s">
        <v>89</v>
      </c>
      <c r="G76" s="32" t="str">
        <f t="shared" si="3"/>
        <v>Mid-year</v>
      </c>
      <c r="J76" s="119"/>
      <c r="K76" s="119"/>
      <c r="L76" s="120"/>
      <c r="M76" s="70">
        <v>-0.33221922000000009</v>
      </c>
      <c r="N76" s="16"/>
      <c r="O76" s="16"/>
      <c r="P76" s="16"/>
      <c r="Q76" s="16"/>
      <c r="R76" s="16"/>
      <c r="S76" s="16"/>
      <c r="T76" s="16"/>
    </row>
    <row r="77" spans="3:20" outlineLevel="1">
      <c r="C77" s="105" t="s">
        <v>151</v>
      </c>
      <c r="D77" s="16" t="s">
        <v>88</v>
      </c>
      <c r="E77" s="16" t="e">
        <f t="shared" si="2"/>
        <v>#NAME?</v>
      </c>
      <c r="F77" s="32" t="s">
        <v>89</v>
      </c>
      <c r="G77" s="32" t="str">
        <f t="shared" si="3"/>
        <v>Mid-year</v>
      </c>
      <c r="J77" s="119"/>
      <c r="K77" s="119"/>
      <c r="L77" s="120"/>
      <c r="M77" s="70">
        <v>0.37617686999999989</v>
      </c>
      <c r="N77" s="16"/>
      <c r="O77" s="16"/>
      <c r="P77" s="16"/>
      <c r="Q77" s="16"/>
      <c r="R77" s="16"/>
      <c r="S77" s="16"/>
      <c r="T77" s="16"/>
    </row>
    <row r="78" spans="3:20" outlineLevel="1">
      <c r="C78" s="105" t="s">
        <v>152</v>
      </c>
      <c r="D78" s="16" t="s">
        <v>88</v>
      </c>
      <c r="E78" s="16" t="e">
        <f t="shared" si="2"/>
        <v>#NAME?</v>
      </c>
      <c r="F78" s="32" t="s">
        <v>89</v>
      </c>
      <c r="G78" s="32" t="str">
        <f t="shared" si="3"/>
        <v>Mid-year</v>
      </c>
      <c r="J78" s="119"/>
      <c r="K78" s="119"/>
      <c r="L78" s="120"/>
      <c r="M78" s="70">
        <v>1.7950298699999996</v>
      </c>
      <c r="N78" s="16"/>
      <c r="O78" s="16"/>
      <c r="P78" s="16"/>
      <c r="Q78" s="16"/>
      <c r="R78" s="16"/>
      <c r="S78" s="16"/>
      <c r="T78" s="16"/>
    </row>
    <row r="79" spans="3:20" outlineLevel="1">
      <c r="C79" s="105" t="s">
        <v>153</v>
      </c>
      <c r="D79" s="16" t="s">
        <v>88</v>
      </c>
      <c r="E79" s="16" t="e">
        <f t="shared" si="2"/>
        <v>#NAME?</v>
      </c>
      <c r="F79" s="32" t="s">
        <v>89</v>
      </c>
      <c r="G79" s="32" t="str">
        <f t="shared" si="3"/>
        <v>Mid-year</v>
      </c>
      <c r="J79" s="119"/>
      <c r="K79" s="119"/>
      <c r="L79" s="120"/>
      <c r="M79" s="70">
        <v>0.76159626999999996</v>
      </c>
      <c r="N79" s="16"/>
      <c r="O79" s="16"/>
      <c r="P79" s="16"/>
      <c r="Q79" s="16"/>
      <c r="R79" s="16"/>
      <c r="S79" s="16"/>
      <c r="T79" s="16"/>
    </row>
    <row r="80" spans="3:20" outlineLevel="1">
      <c r="C80" s="105" t="s">
        <v>154</v>
      </c>
      <c r="D80" s="16" t="s">
        <v>88</v>
      </c>
      <c r="E80" s="16" t="e">
        <f t="shared" si="2"/>
        <v>#NAME?</v>
      </c>
      <c r="F80" s="32" t="s">
        <v>89</v>
      </c>
      <c r="G80" s="32" t="str">
        <f t="shared" si="3"/>
        <v>Mid-year</v>
      </c>
      <c r="J80" s="119"/>
      <c r="K80" s="119"/>
      <c r="L80" s="120"/>
      <c r="M80" s="70">
        <v>0.69586662999999993</v>
      </c>
      <c r="N80" s="16"/>
      <c r="O80" s="16"/>
      <c r="P80" s="16"/>
      <c r="Q80" s="16"/>
      <c r="R80" s="16"/>
      <c r="S80" s="16"/>
      <c r="T80" s="16"/>
    </row>
    <row r="81" spans="1:20" outlineLevel="1">
      <c r="C81" s="105" t="s">
        <v>155</v>
      </c>
      <c r="D81" s="16" t="s">
        <v>88</v>
      </c>
      <c r="E81" s="16" t="e">
        <f t="shared" si="2"/>
        <v>#NAME?</v>
      </c>
      <c r="F81" s="32" t="s">
        <v>89</v>
      </c>
      <c r="G81" s="32" t="str">
        <f t="shared" si="3"/>
        <v>Mid-year</v>
      </c>
      <c r="J81" s="119"/>
      <c r="K81" s="119"/>
      <c r="L81" s="120"/>
      <c r="M81" s="70">
        <v>0.66034987000000156</v>
      </c>
      <c r="N81" s="16"/>
      <c r="O81" s="16"/>
      <c r="P81" s="16"/>
      <c r="Q81" s="16"/>
      <c r="R81" s="16"/>
      <c r="S81" s="16"/>
      <c r="T81" s="16"/>
    </row>
    <row r="82" spans="1:20" outlineLevel="1">
      <c r="C82" s="105" t="s">
        <v>156</v>
      </c>
      <c r="D82" s="16" t="s">
        <v>88</v>
      </c>
      <c r="E82" s="16" t="e">
        <f t="shared" si="2"/>
        <v>#NAME?</v>
      </c>
      <c r="F82" s="32" t="s">
        <v>89</v>
      </c>
      <c r="G82" s="32" t="str">
        <f t="shared" si="3"/>
        <v>Mid-year</v>
      </c>
      <c r="J82" s="119"/>
      <c r="K82" s="119"/>
      <c r="L82" s="120"/>
      <c r="M82" s="70">
        <v>0.33763148999999998</v>
      </c>
      <c r="N82" s="16"/>
      <c r="O82" s="16"/>
      <c r="P82" s="16"/>
      <c r="Q82" s="16"/>
      <c r="R82" s="16"/>
      <c r="S82" s="16"/>
      <c r="T82" s="16"/>
    </row>
    <row r="83" spans="1:20" outlineLevel="1">
      <c r="C83" s="105" t="s">
        <v>157</v>
      </c>
      <c r="D83" s="16" t="s">
        <v>88</v>
      </c>
      <c r="E83" s="16" t="e">
        <f t="shared" si="2"/>
        <v>#NAME?</v>
      </c>
      <c r="F83" s="32" t="s">
        <v>89</v>
      </c>
      <c r="G83" s="32" t="str">
        <f t="shared" si="3"/>
        <v>Mid-year</v>
      </c>
      <c r="J83" s="119"/>
      <c r="K83" s="119"/>
      <c r="L83" s="120"/>
      <c r="M83" s="70">
        <v>0.94887127000000016</v>
      </c>
      <c r="N83" s="16"/>
      <c r="O83" s="16"/>
      <c r="P83" s="16"/>
      <c r="Q83" s="16"/>
      <c r="R83" s="16"/>
      <c r="S83" s="16"/>
      <c r="T83" s="16"/>
    </row>
    <row r="84" spans="1:20" outlineLevel="1">
      <c r="C84" s="105" t="s">
        <v>158</v>
      </c>
      <c r="D84" s="16" t="s">
        <v>88</v>
      </c>
      <c r="E84" s="16" t="e">
        <f t="shared" si="2"/>
        <v>#NAME?</v>
      </c>
      <c r="F84" s="32" t="s">
        <v>89</v>
      </c>
      <c r="G84" s="32" t="str">
        <f t="shared" si="3"/>
        <v>Mid-year</v>
      </c>
      <c r="J84" s="119"/>
      <c r="K84" s="119"/>
      <c r="L84" s="120"/>
      <c r="M84" s="70">
        <v>0.40437168000000001</v>
      </c>
      <c r="N84" s="16"/>
      <c r="O84" s="16"/>
      <c r="P84" s="16"/>
      <c r="Q84" s="16"/>
      <c r="R84" s="16"/>
      <c r="S84" s="16"/>
      <c r="T84" s="16"/>
    </row>
    <row r="85" spans="1:20" outlineLevel="1">
      <c r="C85" s="105" t="s">
        <v>159</v>
      </c>
      <c r="D85" s="16" t="s">
        <v>88</v>
      </c>
      <c r="E85" s="16" t="e">
        <f t="shared" si="2"/>
        <v>#NAME?</v>
      </c>
      <c r="F85" s="32" t="s">
        <v>89</v>
      </c>
      <c r="G85" s="32" t="str">
        <f t="shared" si="3"/>
        <v>Mid-year</v>
      </c>
      <c r="J85" s="119"/>
      <c r="K85" s="119"/>
      <c r="L85" s="120"/>
      <c r="M85" s="70">
        <v>0.90335001000000004</v>
      </c>
      <c r="N85" s="16"/>
      <c r="O85" s="16"/>
      <c r="P85" s="16"/>
      <c r="Q85" s="16"/>
      <c r="R85" s="16"/>
      <c r="S85" s="16"/>
      <c r="T85" s="16"/>
    </row>
    <row r="86" spans="1:20" outlineLevel="1">
      <c r="C86" s="105" t="s">
        <v>160</v>
      </c>
      <c r="D86" s="16" t="s">
        <v>88</v>
      </c>
      <c r="E86" s="16" t="e">
        <f t="shared" si="2"/>
        <v>#NAME?</v>
      </c>
      <c r="F86" s="32" t="s">
        <v>89</v>
      </c>
      <c r="G86" s="32" t="str">
        <f t="shared" si="3"/>
        <v>Mid-year</v>
      </c>
      <c r="J86" s="119"/>
      <c r="K86" s="119"/>
      <c r="L86" s="120"/>
      <c r="M86" s="70">
        <v>1.9874261200000001</v>
      </c>
      <c r="N86" s="16"/>
      <c r="O86" s="16"/>
      <c r="P86" s="16"/>
      <c r="Q86" s="16"/>
      <c r="R86" s="16"/>
      <c r="S86" s="16"/>
      <c r="T86" s="16"/>
    </row>
    <row r="87" spans="1:20" outlineLevel="1">
      <c r="C87" s="105" t="s">
        <v>136</v>
      </c>
      <c r="D87" s="16" t="s">
        <v>88</v>
      </c>
      <c r="E87" s="16" t="e">
        <f t="shared" si="2"/>
        <v>#NAME?</v>
      </c>
      <c r="F87" s="32" t="s">
        <v>89</v>
      </c>
      <c r="G87" s="32" t="str">
        <f t="shared" si="3"/>
        <v>Mid-year</v>
      </c>
      <c r="J87" s="119"/>
      <c r="K87" s="119"/>
      <c r="L87" s="120"/>
      <c r="M87" s="70"/>
      <c r="N87" s="16"/>
      <c r="O87" s="16"/>
      <c r="P87" s="16"/>
      <c r="Q87" s="16"/>
      <c r="R87" s="16"/>
      <c r="S87" s="16"/>
      <c r="T87" s="16"/>
    </row>
    <row r="88" spans="1:20" outlineLevel="1">
      <c r="C88" s="105" t="s">
        <v>136</v>
      </c>
      <c r="D88" s="16" t="s">
        <v>88</v>
      </c>
      <c r="E88" s="16" t="e">
        <f t="shared" si="2"/>
        <v>#NAME?</v>
      </c>
      <c r="F88" s="32" t="s">
        <v>89</v>
      </c>
      <c r="G88" s="32" t="str">
        <f t="shared" si="3"/>
        <v>Mid-year</v>
      </c>
      <c r="J88" s="119"/>
      <c r="K88" s="119"/>
      <c r="L88" s="120"/>
      <c r="M88" s="70"/>
      <c r="N88" s="16"/>
      <c r="O88" s="16"/>
      <c r="P88" s="16"/>
      <c r="Q88" s="16"/>
      <c r="R88" s="16"/>
      <c r="S88" s="16"/>
      <c r="T88" s="16"/>
    </row>
    <row r="89" spans="1:20" outlineLevel="1">
      <c r="C89" s="105" t="s">
        <v>136</v>
      </c>
      <c r="D89" s="16" t="s">
        <v>88</v>
      </c>
      <c r="E89" s="16" t="e">
        <f t="shared" si="2"/>
        <v>#NAME?</v>
      </c>
      <c r="F89" s="32" t="s">
        <v>89</v>
      </c>
      <c r="G89" s="32" t="str">
        <f t="shared" si="3"/>
        <v>Mid-year</v>
      </c>
      <c r="J89" s="119"/>
      <c r="K89" s="119"/>
      <c r="L89" s="120"/>
      <c r="M89" s="70"/>
      <c r="N89" s="16"/>
      <c r="O89" s="16"/>
      <c r="P89" s="16"/>
      <c r="Q89" s="16"/>
      <c r="R89" s="16"/>
      <c r="S89" s="16"/>
      <c r="T89" s="16"/>
    </row>
    <row r="90" spans="1:20" outlineLevel="1">
      <c r="C90" s="105" t="s">
        <v>136</v>
      </c>
      <c r="D90" s="16" t="s">
        <v>88</v>
      </c>
      <c r="E90" s="16" t="e">
        <f t="shared" si="2"/>
        <v>#NAME?</v>
      </c>
      <c r="F90" s="32" t="s">
        <v>89</v>
      </c>
      <c r="G90" s="32" t="str">
        <f t="shared" si="3"/>
        <v>Mid-year</v>
      </c>
      <c r="J90" s="119"/>
      <c r="K90" s="119"/>
      <c r="L90" s="120"/>
      <c r="M90" s="70"/>
      <c r="N90" s="16"/>
      <c r="O90" s="16"/>
      <c r="P90" s="16"/>
      <c r="Q90" s="16"/>
      <c r="R90" s="16"/>
      <c r="S90" s="16"/>
      <c r="T90" s="16"/>
    </row>
    <row r="91" spans="1:20" outlineLevel="1">
      <c r="C91" s="105" t="s">
        <v>161</v>
      </c>
      <c r="D91" s="16" t="s">
        <v>88</v>
      </c>
      <c r="E91" s="16" t="e">
        <f t="shared" si="2"/>
        <v>#NAME?</v>
      </c>
      <c r="F91" s="32" t="s">
        <v>89</v>
      </c>
      <c r="G91" s="32" t="str">
        <f t="shared" si="3"/>
        <v>Mid-year</v>
      </c>
      <c r="J91" s="119"/>
      <c r="K91" s="119"/>
      <c r="L91" s="120"/>
      <c r="M91" s="70"/>
      <c r="N91" s="16"/>
      <c r="O91" s="16"/>
      <c r="P91" s="16"/>
      <c r="Q91" s="16"/>
      <c r="R91" s="16"/>
      <c r="S91" s="16"/>
      <c r="T91" s="16"/>
    </row>
    <row r="92" spans="1:20" outlineLevel="1">
      <c r="C92" s="63"/>
      <c r="J92" s="16"/>
      <c r="K92" s="16"/>
      <c r="L92" s="130"/>
      <c r="N92" s="16"/>
      <c r="O92" s="16"/>
      <c r="P92" s="16"/>
      <c r="Q92" s="16"/>
      <c r="R92" s="16"/>
      <c r="S92" s="16"/>
      <c r="T92" s="16"/>
    </row>
    <row r="93" spans="1:20" outlineLevel="1">
      <c r="C93" s="131" t="s">
        <v>162</v>
      </c>
      <c r="D93" s="110" t="s">
        <v>20</v>
      </c>
      <c r="E93" s="110" t="e">
        <f>millions</f>
        <v>#NAME?</v>
      </c>
      <c r="F93" s="111" t="s">
        <v>89</v>
      </c>
      <c r="G93" s="111" t="str">
        <f>IF(F93="n.m.","n.m.",IF(F93&lt;&gt;"Nominal","Year-end","Mid-year"))</f>
        <v>Mid-year</v>
      </c>
      <c r="J93" s="132">
        <f>J$175</f>
        <v>20.346884546599998</v>
      </c>
      <c r="K93" s="132">
        <f>K$175</f>
        <v>22.73849448</v>
      </c>
      <c r="L93" s="133">
        <f>L$175</f>
        <v>24.614502673166438</v>
      </c>
      <c r="M93" s="114">
        <f>SUM(M67:M91)</f>
        <v>24.242859630000002</v>
      </c>
      <c r="N93" s="16"/>
      <c r="O93" s="16"/>
      <c r="P93" s="16"/>
      <c r="Q93" s="16"/>
      <c r="R93" s="16"/>
      <c r="S93" s="16"/>
      <c r="T93" s="16"/>
    </row>
    <row r="94" spans="1:20" ht="4.5" customHeight="1" outlineLevel="1">
      <c r="C94" s="77"/>
      <c r="D94" s="108"/>
      <c r="E94" s="108"/>
      <c r="F94" s="108"/>
      <c r="J94" s="16"/>
      <c r="K94" s="16"/>
      <c r="L94" s="16"/>
      <c r="M94" s="60"/>
      <c r="N94" s="16"/>
      <c r="O94" s="16"/>
      <c r="P94" s="16"/>
      <c r="Q94" s="16"/>
      <c r="R94" s="16"/>
      <c r="S94" s="16"/>
    </row>
    <row r="95" spans="1:20" outlineLevel="1">
      <c r="A95" s="116" t="str">
        <f>IF(COUNTA($J95:$P95)=COUNTIF($J95:$P95,"Ok"),"Ok","Check")</f>
        <v>Ok</v>
      </c>
      <c r="C95" s="117" t="s">
        <v>91</v>
      </c>
      <c r="D95" s="16" t="s">
        <v>20</v>
      </c>
      <c r="E95" s="16" t="s">
        <v>43</v>
      </c>
      <c r="F95" s="32" t="s">
        <v>42</v>
      </c>
      <c r="G95" s="32" t="str">
        <f>IF(F95="n.m.","n.m.",IF(F95&lt;&gt;"Nominal","Year-end","Mid-year"))</f>
        <v>n.m.</v>
      </c>
      <c r="H95" s="38"/>
      <c r="J95" s="16"/>
      <c r="K95" s="16"/>
      <c r="L95" s="16"/>
      <c r="M95" s="116" t="s">
        <v>92</v>
      </c>
      <c r="N95" s="16"/>
      <c r="O95" s="16"/>
      <c r="P95" s="16"/>
      <c r="Q95" s="16"/>
      <c r="R95" s="16"/>
      <c r="S95" s="16"/>
      <c r="T95" s="16"/>
    </row>
    <row r="96" spans="1:20" outlineLevel="1"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3:20" outlineLevel="1">
      <c r="J97" s="16"/>
      <c r="K97" s="16"/>
      <c r="L97" s="16"/>
      <c r="M97" s="44" t="s">
        <v>121</v>
      </c>
      <c r="N97" s="16"/>
      <c r="O97" s="16"/>
      <c r="P97" s="16"/>
      <c r="Q97" s="16"/>
      <c r="R97" s="16"/>
      <c r="S97" s="16"/>
      <c r="T97" s="16"/>
    </row>
    <row r="98" spans="3:20" outlineLevel="1">
      <c r="C98" s="104" t="s">
        <v>98</v>
      </c>
      <c r="D98" s="52" t="s">
        <v>26</v>
      </c>
      <c r="E98" s="52" t="s">
        <v>25</v>
      </c>
      <c r="F98" s="52" t="s">
        <v>24</v>
      </c>
      <c r="G98" s="38" t="s">
        <v>23</v>
      </c>
      <c r="H98" s="32"/>
      <c r="I98" s="32"/>
      <c r="J98" s="16"/>
      <c r="K98" s="16"/>
      <c r="L98" s="16"/>
      <c r="M98" s="127" t="str">
        <f>"CY"&amp;RIGHT(M$4,2)</f>
        <v>CY14</v>
      </c>
      <c r="N98" s="16"/>
      <c r="O98" s="16"/>
      <c r="P98" s="16"/>
      <c r="Q98" s="16"/>
      <c r="R98" s="16"/>
      <c r="S98" s="16"/>
      <c r="T98" s="16"/>
    </row>
    <row r="99" spans="3:20" outlineLevel="1">
      <c r="C99" s="124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3:20" outlineLevel="1">
      <c r="C100" s="105" t="s">
        <v>141</v>
      </c>
      <c r="D100" s="32" t="s">
        <v>88</v>
      </c>
      <c r="E100" s="32" t="e">
        <f t="shared" ref="E100:E124" si="4">millions</f>
        <v>#NAME?</v>
      </c>
      <c r="F100" s="32" t="s">
        <v>89</v>
      </c>
      <c r="G100" s="32" t="str">
        <f>IF(F100="n.m.","n.m.",IF(F100&lt;&gt;"Nominal","Year-end","Mid-year"))</f>
        <v>Mid-year</v>
      </c>
      <c r="J100" s="16"/>
      <c r="K100" s="16"/>
      <c r="L100" s="16"/>
      <c r="M100" s="70">
        <v>1.339283118121388</v>
      </c>
      <c r="N100" s="16"/>
      <c r="O100" s="16"/>
      <c r="P100" s="16"/>
      <c r="Q100" s="16"/>
      <c r="R100" s="16"/>
      <c r="S100" s="16"/>
      <c r="T100" s="16"/>
    </row>
    <row r="101" spans="3:20" outlineLevel="1">
      <c r="C101" s="105" t="s">
        <v>142</v>
      </c>
      <c r="D101" s="32" t="s">
        <v>88</v>
      </c>
      <c r="E101" s="32" t="e">
        <f t="shared" si="4"/>
        <v>#NAME?</v>
      </c>
      <c r="F101" s="32" t="s">
        <v>89</v>
      </c>
      <c r="G101" s="32" t="str">
        <f t="shared" ref="G101:G124" si="5">IF(F101="n.m.","n.m.",IF(F101&lt;&gt;"Nominal","Year-end","Mid-year"))</f>
        <v>Mid-year</v>
      </c>
      <c r="J101" s="16"/>
      <c r="K101" s="16"/>
      <c r="L101" s="16"/>
      <c r="M101" s="70">
        <v>0</v>
      </c>
      <c r="N101" s="16"/>
      <c r="O101" s="16"/>
      <c r="P101" s="16"/>
      <c r="Q101" s="16"/>
      <c r="R101" s="16"/>
      <c r="S101" s="16"/>
      <c r="T101" s="16"/>
    </row>
    <row r="102" spans="3:20" outlineLevel="1">
      <c r="C102" s="105" t="s">
        <v>143</v>
      </c>
      <c r="D102" s="32" t="s">
        <v>88</v>
      </c>
      <c r="E102" s="32" t="e">
        <f t="shared" si="4"/>
        <v>#NAME?</v>
      </c>
      <c r="F102" s="32" t="s">
        <v>89</v>
      </c>
      <c r="G102" s="32" t="str">
        <f t="shared" si="5"/>
        <v>Mid-year</v>
      </c>
      <c r="J102" s="16"/>
      <c r="K102" s="16"/>
      <c r="L102" s="16"/>
      <c r="M102" s="70">
        <v>0</v>
      </c>
      <c r="N102" s="16"/>
      <c r="O102" s="16"/>
      <c r="P102" s="16"/>
      <c r="Q102" s="16"/>
      <c r="R102" s="16"/>
      <c r="S102" s="16"/>
      <c r="T102" s="16"/>
    </row>
    <row r="103" spans="3:20" outlineLevel="1">
      <c r="C103" s="105" t="s">
        <v>144</v>
      </c>
      <c r="D103" s="32" t="s">
        <v>88</v>
      </c>
      <c r="E103" s="32" t="e">
        <f t="shared" si="4"/>
        <v>#NAME?</v>
      </c>
      <c r="F103" s="32" t="s">
        <v>89</v>
      </c>
      <c r="G103" s="32" t="str">
        <f t="shared" si="5"/>
        <v>Mid-year</v>
      </c>
      <c r="J103" s="16"/>
      <c r="K103" s="16"/>
      <c r="L103" s="16"/>
      <c r="M103" s="70">
        <v>0</v>
      </c>
      <c r="N103" s="16"/>
      <c r="O103" s="16"/>
      <c r="P103" s="16"/>
      <c r="Q103" s="16"/>
      <c r="R103" s="16"/>
      <c r="S103" s="16"/>
      <c r="T103" s="16"/>
    </row>
    <row r="104" spans="3:20" outlineLevel="1">
      <c r="C104" s="105" t="s">
        <v>145</v>
      </c>
      <c r="D104" s="32" t="s">
        <v>88</v>
      </c>
      <c r="E104" s="32" t="e">
        <f t="shared" si="4"/>
        <v>#NAME?</v>
      </c>
      <c r="F104" s="32" t="s">
        <v>89</v>
      </c>
      <c r="G104" s="32" t="str">
        <f t="shared" si="5"/>
        <v>Mid-year</v>
      </c>
      <c r="J104" s="16"/>
      <c r="K104" s="16"/>
      <c r="L104" s="16"/>
      <c r="M104" s="70">
        <v>0</v>
      </c>
      <c r="N104" s="16"/>
      <c r="O104" s="16"/>
      <c r="P104" s="16"/>
      <c r="Q104" s="16"/>
      <c r="R104" s="16"/>
      <c r="S104" s="16"/>
      <c r="T104" s="16"/>
    </row>
    <row r="105" spans="3:20" outlineLevel="1">
      <c r="C105" s="105" t="s">
        <v>146</v>
      </c>
      <c r="D105" s="32" t="s">
        <v>88</v>
      </c>
      <c r="E105" s="32" t="e">
        <f t="shared" si="4"/>
        <v>#NAME?</v>
      </c>
      <c r="F105" s="32" t="s">
        <v>89</v>
      </c>
      <c r="G105" s="32" t="str">
        <f t="shared" si="5"/>
        <v>Mid-year</v>
      </c>
      <c r="J105" s="16"/>
      <c r="K105" s="16"/>
      <c r="L105" s="16"/>
      <c r="M105" s="70">
        <v>0</v>
      </c>
      <c r="N105" s="16"/>
      <c r="O105" s="16"/>
      <c r="P105" s="16"/>
      <c r="Q105" s="16"/>
      <c r="R105" s="16"/>
      <c r="S105" s="16"/>
      <c r="T105" s="16"/>
    </row>
    <row r="106" spans="3:20" outlineLevel="1">
      <c r="C106" s="105" t="s">
        <v>147</v>
      </c>
      <c r="D106" s="32" t="s">
        <v>88</v>
      </c>
      <c r="E106" s="32" t="e">
        <f t="shared" si="4"/>
        <v>#NAME?</v>
      </c>
      <c r="F106" s="32" t="s">
        <v>89</v>
      </c>
      <c r="G106" s="32" t="str">
        <f t="shared" si="5"/>
        <v>Mid-year</v>
      </c>
      <c r="J106" s="16"/>
      <c r="K106" s="16"/>
      <c r="L106" s="16"/>
      <c r="M106" s="70">
        <v>0</v>
      </c>
      <c r="N106" s="16"/>
      <c r="O106" s="16"/>
      <c r="P106" s="16"/>
      <c r="Q106" s="16"/>
      <c r="R106" s="16"/>
      <c r="S106" s="16"/>
      <c r="T106" s="16"/>
    </row>
    <row r="107" spans="3:20" outlineLevel="1">
      <c r="C107" s="105" t="s">
        <v>148</v>
      </c>
      <c r="D107" s="32" t="s">
        <v>88</v>
      </c>
      <c r="E107" s="32" t="e">
        <f t="shared" si="4"/>
        <v>#NAME?</v>
      </c>
      <c r="F107" s="32" t="s">
        <v>89</v>
      </c>
      <c r="G107" s="32" t="str">
        <f t="shared" si="5"/>
        <v>Mid-year</v>
      </c>
      <c r="J107" s="16"/>
      <c r="K107" s="16"/>
      <c r="L107" s="16"/>
      <c r="M107" s="70">
        <v>0</v>
      </c>
      <c r="N107" s="16"/>
      <c r="O107" s="16"/>
      <c r="P107" s="16"/>
      <c r="Q107" s="16"/>
      <c r="R107" s="16"/>
      <c r="S107" s="16"/>
      <c r="T107" s="16"/>
    </row>
    <row r="108" spans="3:20" outlineLevel="1">
      <c r="C108" s="105" t="s">
        <v>149</v>
      </c>
      <c r="D108" s="32" t="s">
        <v>88</v>
      </c>
      <c r="E108" s="32" t="e">
        <f t="shared" si="4"/>
        <v>#NAME?</v>
      </c>
      <c r="F108" s="32" t="s">
        <v>89</v>
      </c>
      <c r="G108" s="32" t="str">
        <f t="shared" si="5"/>
        <v>Mid-year</v>
      </c>
      <c r="J108" s="16"/>
      <c r="K108" s="16"/>
      <c r="L108" s="16"/>
      <c r="M108" s="70">
        <v>0</v>
      </c>
      <c r="N108" s="16"/>
      <c r="O108" s="16"/>
      <c r="P108" s="16"/>
      <c r="Q108" s="16"/>
      <c r="R108" s="16"/>
      <c r="S108" s="16"/>
      <c r="T108" s="16"/>
    </row>
    <row r="109" spans="3:20" outlineLevel="1">
      <c r="C109" s="105" t="s">
        <v>150</v>
      </c>
      <c r="D109" s="32" t="s">
        <v>88</v>
      </c>
      <c r="E109" s="32" t="e">
        <f t="shared" si="4"/>
        <v>#NAME?</v>
      </c>
      <c r="F109" s="32" t="s">
        <v>89</v>
      </c>
      <c r="G109" s="32" t="str">
        <f t="shared" si="5"/>
        <v>Mid-year</v>
      </c>
      <c r="J109" s="16"/>
      <c r="K109" s="16"/>
      <c r="L109" s="16"/>
      <c r="M109" s="70">
        <v>-0.55118218999999991</v>
      </c>
      <c r="N109" s="16"/>
      <c r="O109" s="16"/>
      <c r="P109" s="16"/>
      <c r="Q109" s="16"/>
      <c r="R109" s="16"/>
      <c r="S109" s="16"/>
      <c r="T109" s="16"/>
    </row>
    <row r="110" spans="3:20" outlineLevel="1">
      <c r="C110" s="105" t="s">
        <v>151</v>
      </c>
      <c r="D110" s="32" t="s">
        <v>88</v>
      </c>
      <c r="E110" s="32" t="e">
        <f t="shared" si="4"/>
        <v>#NAME?</v>
      </c>
      <c r="F110" s="32" t="s">
        <v>89</v>
      </c>
      <c r="G110" s="32" t="str">
        <f t="shared" si="5"/>
        <v>Mid-year</v>
      </c>
      <c r="J110" s="16"/>
      <c r="K110" s="16"/>
      <c r="L110" s="16"/>
      <c r="M110" s="70">
        <v>0</v>
      </c>
      <c r="N110" s="16"/>
      <c r="O110" s="16"/>
      <c r="P110" s="16"/>
      <c r="Q110" s="16"/>
      <c r="R110" s="16"/>
      <c r="S110" s="16"/>
      <c r="T110" s="16"/>
    </row>
    <row r="111" spans="3:20" outlineLevel="1">
      <c r="C111" s="105" t="s">
        <v>152</v>
      </c>
      <c r="D111" s="32" t="s">
        <v>88</v>
      </c>
      <c r="E111" s="32" t="e">
        <f t="shared" si="4"/>
        <v>#NAME?</v>
      </c>
      <c r="F111" s="32" t="s">
        <v>89</v>
      </c>
      <c r="G111" s="32" t="str">
        <f t="shared" si="5"/>
        <v>Mid-year</v>
      </c>
      <c r="J111" s="16"/>
      <c r="K111" s="16"/>
      <c r="L111" s="16"/>
      <c r="M111" s="70">
        <v>0.90335371457193525</v>
      </c>
      <c r="N111" s="16"/>
      <c r="O111" s="16"/>
      <c r="P111" s="16"/>
      <c r="Q111" s="16"/>
      <c r="R111" s="16"/>
      <c r="S111" s="16"/>
      <c r="T111" s="16"/>
    </row>
    <row r="112" spans="3:20" outlineLevel="1">
      <c r="C112" s="105" t="s">
        <v>153</v>
      </c>
      <c r="D112" s="32" t="s">
        <v>88</v>
      </c>
      <c r="E112" s="32" t="e">
        <f t="shared" si="4"/>
        <v>#NAME?</v>
      </c>
      <c r="F112" s="32" t="s">
        <v>89</v>
      </c>
      <c r="G112" s="32" t="str">
        <f t="shared" si="5"/>
        <v>Mid-year</v>
      </c>
      <c r="J112" s="16"/>
      <c r="K112" s="16"/>
      <c r="L112" s="16"/>
      <c r="M112" s="70">
        <v>0</v>
      </c>
      <c r="N112" s="16"/>
      <c r="O112" s="16"/>
      <c r="P112" s="16"/>
      <c r="Q112" s="16"/>
      <c r="R112" s="16"/>
      <c r="S112" s="16"/>
      <c r="T112" s="16"/>
    </row>
    <row r="113" spans="1:20" outlineLevel="1">
      <c r="C113" s="105" t="s">
        <v>154</v>
      </c>
      <c r="D113" s="32" t="s">
        <v>88</v>
      </c>
      <c r="E113" s="32" t="e">
        <f t="shared" si="4"/>
        <v>#NAME?</v>
      </c>
      <c r="F113" s="32" t="s">
        <v>89</v>
      </c>
      <c r="G113" s="32" t="str">
        <f t="shared" si="5"/>
        <v>Mid-year</v>
      </c>
      <c r="J113" s="16"/>
      <c r="K113" s="16"/>
      <c r="L113" s="16"/>
      <c r="M113" s="70">
        <v>0</v>
      </c>
      <c r="N113" s="16"/>
      <c r="O113" s="16"/>
      <c r="P113" s="16"/>
      <c r="Q113" s="16"/>
      <c r="R113" s="16"/>
      <c r="S113" s="16"/>
      <c r="T113" s="16"/>
    </row>
    <row r="114" spans="1:20" outlineLevel="1">
      <c r="C114" s="105" t="s">
        <v>155</v>
      </c>
      <c r="D114" s="32" t="s">
        <v>88</v>
      </c>
      <c r="E114" s="32" t="e">
        <f t="shared" si="4"/>
        <v>#NAME?</v>
      </c>
      <c r="F114" s="32" t="s">
        <v>89</v>
      </c>
      <c r="G114" s="32" t="str">
        <f t="shared" si="5"/>
        <v>Mid-year</v>
      </c>
      <c r="J114" s="16"/>
      <c r="K114" s="16"/>
      <c r="L114" s="16"/>
      <c r="M114" s="70">
        <v>0</v>
      </c>
      <c r="N114" s="16"/>
      <c r="O114" s="16"/>
      <c r="P114" s="16"/>
      <c r="Q114" s="16"/>
      <c r="R114" s="16"/>
      <c r="S114" s="16"/>
      <c r="T114" s="16"/>
    </row>
    <row r="115" spans="1:20" outlineLevel="1">
      <c r="C115" s="105" t="s">
        <v>156</v>
      </c>
      <c r="D115" s="32" t="s">
        <v>88</v>
      </c>
      <c r="E115" s="32" t="e">
        <f t="shared" si="4"/>
        <v>#NAME?</v>
      </c>
      <c r="F115" s="32" t="s">
        <v>89</v>
      </c>
      <c r="G115" s="32" t="str">
        <f t="shared" si="5"/>
        <v>Mid-year</v>
      </c>
      <c r="J115" s="16"/>
      <c r="K115" s="16"/>
      <c r="L115" s="16"/>
      <c r="M115" s="70">
        <v>0</v>
      </c>
      <c r="N115" s="16"/>
      <c r="O115" s="16"/>
      <c r="P115" s="16"/>
      <c r="Q115" s="16"/>
      <c r="R115" s="16"/>
      <c r="S115" s="16"/>
      <c r="T115" s="16"/>
    </row>
    <row r="116" spans="1:20" outlineLevel="1">
      <c r="C116" s="105" t="s">
        <v>157</v>
      </c>
      <c r="D116" s="32" t="s">
        <v>88</v>
      </c>
      <c r="E116" s="32" t="e">
        <f t="shared" si="4"/>
        <v>#NAME?</v>
      </c>
      <c r="F116" s="32" t="s">
        <v>89</v>
      </c>
      <c r="G116" s="32" t="str">
        <f t="shared" si="5"/>
        <v>Mid-year</v>
      </c>
      <c r="J116" s="16"/>
      <c r="K116" s="16"/>
      <c r="L116" s="16"/>
      <c r="M116" s="70">
        <v>0</v>
      </c>
      <c r="N116" s="16"/>
      <c r="O116" s="16"/>
      <c r="P116" s="16"/>
      <c r="Q116" s="16"/>
      <c r="R116" s="16"/>
      <c r="S116" s="16"/>
      <c r="T116" s="16"/>
    </row>
    <row r="117" spans="1:20" outlineLevel="1">
      <c r="C117" s="105" t="s">
        <v>158</v>
      </c>
      <c r="D117" s="32" t="s">
        <v>88</v>
      </c>
      <c r="E117" s="32" t="e">
        <f t="shared" si="4"/>
        <v>#NAME?</v>
      </c>
      <c r="F117" s="32" t="s">
        <v>89</v>
      </c>
      <c r="G117" s="32" t="str">
        <f t="shared" si="5"/>
        <v>Mid-year</v>
      </c>
      <c r="J117" s="16"/>
      <c r="K117" s="16"/>
      <c r="L117" s="16"/>
      <c r="M117" s="70">
        <v>0</v>
      </c>
      <c r="N117" s="16"/>
      <c r="O117" s="16"/>
      <c r="P117" s="16"/>
      <c r="Q117" s="16"/>
      <c r="R117" s="16"/>
      <c r="S117" s="16"/>
      <c r="T117" s="16"/>
    </row>
    <row r="118" spans="1:20" outlineLevel="1">
      <c r="C118" s="105" t="s">
        <v>159</v>
      </c>
      <c r="D118" s="32" t="s">
        <v>88</v>
      </c>
      <c r="E118" s="32" t="e">
        <f t="shared" si="4"/>
        <v>#NAME?</v>
      </c>
      <c r="F118" s="32" t="s">
        <v>89</v>
      </c>
      <c r="G118" s="32" t="str">
        <f t="shared" si="5"/>
        <v>Mid-year</v>
      </c>
      <c r="J118" s="16"/>
      <c r="K118" s="16"/>
      <c r="L118" s="16"/>
      <c r="M118" s="70">
        <v>0</v>
      </c>
      <c r="N118" s="16"/>
      <c r="O118" s="16"/>
      <c r="P118" s="16"/>
      <c r="Q118" s="16"/>
      <c r="R118" s="16"/>
      <c r="S118" s="16"/>
      <c r="T118" s="16"/>
    </row>
    <row r="119" spans="1:20" outlineLevel="1">
      <c r="C119" s="105" t="s">
        <v>160</v>
      </c>
      <c r="D119" s="32" t="s">
        <v>88</v>
      </c>
      <c r="E119" s="32" t="e">
        <f t="shared" si="4"/>
        <v>#NAME?</v>
      </c>
      <c r="F119" s="32" t="s">
        <v>89</v>
      </c>
      <c r="G119" s="32" t="str">
        <f t="shared" si="5"/>
        <v>Mid-year</v>
      </c>
      <c r="J119" s="16"/>
      <c r="K119" s="16"/>
      <c r="L119" s="16"/>
      <c r="M119" s="70">
        <v>0</v>
      </c>
      <c r="N119" s="16"/>
      <c r="O119" s="16"/>
      <c r="P119" s="16"/>
      <c r="Q119" s="16"/>
      <c r="R119" s="16"/>
      <c r="S119" s="16"/>
      <c r="T119" s="16"/>
    </row>
    <row r="120" spans="1:20" outlineLevel="1">
      <c r="C120" s="105" t="s">
        <v>136</v>
      </c>
      <c r="D120" s="32" t="s">
        <v>88</v>
      </c>
      <c r="E120" s="32" t="e">
        <f t="shared" si="4"/>
        <v>#NAME?</v>
      </c>
      <c r="F120" s="32" t="s">
        <v>89</v>
      </c>
      <c r="G120" s="32" t="str">
        <f t="shared" si="5"/>
        <v>Mid-year</v>
      </c>
      <c r="J120" s="16"/>
      <c r="K120" s="16"/>
      <c r="L120" s="16"/>
      <c r="M120" s="70"/>
      <c r="N120" s="16"/>
      <c r="O120" s="16"/>
      <c r="P120" s="16"/>
      <c r="Q120" s="16"/>
      <c r="R120" s="16"/>
      <c r="S120" s="16"/>
      <c r="T120" s="16"/>
    </row>
    <row r="121" spans="1:20" outlineLevel="1">
      <c r="C121" s="105" t="s">
        <v>136</v>
      </c>
      <c r="D121" s="32" t="s">
        <v>88</v>
      </c>
      <c r="E121" s="32" t="e">
        <f t="shared" si="4"/>
        <v>#NAME?</v>
      </c>
      <c r="F121" s="32" t="s">
        <v>89</v>
      </c>
      <c r="G121" s="32" t="str">
        <f t="shared" si="5"/>
        <v>Mid-year</v>
      </c>
      <c r="J121" s="16"/>
      <c r="K121" s="16"/>
      <c r="L121" s="16"/>
      <c r="M121" s="70"/>
      <c r="N121" s="16"/>
      <c r="O121" s="16"/>
      <c r="P121" s="16"/>
      <c r="Q121" s="16"/>
      <c r="R121" s="16"/>
      <c r="S121" s="16"/>
      <c r="T121" s="16"/>
    </row>
    <row r="122" spans="1:20" outlineLevel="1">
      <c r="C122" s="105" t="s">
        <v>136</v>
      </c>
      <c r="D122" s="32" t="s">
        <v>88</v>
      </c>
      <c r="E122" s="32" t="e">
        <f t="shared" si="4"/>
        <v>#NAME?</v>
      </c>
      <c r="F122" s="32" t="s">
        <v>89</v>
      </c>
      <c r="G122" s="32" t="str">
        <f t="shared" si="5"/>
        <v>Mid-year</v>
      </c>
      <c r="J122" s="16"/>
      <c r="K122" s="16"/>
      <c r="L122" s="16"/>
      <c r="M122" s="70"/>
      <c r="N122" s="16"/>
      <c r="O122" s="16"/>
      <c r="P122" s="16"/>
      <c r="Q122" s="16"/>
      <c r="R122" s="16"/>
      <c r="S122" s="16"/>
      <c r="T122" s="16"/>
    </row>
    <row r="123" spans="1:20" outlineLevel="1">
      <c r="C123" s="105" t="s">
        <v>136</v>
      </c>
      <c r="D123" s="32" t="s">
        <v>88</v>
      </c>
      <c r="E123" s="32" t="e">
        <f t="shared" si="4"/>
        <v>#NAME?</v>
      </c>
      <c r="F123" s="32" t="s">
        <v>89</v>
      </c>
      <c r="G123" s="32" t="str">
        <f t="shared" si="5"/>
        <v>Mid-year</v>
      </c>
      <c r="J123" s="16"/>
      <c r="K123" s="16"/>
      <c r="L123" s="16"/>
      <c r="M123" s="70"/>
      <c r="N123" s="16"/>
      <c r="O123" s="16"/>
      <c r="P123" s="16"/>
      <c r="Q123" s="16"/>
      <c r="R123" s="16"/>
      <c r="S123" s="16"/>
      <c r="T123" s="16"/>
    </row>
    <row r="124" spans="1:20" outlineLevel="1">
      <c r="C124" s="105" t="s">
        <v>161</v>
      </c>
      <c r="D124" s="32" t="s">
        <v>88</v>
      </c>
      <c r="E124" s="32" t="e">
        <f t="shared" si="4"/>
        <v>#NAME?</v>
      </c>
      <c r="F124" s="32" t="s">
        <v>89</v>
      </c>
      <c r="G124" s="32" t="str">
        <f t="shared" si="5"/>
        <v>Mid-year</v>
      </c>
      <c r="J124" s="16"/>
      <c r="K124" s="16"/>
      <c r="L124" s="16"/>
      <c r="M124" s="70"/>
      <c r="N124" s="16"/>
      <c r="O124" s="16"/>
      <c r="P124" s="16"/>
      <c r="Q124" s="16"/>
      <c r="R124" s="16"/>
      <c r="S124" s="16"/>
      <c r="T124" s="16"/>
    </row>
    <row r="125" spans="1:20" outlineLevel="1">
      <c r="C125" s="63"/>
      <c r="J125" s="16"/>
      <c r="K125" s="16"/>
      <c r="L125" s="16"/>
      <c r="N125" s="16"/>
      <c r="O125" s="16"/>
      <c r="P125" s="16"/>
      <c r="Q125" s="16"/>
      <c r="R125" s="16"/>
      <c r="S125" s="16"/>
      <c r="T125" s="16"/>
    </row>
    <row r="126" spans="1:20" outlineLevel="1">
      <c r="C126" s="131" t="s">
        <v>99</v>
      </c>
      <c r="D126" s="110" t="s">
        <v>20</v>
      </c>
      <c r="E126" s="110" t="e">
        <f>millions</f>
        <v>#NAME?</v>
      </c>
      <c r="F126" s="111" t="s">
        <v>89</v>
      </c>
      <c r="G126" s="111" t="str">
        <f>IF(F126="n.m.","n.m.",IF(F126&lt;&gt;"Nominal","Year-end","Mid-year"))</f>
        <v>Mid-year</v>
      </c>
      <c r="J126" s="16"/>
      <c r="K126" s="16"/>
      <c r="L126" s="16"/>
      <c r="M126" s="114">
        <f>SUM(M100:M124)</f>
        <v>1.6914546426933232</v>
      </c>
      <c r="N126" s="16"/>
      <c r="O126" s="16"/>
      <c r="P126" s="16"/>
      <c r="Q126" s="16"/>
      <c r="R126" s="16"/>
      <c r="S126" s="16"/>
      <c r="T126" s="16"/>
    </row>
    <row r="127" spans="1:20" ht="4.5" customHeight="1" outlineLevel="1">
      <c r="C127" s="77"/>
      <c r="D127" s="108"/>
      <c r="E127" s="108"/>
      <c r="F127" s="108"/>
      <c r="J127" s="16"/>
      <c r="K127" s="16"/>
      <c r="L127" s="16"/>
      <c r="M127" s="60"/>
      <c r="N127" s="16"/>
      <c r="O127" s="16"/>
      <c r="P127" s="16"/>
      <c r="Q127" s="16"/>
      <c r="R127" s="16"/>
      <c r="S127" s="16"/>
    </row>
    <row r="128" spans="1:20" outlineLevel="1">
      <c r="A128" s="116" t="str">
        <f>IF(COUNTA($J128:$P128)=COUNTIF($J128:$P128,"Ok"),"Ok","Check")</f>
        <v>Ok</v>
      </c>
      <c r="C128" s="117" t="s">
        <v>91</v>
      </c>
      <c r="D128" s="16" t="s">
        <v>20</v>
      </c>
      <c r="E128" s="16" t="s">
        <v>43</v>
      </c>
      <c r="F128" s="32" t="s">
        <v>42</v>
      </c>
      <c r="G128" s="32" t="str">
        <f>IF(F128="n.m.","n.m.",IF(F128&lt;&gt;"Nominal","Year-end","Mid-year"))</f>
        <v>n.m.</v>
      </c>
      <c r="H128" s="38"/>
      <c r="J128" s="16"/>
      <c r="K128" s="16"/>
      <c r="L128" s="16"/>
      <c r="M128" s="116" t="s">
        <v>92</v>
      </c>
      <c r="N128" s="16"/>
      <c r="O128" s="16"/>
      <c r="P128" s="16"/>
      <c r="Q128" s="16"/>
      <c r="R128" s="16"/>
      <c r="S128" s="16"/>
      <c r="T128" s="16"/>
    </row>
    <row r="129" spans="3:28" outlineLevel="1"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</row>
    <row r="130" spans="3:28" outlineLevel="1">
      <c r="J130" s="44" t="s">
        <v>121</v>
      </c>
      <c r="K130" s="44" t="s">
        <v>121</v>
      </c>
      <c r="L130" s="45" t="s">
        <v>121</v>
      </c>
      <c r="M130" s="44" t="s">
        <v>121</v>
      </c>
      <c r="N130" s="16"/>
      <c r="O130" s="190" t="s">
        <v>100</v>
      </c>
      <c r="P130" s="190"/>
      <c r="Q130" s="190"/>
      <c r="R130" s="190"/>
      <c r="T130" s="190" t="s">
        <v>101</v>
      </c>
      <c r="U130" s="190"/>
      <c r="V130" s="190"/>
      <c r="W130" s="190"/>
      <c r="X130" s="16"/>
      <c r="Y130" s="190" t="s">
        <v>102</v>
      </c>
      <c r="Z130" s="190"/>
      <c r="AA130" s="190"/>
      <c r="AB130" s="190"/>
    </row>
    <row r="131" spans="3:28" outlineLevel="1">
      <c r="C131" s="104" t="s">
        <v>103</v>
      </c>
      <c r="D131" s="52" t="s">
        <v>26</v>
      </c>
      <c r="E131" s="52" t="s">
        <v>25</v>
      </c>
      <c r="F131" s="52" t="s">
        <v>24</v>
      </c>
      <c r="G131" s="38" t="s">
        <v>23</v>
      </c>
      <c r="H131" s="32"/>
      <c r="I131" s="32"/>
      <c r="J131" s="127" t="str">
        <f>"CY"&amp;RIGHT(J$4,2)</f>
        <v>CY11</v>
      </c>
      <c r="K131" s="127" t="str">
        <f>"CY"&amp;RIGHT(K$4,2)</f>
        <v>CY12</v>
      </c>
      <c r="L131" s="128" t="str">
        <f>"CY"&amp;RIGHT(L$4,2)</f>
        <v>CY13</v>
      </c>
      <c r="M131" s="127" t="str">
        <f>"CY"&amp;RIGHT(M$4,2)</f>
        <v>CY14</v>
      </c>
      <c r="N131" s="16"/>
      <c r="O131" s="134" t="s">
        <v>104</v>
      </c>
      <c r="P131" s="134" t="s">
        <v>105</v>
      </c>
      <c r="Q131" s="134" t="s">
        <v>106</v>
      </c>
      <c r="R131" s="134" t="s">
        <v>11</v>
      </c>
      <c r="T131" s="134" t="s">
        <v>104</v>
      </c>
      <c r="U131" s="134" t="s">
        <v>105</v>
      </c>
      <c r="V131" s="134" t="s">
        <v>106</v>
      </c>
      <c r="W131" s="134" t="s">
        <v>11</v>
      </c>
      <c r="X131" s="16"/>
      <c r="Y131" s="134" t="s">
        <v>104</v>
      </c>
      <c r="Z131" s="134" t="s">
        <v>105</v>
      </c>
      <c r="AA131" s="134" t="s">
        <v>106</v>
      </c>
      <c r="AB131" s="134" t="s">
        <v>11</v>
      </c>
    </row>
    <row r="132" spans="3:28" outlineLevel="1">
      <c r="C132" s="124"/>
      <c r="J132" s="16"/>
      <c r="K132" s="16"/>
      <c r="L132" s="130"/>
      <c r="M132" s="16"/>
      <c r="N132" s="16"/>
      <c r="O132" s="16"/>
      <c r="T132" s="16"/>
      <c r="U132" s="16"/>
      <c r="V132" s="16"/>
      <c r="W132" s="16"/>
      <c r="X132" s="16"/>
      <c r="Y132" s="16"/>
      <c r="Z132" s="16"/>
      <c r="AA132" s="16"/>
      <c r="AB132" s="16"/>
    </row>
    <row r="133" spans="3:28" outlineLevel="1">
      <c r="C133" s="105" t="s">
        <v>141</v>
      </c>
      <c r="D133" s="32" t="s">
        <v>20</v>
      </c>
      <c r="E133" s="32" t="e">
        <f t="shared" ref="E133:E157" si="6">millions</f>
        <v>#NAME?</v>
      </c>
      <c r="F133" s="32" t="s">
        <v>89</v>
      </c>
      <c r="G133" s="32" t="str">
        <f>IF(F133="n.m.","n.m.",IF(F133&lt;&gt;"Nominal","Year-end","Mid-year"))</f>
        <v>Mid-year</v>
      </c>
      <c r="J133" s="119"/>
      <c r="K133" s="119"/>
      <c r="L133" s="120"/>
      <c r="M133" s="121">
        <f t="shared" ref="M133:M157" si="7">M67-M100</f>
        <v>0.45404233187861198</v>
      </c>
      <c r="N133" s="16"/>
      <c r="O133" s="135">
        <f t="shared" ref="O133:Q157" si="8">(Y133-T133)*$M133</f>
        <v>-0.27242539912716718</v>
      </c>
      <c r="P133" s="136">
        <f t="shared" si="8"/>
        <v>0.27242539912716718</v>
      </c>
      <c r="Q133" s="136">
        <f t="shared" si="8"/>
        <v>0</v>
      </c>
      <c r="R133" s="137">
        <f>SUM(O133:Q133)</f>
        <v>0</v>
      </c>
      <c r="T133" s="138">
        <v>1</v>
      </c>
      <c r="U133" s="138">
        <v>0</v>
      </c>
      <c r="V133" s="138">
        <v>0</v>
      </c>
      <c r="W133" s="139">
        <f t="shared" ref="W133:W153" si="9">SUM(Y133:AA133)</f>
        <v>1</v>
      </c>
      <c r="X133" s="16"/>
      <c r="Y133" s="138">
        <v>0.4</v>
      </c>
      <c r="Z133" s="138">
        <v>0.6</v>
      </c>
      <c r="AA133" s="138">
        <v>0</v>
      </c>
      <c r="AB133" s="139">
        <f>SUM(Y133:AA133)</f>
        <v>1</v>
      </c>
    </row>
    <row r="134" spans="3:28" outlineLevel="1">
      <c r="C134" s="105" t="s">
        <v>142</v>
      </c>
      <c r="D134" s="32" t="s">
        <v>20</v>
      </c>
      <c r="E134" s="32" t="e">
        <f t="shared" si="6"/>
        <v>#NAME?</v>
      </c>
      <c r="F134" s="32" t="s">
        <v>89</v>
      </c>
      <c r="G134" s="32" t="str">
        <f t="shared" ref="G134:G157" si="10">IF(F134="n.m.","n.m.",IF(F134&lt;&gt;"Nominal","Year-end","Mid-year"))</f>
        <v>Mid-year</v>
      </c>
      <c r="J134" s="119"/>
      <c r="K134" s="119"/>
      <c r="L134" s="120"/>
      <c r="M134" s="121">
        <f t="shared" si="7"/>
        <v>0</v>
      </c>
      <c r="N134" s="16"/>
      <c r="O134" s="140">
        <f t="shared" si="8"/>
        <v>0</v>
      </c>
      <c r="P134" s="121">
        <f t="shared" si="8"/>
        <v>0</v>
      </c>
      <c r="Q134" s="121">
        <f t="shared" si="8"/>
        <v>0</v>
      </c>
      <c r="R134" s="73">
        <f t="shared" ref="R134:R157" si="11">SUM(O134:Q134)</f>
        <v>0</v>
      </c>
      <c r="T134" s="138">
        <v>0</v>
      </c>
      <c r="U134" s="138">
        <v>0</v>
      </c>
      <c r="V134" s="138">
        <v>0</v>
      </c>
      <c r="W134" s="139">
        <f t="shared" si="9"/>
        <v>1</v>
      </c>
      <c r="X134" s="16"/>
      <c r="Y134" s="138">
        <v>0.625</v>
      </c>
      <c r="Z134" s="138">
        <v>0.375</v>
      </c>
      <c r="AA134" s="138">
        <v>0</v>
      </c>
      <c r="AB134" s="139">
        <f t="shared" ref="AB134:AB157" si="12">SUM(Y134:AA134)</f>
        <v>1</v>
      </c>
    </row>
    <row r="135" spans="3:28" outlineLevel="1">
      <c r="C135" s="105" t="s">
        <v>143</v>
      </c>
      <c r="D135" s="32" t="s">
        <v>20</v>
      </c>
      <c r="E135" s="32" t="e">
        <f t="shared" si="6"/>
        <v>#NAME?</v>
      </c>
      <c r="F135" s="32" t="s">
        <v>89</v>
      </c>
      <c r="G135" s="32" t="str">
        <f t="shared" si="10"/>
        <v>Mid-year</v>
      </c>
      <c r="J135" s="119"/>
      <c r="K135" s="119"/>
      <c r="L135" s="120"/>
      <c r="M135" s="121">
        <f t="shared" si="7"/>
        <v>1.3347755399999994</v>
      </c>
      <c r="N135" s="16"/>
      <c r="O135" s="140">
        <f t="shared" si="8"/>
        <v>-0.70075715849999975</v>
      </c>
      <c r="P135" s="121">
        <f t="shared" si="8"/>
        <v>0.70075715849999975</v>
      </c>
      <c r="Q135" s="121">
        <f t="shared" si="8"/>
        <v>0</v>
      </c>
      <c r="R135" s="73">
        <f t="shared" si="11"/>
        <v>0</v>
      </c>
      <c r="T135" s="138">
        <v>1</v>
      </c>
      <c r="U135" s="138">
        <v>0</v>
      </c>
      <c r="V135" s="138">
        <v>0</v>
      </c>
      <c r="W135" s="139">
        <f t="shared" si="9"/>
        <v>1</v>
      </c>
      <c r="X135" s="16"/>
      <c r="Y135" s="138">
        <v>0.47499999999999998</v>
      </c>
      <c r="Z135" s="138">
        <v>0.52500000000000002</v>
      </c>
      <c r="AA135" s="138">
        <v>0</v>
      </c>
      <c r="AB135" s="139">
        <f t="shared" si="12"/>
        <v>1</v>
      </c>
    </row>
    <row r="136" spans="3:28" outlineLevel="1">
      <c r="C136" s="105" t="s">
        <v>144</v>
      </c>
      <c r="D136" s="32" t="s">
        <v>20</v>
      </c>
      <c r="E136" s="32" t="e">
        <f t="shared" si="6"/>
        <v>#NAME?</v>
      </c>
      <c r="F136" s="32" t="s">
        <v>89</v>
      </c>
      <c r="G136" s="32" t="str">
        <f t="shared" si="10"/>
        <v>Mid-year</v>
      </c>
      <c r="J136" s="119"/>
      <c r="K136" s="119"/>
      <c r="L136" s="120"/>
      <c r="M136" s="121">
        <f t="shared" si="7"/>
        <v>5.9899979999999999E-2</v>
      </c>
      <c r="N136" s="16"/>
      <c r="O136" s="140">
        <f t="shared" si="8"/>
        <v>-5.9899979999999999E-2</v>
      </c>
      <c r="P136" s="121">
        <f t="shared" si="8"/>
        <v>5.9899979999999999E-2</v>
      </c>
      <c r="Q136" s="121">
        <f t="shared" si="8"/>
        <v>0</v>
      </c>
      <c r="R136" s="73">
        <f t="shared" si="11"/>
        <v>0</v>
      </c>
      <c r="T136" s="138">
        <v>1</v>
      </c>
      <c r="U136" s="138">
        <v>0</v>
      </c>
      <c r="V136" s="138">
        <v>0</v>
      </c>
      <c r="W136" s="139">
        <f t="shared" si="9"/>
        <v>1</v>
      </c>
      <c r="X136" s="16"/>
      <c r="Y136" s="138">
        <v>0</v>
      </c>
      <c r="Z136" s="138">
        <v>1</v>
      </c>
      <c r="AA136" s="138">
        <v>0</v>
      </c>
      <c r="AB136" s="139">
        <f t="shared" si="12"/>
        <v>1</v>
      </c>
    </row>
    <row r="137" spans="3:28" outlineLevel="1">
      <c r="C137" s="105" t="s">
        <v>145</v>
      </c>
      <c r="D137" s="32" t="s">
        <v>20</v>
      </c>
      <c r="E137" s="32" t="e">
        <f t="shared" si="6"/>
        <v>#NAME?</v>
      </c>
      <c r="F137" s="32" t="s">
        <v>89</v>
      </c>
      <c r="G137" s="32" t="str">
        <f t="shared" si="10"/>
        <v>Mid-year</v>
      </c>
      <c r="J137" s="119"/>
      <c r="K137" s="119"/>
      <c r="L137" s="120"/>
      <c r="M137" s="121">
        <f t="shared" si="7"/>
        <v>0.24219098999999999</v>
      </c>
      <c r="N137" s="16"/>
      <c r="O137" s="140">
        <f t="shared" si="8"/>
        <v>-0.136232431875</v>
      </c>
      <c r="P137" s="121">
        <f t="shared" si="8"/>
        <v>0.136232431875</v>
      </c>
      <c r="Q137" s="121">
        <f t="shared" si="8"/>
        <v>0</v>
      </c>
      <c r="R137" s="73">
        <f t="shared" si="11"/>
        <v>0</v>
      </c>
      <c r="T137" s="138">
        <v>1</v>
      </c>
      <c r="U137" s="138">
        <v>0</v>
      </c>
      <c r="V137" s="138">
        <v>0</v>
      </c>
      <c r="W137" s="139">
        <f t="shared" si="9"/>
        <v>1</v>
      </c>
      <c r="X137" s="16"/>
      <c r="Y137" s="138">
        <v>0.4375</v>
      </c>
      <c r="Z137" s="138">
        <v>0.5625</v>
      </c>
      <c r="AA137" s="138">
        <v>0</v>
      </c>
      <c r="AB137" s="139">
        <f t="shared" si="12"/>
        <v>1</v>
      </c>
    </row>
    <row r="138" spans="3:28" outlineLevel="1">
      <c r="C138" s="105" t="s">
        <v>146</v>
      </c>
      <c r="D138" s="32" t="s">
        <v>20</v>
      </c>
      <c r="E138" s="32" t="e">
        <f t="shared" si="6"/>
        <v>#NAME?</v>
      </c>
      <c r="F138" s="32" t="s">
        <v>89</v>
      </c>
      <c r="G138" s="32" t="str">
        <f t="shared" si="10"/>
        <v>Mid-year</v>
      </c>
      <c r="J138" s="119"/>
      <c r="K138" s="119"/>
      <c r="L138" s="120"/>
      <c r="M138" s="121">
        <f t="shared" si="7"/>
        <v>1.1952212699999998</v>
      </c>
      <c r="N138" s="16"/>
      <c r="O138" s="140">
        <f t="shared" si="8"/>
        <v>0</v>
      </c>
      <c r="P138" s="121">
        <f t="shared" si="8"/>
        <v>0</v>
      </c>
      <c r="Q138" s="121">
        <f t="shared" si="8"/>
        <v>0</v>
      </c>
      <c r="R138" s="73">
        <f t="shared" si="11"/>
        <v>0</v>
      </c>
      <c r="T138" s="138">
        <v>0</v>
      </c>
      <c r="U138" s="138">
        <v>1</v>
      </c>
      <c r="V138" s="138">
        <v>0</v>
      </c>
      <c r="W138" s="139">
        <f t="shared" si="9"/>
        <v>1</v>
      </c>
      <c r="X138" s="16"/>
      <c r="Y138" s="138">
        <v>0</v>
      </c>
      <c r="Z138" s="138">
        <v>1</v>
      </c>
      <c r="AA138" s="138">
        <v>0</v>
      </c>
      <c r="AB138" s="139">
        <f t="shared" si="12"/>
        <v>1</v>
      </c>
    </row>
    <row r="139" spans="3:28" outlineLevel="1">
      <c r="C139" s="105" t="s">
        <v>147</v>
      </c>
      <c r="D139" s="32" t="s">
        <v>20</v>
      </c>
      <c r="E139" s="32" t="e">
        <f t="shared" si="6"/>
        <v>#NAME?</v>
      </c>
      <c r="F139" s="32" t="s">
        <v>89</v>
      </c>
      <c r="G139" s="32" t="str">
        <f t="shared" si="10"/>
        <v>Mid-year</v>
      </c>
      <c r="J139" s="119"/>
      <c r="K139" s="119"/>
      <c r="L139" s="120"/>
      <c r="M139" s="121">
        <f t="shared" si="7"/>
        <v>0.65455392000000001</v>
      </c>
      <c r="N139" s="16"/>
      <c r="O139" s="140">
        <f t="shared" si="8"/>
        <v>-0.65455392000000001</v>
      </c>
      <c r="P139" s="121">
        <f t="shared" si="8"/>
        <v>0.65455392000000001</v>
      </c>
      <c r="Q139" s="121">
        <f t="shared" si="8"/>
        <v>0</v>
      </c>
      <c r="R139" s="73">
        <f t="shared" si="11"/>
        <v>0</v>
      </c>
      <c r="T139" s="138">
        <v>1</v>
      </c>
      <c r="U139" s="138">
        <v>0</v>
      </c>
      <c r="V139" s="138">
        <v>0</v>
      </c>
      <c r="W139" s="139">
        <f t="shared" si="9"/>
        <v>1</v>
      </c>
      <c r="X139" s="16"/>
      <c r="Y139" s="138">
        <v>0</v>
      </c>
      <c r="Z139" s="138">
        <v>1</v>
      </c>
      <c r="AA139" s="138">
        <v>0</v>
      </c>
      <c r="AB139" s="139">
        <f t="shared" si="12"/>
        <v>1</v>
      </c>
    </row>
    <row r="140" spans="3:28" outlineLevel="1">
      <c r="C140" s="105" t="s">
        <v>148</v>
      </c>
      <c r="D140" s="32" t="s">
        <v>20</v>
      </c>
      <c r="E140" s="32" t="e">
        <f t="shared" si="6"/>
        <v>#NAME?</v>
      </c>
      <c r="F140" s="32" t="s">
        <v>89</v>
      </c>
      <c r="G140" s="32" t="str">
        <f t="shared" si="10"/>
        <v>Mid-year</v>
      </c>
      <c r="J140" s="119"/>
      <c r="K140" s="119"/>
      <c r="L140" s="120"/>
      <c r="M140" s="121">
        <f t="shared" si="7"/>
        <v>0.20584859</v>
      </c>
      <c r="N140" s="16"/>
      <c r="O140" s="140">
        <f t="shared" si="8"/>
        <v>-9.0367531009999988E-2</v>
      </c>
      <c r="P140" s="121">
        <f t="shared" si="8"/>
        <v>9.0367531009999988E-2</v>
      </c>
      <c r="Q140" s="121">
        <f t="shared" si="8"/>
        <v>0</v>
      </c>
      <c r="R140" s="73">
        <f t="shared" si="11"/>
        <v>0</v>
      </c>
      <c r="T140" s="138">
        <v>1</v>
      </c>
      <c r="U140" s="138">
        <v>0</v>
      </c>
      <c r="V140" s="138">
        <v>0</v>
      </c>
      <c r="W140" s="139">
        <f t="shared" si="9"/>
        <v>1</v>
      </c>
      <c r="X140" s="16"/>
      <c r="Y140" s="138">
        <v>0.56100000000000005</v>
      </c>
      <c r="Z140" s="138">
        <v>0.43899999999999995</v>
      </c>
      <c r="AA140" s="138">
        <v>0</v>
      </c>
      <c r="AB140" s="139">
        <f t="shared" si="12"/>
        <v>1</v>
      </c>
    </row>
    <row r="141" spans="3:28" outlineLevel="1">
      <c r="C141" s="105" t="s">
        <v>149</v>
      </c>
      <c r="D141" s="32" t="s">
        <v>20</v>
      </c>
      <c r="E141" s="32" t="e">
        <f t="shared" si="6"/>
        <v>#NAME?</v>
      </c>
      <c r="F141" s="32" t="s">
        <v>89</v>
      </c>
      <c r="G141" s="32" t="str">
        <f t="shared" si="10"/>
        <v>Mid-year</v>
      </c>
      <c r="J141" s="119"/>
      <c r="K141" s="119"/>
      <c r="L141" s="120"/>
      <c r="M141" s="121">
        <f t="shared" si="7"/>
        <v>10.218593030000001</v>
      </c>
      <c r="N141" s="16"/>
      <c r="O141" s="140">
        <f t="shared" si="8"/>
        <v>-5.71219350377</v>
      </c>
      <c r="P141" s="121">
        <f t="shared" si="8"/>
        <v>5.71219350377</v>
      </c>
      <c r="Q141" s="121">
        <f t="shared" si="8"/>
        <v>0</v>
      </c>
      <c r="R141" s="73">
        <f t="shared" si="11"/>
        <v>0</v>
      </c>
      <c r="T141" s="138">
        <v>1</v>
      </c>
      <c r="U141" s="138">
        <v>0</v>
      </c>
      <c r="V141" s="138">
        <v>0</v>
      </c>
      <c r="W141" s="139">
        <f t="shared" si="9"/>
        <v>1</v>
      </c>
      <c r="X141" s="16"/>
      <c r="Y141" s="138">
        <v>0.441</v>
      </c>
      <c r="Z141" s="138">
        <v>0.55899999999999994</v>
      </c>
      <c r="AA141" s="138">
        <v>0</v>
      </c>
      <c r="AB141" s="139">
        <f t="shared" si="12"/>
        <v>1</v>
      </c>
    </row>
    <row r="142" spans="3:28" outlineLevel="1">
      <c r="C142" s="105" t="s">
        <v>150</v>
      </c>
      <c r="D142" s="32" t="s">
        <v>20</v>
      </c>
      <c r="E142" s="32" t="e">
        <f t="shared" si="6"/>
        <v>#NAME?</v>
      </c>
      <c r="F142" s="32" t="s">
        <v>89</v>
      </c>
      <c r="G142" s="32" t="str">
        <f t="shared" si="10"/>
        <v>Mid-year</v>
      </c>
      <c r="J142" s="119"/>
      <c r="K142" s="119"/>
      <c r="L142" s="120"/>
      <c r="M142" s="121">
        <f t="shared" si="7"/>
        <v>0.21896296999999981</v>
      </c>
      <c r="N142" s="16"/>
      <c r="O142" s="140">
        <f t="shared" si="8"/>
        <v>0</v>
      </c>
      <c r="P142" s="121">
        <f t="shared" si="8"/>
        <v>0</v>
      </c>
      <c r="Q142" s="121">
        <f t="shared" si="8"/>
        <v>0</v>
      </c>
      <c r="R142" s="73">
        <f t="shared" si="11"/>
        <v>0</v>
      </c>
      <c r="T142" s="138">
        <v>0</v>
      </c>
      <c r="U142" s="138">
        <v>1</v>
      </c>
      <c r="V142" s="138">
        <v>0</v>
      </c>
      <c r="W142" s="139">
        <f t="shared" si="9"/>
        <v>1</v>
      </c>
      <c r="X142" s="16"/>
      <c r="Y142" s="138">
        <v>0</v>
      </c>
      <c r="Z142" s="138">
        <v>1</v>
      </c>
      <c r="AA142" s="138">
        <v>0</v>
      </c>
      <c r="AB142" s="139">
        <f t="shared" si="12"/>
        <v>1</v>
      </c>
    </row>
    <row r="143" spans="3:28" outlineLevel="1">
      <c r="C143" s="105" t="s">
        <v>151</v>
      </c>
      <c r="D143" s="32" t="s">
        <v>20</v>
      </c>
      <c r="E143" s="32" t="e">
        <f t="shared" si="6"/>
        <v>#NAME?</v>
      </c>
      <c r="F143" s="32" t="s">
        <v>89</v>
      </c>
      <c r="G143" s="32" t="str">
        <f t="shared" si="10"/>
        <v>Mid-year</v>
      </c>
      <c r="J143" s="119"/>
      <c r="K143" s="119"/>
      <c r="L143" s="120"/>
      <c r="M143" s="121">
        <f t="shared" si="7"/>
        <v>0.37617686999999989</v>
      </c>
      <c r="N143" s="16"/>
      <c r="O143" s="140">
        <f t="shared" si="8"/>
        <v>9.7434000000000253E-3</v>
      </c>
      <c r="P143" s="121">
        <f t="shared" si="8"/>
        <v>0</v>
      </c>
      <c r="Q143" s="121">
        <f t="shared" si="8"/>
        <v>-9.7433999999999993E-3</v>
      </c>
      <c r="R143" s="73">
        <f t="shared" si="11"/>
        <v>2.6020852139652106E-17</v>
      </c>
      <c r="T143" s="138">
        <v>0.97409888598413819</v>
      </c>
      <c r="U143" s="138">
        <v>0</v>
      </c>
      <c r="V143" s="138">
        <v>2.5901114015861749E-2</v>
      </c>
      <c r="W143" s="139">
        <f t="shared" si="9"/>
        <v>1</v>
      </c>
      <c r="X143" s="16"/>
      <c r="Y143" s="138">
        <v>1</v>
      </c>
      <c r="Z143" s="138">
        <v>0</v>
      </c>
      <c r="AA143" s="138">
        <v>0</v>
      </c>
      <c r="AB143" s="139">
        <f t="shared" si="12"/>
        <v>1</v>
      </c>
    </row>
    <row r="144" spans="3:28" outlineLevel="1">
      <c r="C144" s="105" t="s">
        <v>152</v>
      </c>
      <c r="D144" s="32" t="s">
        <v>20</v>
      </c>
      <c r="E144" s="32" t="e">
        <f t="shared" si="6"/>
        <v>#NAME?</v>
      </c>
      <c r="F144" s="32" t="s">
        <v>89</v>
      </c>
      <c r="G144" s="32" t="str">
        <f t="shared" si="10"/>
        <v>Mid-year</v>
      </c>
      <c r="J144" s="119"/>
      <c r="K144" s="119"/>
      <c r="L144" s="120"/>
      <c r="M144" s="121">
        <f t="shared" si="7"/>
        <v>0.89167615542806433</v>
      </c>
      <c r="N144" s="16"/>
      <c r="O144" s="140">
        <f t="shared" si="8"/>
        <v>0.13242096006307241</v>
      </c>
      <c r="P144" s="121">
        <f t="shared" si="8"/>
        <v>-0.13242096006307233</v>
      </c>
      <c r="Q144" s="121">
        <f t="shared" si="8"/>
        <v>0</v>
      </c>
      <c r="R144" s="73">
        <f t="shared" si="11"/>
        <v>8.3266726846886741E-17</v>
      </c>
      <c r="T144" s="138">
        <v>0.85149209244077917</v>
      </c>
      <c r="U144" s="138">
        <v>0.14850790755922075</v>
      </c>
      <c r="V144" s="138">
        <v>0</v>
      </c>
      <c r="W144" s="139">
        <f t="shared" si="9"/>
        <v>1</v>
      </c>
      <c r="X144" s="16"/>
      <c r="Y144" s="138">
        <v>1</v>
      </c>
      <c r="Z144" s="138">
        <v>0</v>
      </c>
      <c r="AA144" s="138">
        <v>0</v>
      </c>
      <c r="AB144" s="139">
        <f t="shared" si="12"/>
        <v>1</v>
      </c>
    </row>
    <row r="145" spans="3:28" outlineLevel="1">
      <c r="C145" s="105" t="s">
        <v>153</v>
      </c>
      <c r="D145" s="32" t="s">
        <v>20</v>
      </c>
      <c r="E145" s="32" t="e">
        <f t="shared" si="6"/>
        <v>#NAME?</v>
      </c>
      <c r="F145" s="32" t="s">
        <v>89</v>
      </c>
      <c r="G145" s="32" t="str">
        <f t="shared" si="10"/>
        <v>Mid-year</v>
      </c>
      <c r="J145" s="119"/>
      <c r="K145" s="119"/>
      <c r="L145" s="120"/>
      <c r="M145" s="121">
        <f t="shared" si="7"/>
        <v>0.76159626999999996</v>
      </c>
      <c r="N145" s="16"/>
      <c r="O145" s="140">
        <f t="shared" si="8"/>
        <v>-0.25361155790999995</v>
      </c>
      <c r="P145" s="121">
        <f t="shared" si="8"/>
        <v>0.25361155790999995</v>
      </c>
      <c r="Q145" s="121">
        <f t="shared" si="8"/>
        <v>0</v>
      </c>
      <c r="R145" s="73">
        <f t="shared" si="11"/>
        <v>0</v>
      </c>
      <c r="T145" s="138">
        <v>1</v>
      </c>
      <c r="U145" s="138">
        <v>0</v>
      </c>
      <c r="V145" s="138">
        <v>0</v>
      </c>
      <c r="W145" s="139">
        <f t="shared" si="9"/>
        <v>1</v>
      </c>
      <c r="X145" s="16"/>
      <c r="Y145" s="138">
        <v>0.66700000000000004</v>
      </c>
      <c r="Z145" s="138">
        <v>0.33299999999999996</v>
      </c>
      <c r="AA145" s="138">
        <v>0</v>
      </c>
      <c r="AB145" s="139">
        <f t="shared" si="12"/>
        <v>1</v>
      </c>
    </row>
    <row r="146" spans="3:28" outlineLevel="1">
      <c r="C146" s="105" t="s">
        <v>154</v>
      </c>
      <c r="D146" s="32" t="s">
        <v>20</v>
      </c>
      <c r="E146" s="32" t="e">
        <f t="shared" si="6"/>
        <v>#NAME?</v>
      </c>
      <c r="F146" s="32" t="s">
        <v>89</v>
      </c>
      <c r="G146" s="32" t="str">
        <f t="shared" si="10"/>
        <v>Mid-year</v>
      </c>
      <c r="J146" s="119"/>
      <c r="K146" s="119"/>
      <c r="L146" s="120"/>
      <c r="M146" s="121">
        <f t="shared" si="7"/>
        <v>0.69586662999999993</v>
      </c>
      <c r="N146" s="16"/>
      <c r="O146" s="140">
        <f t="shared" si="8"/>
        <v>0</v>
      </c>
      <c r="P146" s="121">
        <f t="shared" si="8"/>
        <v>0</v>
      </c>
      <c r="Q146" s="121">
        <f t="shared" si="8"/>
        <v>0</v>
      </c>
      <c r="R146" s="73">
        <f t="shared" si="11"/>
        <v>0</v>
      </c>
      <c r="T146" s="138">
        <v>0</v>
      </c>
      <c r="U146" s="138">
        <v>1</v>
      </c>
      <c r="V146" s="138">
        <v>0</v>
      </c>
      <c r="W146" s="139">
        <f t="shared" si="9"/>
        <v>1</v>
      </c>
      <c r="X146" s="16"/>
      <c r="Y146" s="138">
        <v>0</v>
      </c>
      <c r="Z146" s="138">
        <v>1</v>
      </c>
      <c r="AA146" s="138">
        <v>0</v>
      </c>
      <c r="AB146" s="139">
        <f t="shared" si="12"/>
        <v>1</v>
      </c>
    </row>
    <row r="147" spans="3:28" outlineLevel="1">
      <c r="C147" s="105" t="s">
        <v>155</v>
      </c>
      <c r="D147" s="32" t="s">
        <v>20</v>
      </c>
      <c r="E147" s="32" t="e">
        <f t="shared" si="6"/>
        <v>#NAME?</v>
      </c>
      <c r="F147" s="32" t="s">
        <v>89</v>
      </c>
      <c r="G147" s="32" t="str">
        <f t="shared" si="10"/>
        <v>Mid-year</v>
      </c>
      <c r="J147" s="119"/>
      <c r="K147" s="119"/>
      <c r="L147" s="120"/>
      <c r="M147" s="121">
        <f t="shared" si="7"/>
        <v>0.66034987000000156</v>
      </c>
      <c r="N147" s="16"/>
      <c r="O147" s="140">
        <f t="shared" si="8"/>
        <v>-0.50565833092999968</v>
      </c>
      <c r="P147" s="121">
        <f t="shared" si="8"/>
        <v>0.55403354093000123</v>
      </c>
      <c r="Q147" s="121">
        <f t="shared" si="8"/>
        <v>-4.8375210000001598E-2</v>
      </c>
      <c r="R147" s="73">
        <f t="shared" si="11"/>
        <v>0</v>
      </c>
      <c r="T147" s="138">
        <v>0.92674306121995376</v>
      </c>
      <c r="U147" s="138">
        <v>-1.1018337315919225E-17</v>
      </c>
      <c r="V147" s="138">
        <v>7.325693878004623E-2</v>
      </c>
      <c r="W147" s="139">
        <f t="shared" si="9"/>
        <v>1</v>
      </c>
      <c r="X147" s="16"/>
      <c r="Y147" s="138">
        <v>0.161</v>
      </c>
      <c r="Z147" s="138">
        <v>0.83899999999999997</v>
      </c>
      <c r="AA147" s="138">
        <v>0</v>
      </c>
      <c r="AB147" s="139">
        <f t="shared" si="12"/>
        <v>1</v>
      </c>
    </row>
    <row r="148" spans="3:28" outlineLevel="1">
      <c r="C148" s="105" t="s">
        <v>156</v>
      </c>
      <c r="D148" s="32" t="s">
        <v>20</v>
      </c>
      <c r="E148" s="32" t="e">
        <f t="shared" si="6"/>
        <v>#NAME?</v>
      </c>
      <c r="F148" s="32" t="s">
        <v>89</v>
      </c>
      <c r="G148" s="32" t="str">
        <f t="shared" si="10"/>
        <v>Mid-year</v>
      </c>
      <c r="J148" s="119"/>
      <c r="K148" s="119"/>
      <c r="L148" s="120"/>
      <c r="M148" s="121">
        <f t="shared" si="7"/>
        <v>0.33763148999999998</v>
      </c>
      <c r="N148" s="16"/>
      <c r="O148" s="140">
        <f t="shared" si="8"/>
        <v>-0.33763148999999998</v>
      </c>
      <c r="P148" s="121">
        <f t="shared" si="8"/>
        <v>0.33763148999999998</v>
      </c>
      <c r="Q148" s="121">
        <f t="shared" si="8"/>
        <v>0</v>
      </c>
      <c r="R148" s="73">
        <f t="shared" si="11"/>
        <v>0</v>
      </c>
      <c r="T148" s="138">
        <v>1</v>
      </c>
      <c r="U148" s="138">
        <v>0</v>
      </c>
      <c r="V148" s="138">
        <v>0</v>
      </c>
      <c r="W148" s="139">
        <f t="shared" si="9"/>
        <v>1</v>
      </c>
      <c r="X148" s="16"/>
      <c r="Y148" s="138">
        <v>0</v>
      </c>
      <c r="Z148" s="138">
        <v>1</v>
      </c>
      <c r="AA148" s="138">
        <v>0</v>
      </c>
      <c r="AB148" s="139">
        <f t="shared" si="12"/>
        <v>1</v>
      </c>
    </row>
    <row r="149" spans="3:28" outlineLevel="1">
      <c r="C149" s="105" t="s">
        <v>157</v>
      </c>
      <c r="D149" s="32" t="s">
        <v>20</v>
      </c>
      <c r="E149" s="32" t="e">
        <f t="shared" si="6"/>
        <v>#NAME?</v>
      </c>
      <c r="F149" s="32" t="s">
        <v>89</v>
      </c>
      <c r="G149" s="32" t="str">
        <f t="shared" si="10"/>
        <v>Mid-year</v>
      </c>
      <c r="J149" s="119"/>
      <c r="K149" s="119"/>
      <c r="L149" s="120"/>
      <c r="M149" s="121">
        <f t="shared" si="7"/>
        <v>0.94887127000000016</v>
      </c>
      <c r="N149" s="16"/>
      <c r="O149" s="140">
        <f t="shared" si="8"/>
        <v>0</v>
      </c>
      <c r="P149" s="121">
        <f t="shared" si="8"/>
        <v>0</v>
      </c>
      <c r="Q149" s="121">
        <f t="shared" si="8"/>
        <v>0</v>
      </c>
      <c r="R149" s="73">
        <f t="shared" si="11"/>
        <v>0</v>
      </c>
      <c r="T149" s="138">
        <v>1</v>
      </c>
      <c r="U149" s="138">
        <v>0</v>
      </c>
      <c r="V149" s="138">
        <v>0</v>
      </c>
      <c r="W149" s="139">
        <f t="shared" si="9"/>
        <v>1</v>
      </c>
      <c r="X149" s="16"/>
      <c r="Y149" s="138">
        <v>1</v>
      </c>
      <c r="Z149" s="138">
        <v>0</v>
      </c>
      <c r="AA149" s="138">
        <v>0</v>
      </c>
      <c r="AB149" s="139">
        <f t="shared" si="12"/>
        <v>1</v>
      </c>
    </row>
    <row r="150" spans="3:28" outlineLevel="1">
      <c r="C150" s="105" t="s">
        <v>158</v>
      </c>
      <c r="D150" s="32" t="s">
        <v>20</v>
      </c>
      <c r="E150" s="32" t="e">
        <f t="shared" si="6"/>
        <v>#NAME?</v>
      </c>
      <c r="F150" s="32" t="s">
        <v>89</v>
      </c>
      <c r="G150" s="32" t="str">
        <f t="shared" si="10"/>
        <v>Mid-year</v>
      </c>
      <c r="J150" s="119"/>
      <c r="K150" s="119"/>
      <c r="L150" s="120"/>
      <c r="M150" s="121">
        <f t="shared" si="7"/>
        <v>0.40437168000000001</v>
      </c>
      <c r="N150" s="16"/>
      <c r="O150" s="140">
        <f t="shared" si="8"/>
        <v>-0.14678691984</v>
      </c>
      <c r="P150" s="121">
        <f t="shared" si="8"/>
        <v>0.14678691984</v>
      </c>
      <c r="Q150" s="121">
        <f t="shared" si="8"/>
        <v>0</v>
      </c>
      <c r="R150" s="73">
        <f t="shared" si="11"/>
        <v>0</v>
      </c>
      <c r="T150" s="138">
        <v>1</v>
      </c>
      <c r="U150" s="138">
        <v>0</v>
      </c>
      <c r="V150" s="138">
        <v>0</v>
      </c>
      <c r="W150" s="139">
        <f t="shared" si="9"/>
        <v>1</v>
      </c>
      <c r="X150" s="16"/>
      <c r="Y150" s="138">
        <v>0.63700000000000001</v>
      </c>
      <c r="Z150" s="138">
        <v>0.36299999999999999</v>
      </c>
      <c r="AA150" s="138">
        <v>0</v>
      </c>
      <c r="AB150" s="139">
        <f t="shared" si="12"/>
        <v>1</v>
      </c>
    </row>
    <row r="151" spans="3:28" outlineLevel="1">
      <c r="C151" s="105" t="s">
        <v>159</v>
      </c>
      <c r="D151" s="32" t="s">
        <v>20</v>
      </c>
      <c r="E151" s="32" t="e">
        <f t="shared" si="6"/>
        <v>#NAME?</v>
      </c>
      <c r="F151" s="32" t="s">
        <v>89</v>
      </c>
      <c r="G151" s="32" t="str">
        <f t="shared" si="10"/>
        <v>Mid-year</v>
      </c>
      <c r="J151" s="119"/>
      <c r="K151" s="119"/>
      <c r="L151" s="120"/>
      <c r="M151" s="121">
        <f t="shared" si="7"/>
        <v>0.90335001000000004</v>
      </c>
      <c r="N151" s="16"/>
      <c r="O151" s="140">
        <f t="shared" si="8"/>
        <v>-1.7836786270000012E-2</v>
      </c>
      <c r="P151" s="121">
        <f t="shared" si="8"/>
        <v>0.56640045627000002</v>
      </c>
      <c r="Q151" s="121">
        <f t="shared" si="8"/>
        <v>-0.54856366999999995</v>
      </c>
      <c r="R151" s="73">
        <f t="shared" si="11"/>
        <v>0</v>
      </c>
      <c r="T151" s="138">
        <v>0.39274515533574855</v>
      </c>
      <c r="U151" s="138">
        <v>0</v>
      </c>
      <c r="V151" s="138">
        <v>0.60725484466425139</v>
      </c>
      <c r="W151" s="139">
        <f t="shared" si="9"/>
        <v>1</v>
      </c>
      <c r="X151" s="16"/>
      <c r="Y151" s="138">
        <v>0.373</v>
      </c>
      <c r="Z151" s="138">
        <v>0.627</v>
      </c>
      <c r="AA151" s="138">
        <v>0</v>
      </c>
      <c r="AB151" s="139">
        <f t="shared" si="12"/>
        <v>1</v>
      </c>
    </row>
    <row r="152" spans="3:28" outlineLevel="1">
      <c r="C152" s="105" t="s">
        <v>160</v>
      </c>
      <c r="D152" s="32" t="s">
        <v>20</v>
      </c>
      <c r="E152" s="32" t="e">
        <f t="shared" si="6"/>
        <v>#NAME?</v>
      </c>
      <c r="F152" s="32" t="s">
        <v>89</v>
      </c>
      <c r="G152" s="32" t="str">
        <f t="shared" si="10"/>
        <v>Mid-year</v>
      </c>
      <c r="J152" s="119"/>
      <c r="K152" s="119"/>
      <c r="L152" s="120"/>
      <c r="M152" s="121">
        <f t="shared" si="7"/>
        <v>1.9874261200000001</v>
      </c>
      <c r="N152" s="16"/>
      <c r="O152" s="140">
        <f t="shared" si="8"/>
        <v>-1.2037566666194566</v>
      </c>
      <c r="P152" s="121">
        <f t="shared" si="8"/>
        <v>1.2037566666194566</v>
      </c>
      <c r="Q152" s="121">
        <f t="shared" si="8"/>
        <v>0</v>
      </c>
      <c r="R152" s="73">
        <f t="shared" si="11"/>
        <v>0</v>
      </c>
      <c r="T152" s="138">
        <v>1</v>
      </c>
      <c r="U152" s="138">
        <v>0</v>
      </c>
      <c r="V152" s="138">
        <v>0</v>
      </c>
      <c r="W152" s="139">
        <f t="shared" si="9"/>
        <v>1</v>
      </c>
      <c r="X152" s="16"/>
      <c r="Y152" s="138">
        <v>0.39431375360033188</v>
      </c>
      <c r="Z152" s="138">
        <v>0.60568624639966817</v>
      </c>
      <c r="AA152" s="138">
        <v>0</v>
      </c>
      <c r="AB152" s="139">
        <f t="shared" si="12"/>
        <v>1</v>
      </c>
    </row>
    <row r="153" spans="3:28" outlineLevel="1">
      <c r="C153" s="105" t="s">
        <v>136</v>
      </c>
      <c r="D153" s="32" t="s">
        <v>20</v>
      </c>
      <c r="E153" s="32" t="e">
        <f t="shared" si="6"/>
        <v>#NAME?</v>
      </c>
      <c r="F153" s="32" t="s">
        <v>89</v>
      </c>
      <c r="G153" s="32" t="str">
        <f t="shared" si="10"/>
        <v>Mid-year</v>
      </c>
      <c r="J153" s="119"/>
      <c r="K153" s="119"/>
      <c r="L153" s="120"/>
      <c r="M153" s="121">
        <f t="shared" si="7"/>
        <v>0</v>
      </c>
      <c r="N153" s="16"/>
      <c r="O153" s="140">
        <f t="shared" si="8"/>
        <v>0</v>
      </c>
      <c r="P153" s="121">
        <f t="shared" si="8"/>
        <v>0</v>
      </c>
      <c r="Q153" s="121">
        <f t="shared" si="8"/>
        <v>0</v>
      </c>
      <c r="R153" s="73">
        <f t="shared" si="11"/>
        <v>0</v>
      </c>
      <c r="T153" s="138">
        <v>1</v>
      </c>
      <c r="U153" s="138"/>
      <c r="V153" s="138"/>
      <c r="W153" s="139">
        <f t="shared" si="9"/>
        <v>1</v>
      </c>
      <c r="X153" s="16"/>
      <c r="Y153" s="138">
        <v>1</v>
      </c>
      <c r="Z153" s="138"/>
      <c r="AA153" s="138"/>
      <c r="AB153" s="139">
        <f t="shared" si="12"/>
        <v>1</v>
      </c>
    </row>
    <row r="154" spans="3:28" outlineLevel="1">
      <c r="C154" s="105" t="s">
        <v>136</v>
      </c>
      <c r="D154" s="32" t="s">
        <v>20</v>
      </c>
      <c r="E154" s="32" t="e">
        <f t="shared" si="6"/>
        <v>#NAME?</v>
      </c>
      <c r="F154" s="32" t="s">
        <v>89</v>
      </c>
      <c r="G154" s="32" t="str">
        <f t="shared" si="10"/>
        <v>Mid-year</v>
      </c>
      <c r="J154" s="119"/>
      <c r="K154" s="119"/>
      <c r="L154" s="120"/>
      <c r="M154" s="121">
        <f t="shared" si="7"/>
        <v>0</v>
      </c>
      <c r="N154" s="16"/>
      <c r="O154" s="140">
        <f t="shared" si="8"/>
        <v>0</v>
      </c>
      <c r="P154" s="121">
        <f t="shared" si="8"/>
        <v>0</v>
      </c>
      <c r="Q154" s="121">
        <f t="shared" si="8"/>
        <v>0</v>
      </c>
      <c r="R154" s="73">
        <f t="shared" si="11"/>
        <v>0</v>
      </c>
      <c r="T154" s="138">
        <v>1</v>
      </c>
      <c r="U154" s="138"/>
      <c r="V154" s="138"/>
      <c r="W154" s="139">
        <f>SUM(T154:V154)</f>
        <v>1</v>
      </c>
      <c r="X154" s="16"/>
      <c r="Y154" s="138">
        <v>1</v>
      </c>
      <c r="Z154" s="138"/>
      <c r="AA154" s="138"/>
      <c r="AB154" s="139">
        <f t="shared" si="12"/>
        <v>1</v>
      </c>
    </row>
    <row r="155" spans="3:28" outlineLevel="1">
      <c r="C155" s="105" t="s">
        <v>136</v>
      </c>
      <c r="D155" s="32" t="s">
        <v>20</v>
      </c>
      <c r="E155" s="32" t="e">
        <f t="shared" si="6"/>
        <v>#NAME?</v>
      </c>
      <c r="F155" s="32" t="s">
        <v>89</v>
      </c>
      <c r="G155" s="32" t="str">
        <f t="shared" si="10"/>
        <v>Mid-year</v>
      </c>
      <c r="J155" s="119"/>
      <c r="K155" s="119"/>
      <c r="L155" s="120"/>
      <c r="M155" s="121">
        <f t="shared" si="7"/>
        <v>0</v>
      </c>
      <c r="N155" s="16"/>
      <c r="O155" s="140">
        <f t="shared" si="8"/>
        <v>0</v>
      </c>
      <c r="P155" s="121">
        <f t="shared" si="8"/>
        <v>0</v>
      </c>
      <c r="Q155" s="121">
        <f t="shared" si="8"/>
        <v>0</v>
      </c>
      <c r="R155" s="73">
        <f t="shared" si="11"/>
        <v>0</v>
      </c>
      <c r="T155" s="138">
        <v>1</v>
      </c>
      <c r="U155" s="138"/>
      <c r="V155" s="138"/>
      <c r="W155" s="139">
        <f>SUM(T155:V155)</f>
        <v>1</v>
      </c>
      <c r="X155" s="16"/>
      <c r="Y155" s="138">
        <v>1</v>
      </c>
      <c r="Z155" s="138"/>
      <c r="AA155" s="138"/>
      <c r="AB155" s="139">
        <f t="shared" si="12"/>
        <v>1</v>
      </c>
    </row>
    <row r="156" spans="3:28" outlineLevel="1">
      <c r="C156" s="105" t="s">
        <v>136</v>
      </c>
      <c r="D156" s="32" t="s">
        <v>20</v>
      </c>
      <c r="E156" s="32" t="e">
        <f t="shared" si="6"/>
        <v>#NAME?</v>
      </c>
      <c r="F156" s="32" t="s">
        <v>89</v>
      </c>
      <c r="G156" s="32" t="str">
        <f t="shared" si="10"/>
        <v>Mid-year</v>
      </c>
      <c r="J156" s="119"/>
      <c r="K156" s="119"/>
      <c r="L156" s="120"/>
      <c r="M156" s="121">
        <f t="shared" si="7"/>
        <v>0</v>
      </c>
      <c r="N156" s="16"/>
      <c r="O156" s="140">
        <f t="shared" si="8"/>
        <v>0</v>
      </c>
      <c r="P156" s="121">
        <f t="shared" si="8"/>
        <v>0</v>
      </c>
      <c r="Q156" s="121">
        <f t="shared" si="8"/>
        <v>0</v>
      </c>
      <c r="R156" s="73">
        <f t="shared" si="11"/>
        <v>0</v>
      </c>
      <c r="T156" s="138">
        <v>1</v>
      </c>
      <c r="U156" s="138"/>
      <c r="V156" s="138"/>
      <c r="W156" s="139">
        <f>SUM(T156:V156)</f>
        <v>1</v>
      </c>
      <c r="X156" s="16"/>
      <c r="Y156" s="138">
        <v>1</v>
      </c>
      <c r="Z156" s="138"/>
      <c r="AA156" s="138"/>
      <c r="AB156" s="139">
        <f t="shared" si="12"/>
        <v>1</v>
      </c>
    </row>
    <row r="157" spans="3:28" outlineLevel="1">
      <c r="C157" s="105" t="s">
        <v>161</v>
      </c>
      <c r="D157" s="32" t="s">
        <v>20</v>
      </c>
      <c r="E157" s="32" t="e">
        <f t="shared" si="6"/>
        <v>#NAME?</v>
      </c>
      <c r="F157" s="32" t="s">
        <v>89</v>
      </c>
      <c r="G157" s="32" t="str">
        <f t="shared" si="10"/>
        <v>Mid-year</v>
      </c>
      <c r="J157" s="119"/>
      <c r="K157" s="119"/>
      <c r="L157" s="120"/>
      <c r="M157" s="121">
        <f t="shared" si="7"/>
        <v>0</v>
      </c>
      <c r="N157" s="16"/>
      <c r="O157" s="141">
        <f t="shared" si="8"/>
        <v>0</v>
      </c>
      <c r="P157" s="142">
        <f t="shared" si="8"/>
        <v>0</v>
      </c>
      <c r="Q157" s="142">
        <f t="shared" si="8"/>
        <v>0</v>
      </c>
      <c r="R157" s="143">
        <f t="shared" si="11"/>
        <v>0</v>
      </c>
      <c r="T157" s="138">
        <v>1</v>
      </c>
      <c r="U157" s="138"/>
      <c r="V157" s="138"/>
      <c r="W157" s="139">
        <f>SUM(T157:V157)</f>
        <v>1</v>
      </c>
      <c r="X157" s="16"/>
      <c r="Y157" s="138">
        <v>1</v>
      </c>
      <c r="Z157" s="138"/>
      <c r="AA157" s="138"/>
      <c r="AB157" s="139">
        <f t="shared" si="12"/>
        <v>1</v>
      </c>
    </row>
    <row r="158" spans="3:28" outlineLevel="1">
      <c r="C158" s="63"/>
      <c r="L158" s="29"/>
      <c r="N158" s="16"/>
      <c r="S158" s="16"/>
    </row>
    <row r="159" spans="3:28" outlineLevel="1">
      <c r="C159" s="131" t="s">
        <v>107</v>
      </c>
      <c r="D159" s="110" t="s">
        <v>20</v>
      </c>
      <c r="E159" s="110" t="e">
        <f>millions</f>
        <v>#NAME?</v>
      </c>
      <c r="F159" s="111" t="s">
        <v>89</v>
      </c>
      <c r="G159" s="111" t="str">
        <f>IF(F159="n.m.","n.m.",IF(F159&lt;&gt;"Nominal","Year-end","Mid-year"))</f>
        <v>Mid-year</v>
      </c>
      <c r="J159" s="114">
        <f>J93-J126</f>
        <v>20.346884546599998</v>
      </c>
      <c r="K159" s="114">
        <f>K93-K126</f>
        <v>22.73849448</v>
      </c>
      <c r="L159" s="144">
        <f>L93-L126</f>
        <v>24.614502673166438</v>
      </c>
      <c r="M159" s="114">
        <f>SUM(M133:M157)</f>
        <v>22.551404987306679</v>
      </c>
      <c r="N159" s="16"/>
      <c r="O159" s="112">
        <f>SUM(O133:O157)</f>
        <v>-9.9495473157885517</v>
      </c>
      <c r="P159" s="112">
        <f>SUM(P133:P157)</f>
        <v>10.556229595788553</v>
      </c>
      <c r="Q159" s="112">
        <f>SUM(Q133:Q157)</f>
        <v>-0.60668228000000157</v>
      </c>
      <c r="R159" s="112">
        <f>SUM(R133:R157)</f>
        <v>1.0928757898653885E-16</v>
      </c>
      <c r="S159" s="16"/>
    </row>
    <row r="160" spans="3:28" ht="4.5" customHeight="1" outlineLevel="1">
      <c r="C160" s="77"/>
      <c r="D160" s="108"/>
      <c r="E160" s="108"/>
      <c r="F160" s="108"/>
      <c r="J160" s="16"/>
      <c r="K160" s="16"/>
      <c r="L160" s="16"/>
      <c r="M160" s="60"/>
      <c r="N160" s="16"/>
    </row>
    <row r="161" spans="1:19" outlineLevel="1">
      <c r="A161" s="116" t="str">
        <f>IF(COUNTA($J161:$N161)=COUNTIF($J161:$N161,"Ok"),"Ok","Check")</f>
        <v>Ok</v>
      </c>
      <c r="C161" s="117" t="s">
        <v>91</v>
      </c>
      <c r="D161" s="16" t="s">
        <v>20</v>
      </c>
      <c r="E161" s="16" t="s">
        <v>43</v>
      </c>
      <c r="F161" s="32" t="s">
        <v>42</v>
      </c>
      <c r="G161" s="32" t="str">
        <f>IF(F161="n.m.","n.m.",IF(F161&lt;&gt;"Nominal","Year-end","Mid-year"))</f>
        <v>n.m.</v>
      </c>
      <c r="H161" s="38"/>
      <c r="J161" s="16"/>
      <c r="K161" s="16"/>
      <c r="L161" s="16"/>
      <c r="M161" s="116" t="s">
        <v>92</v>
      </c>
      <c r="N161" s="16"/>
      <c r="R161" s="116" t="str">
        <f>IF(ROUND(SUM(O159:R159),7)=0,"Ok","Check")</f>
        <v>Ok</v>
      </c>
    </row>
    <row r="162" spans="1:19" outlineLevel="1">
      <c r="A162" s="118"/>
      <c r="C162" s="117"/>
      <c r="G162" s="38"/>
      <c r="H162" s="38"/>
      <c r="J162" s="118"/>
      <c r="K162" s="118"/>
      <c r="L162" s="118"/>
      <c r="M162" s="118"/>
      <c r="N162" s="16"/>
      <c r="O162" s="60"/>
      <c r="P162" s="16"/>
      <c r="Q162" s="16"/>
      <c r="R162" s="16"/>
      <c r="S162" s="16"/>
    </row>
    <row r="163" spans="1:19" s="54" customFormat="1" outlineLevel="1">
      <c r="A163" s="145"/>
      <c r="B163" s="54" t="s">
        <v>108</v>
      </c>
      <c r="C163" s="146"/>
      <c r="D163" s="56"/>
      <c r="E163" s="56"/>
      <c r="F163" s="56"/>
      <c r="G163" s="147"/>
      <c r="H163" s="147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</row>
    <row r="164" spans="1:19" outlineLevel="1">
      <c r="A164" s="118"/>
      <c r="C164" s="117"/>
      <c r="G164" s="38"/>
      <c r="H164" s="38"/>
      <c r="J164" s="118"/>
      <c r="K164" s="118"/>
      <c r="L164" s="118"/>
      <c r="M164" s="118"/>
      <c r="N164" s="16"/>
      <c r="O164" s="16"/>
      <c r="P164" s="16"/>
      <c r="Q164" s="16"/>
      <c r="R164" s="16"/>
      <c r="S164" s="16"/>
    </row>
    <row r="165" spans="1:19" outlineLevel="1">
      <c r="A165" s="118"/>
      <c r="J165" s="44" t="s">
        <v>121</v>
      </c>
      <c r="K165" s="44" t="s">
        <v>121</v>
      </c>
      <c r="L165" s="45" t="s">
        <v>121</v>
      </c>
      <c r="M165" s="44" t="s">
        <v>121</v>
      </c>
      <c r="N165" s="16"/>
      <c r="O165" s="16"/>
      <c r="P165" s="16"/>
      <c r="Q165" s="16"/>
      <c r="R165" s="16"/>
      <c r="S165" s="16"/>
    </row>
    <row r="166" spans="1:19" outlineLevel="1">
      <c r="A166" s="118"/>
      <c r="C166" s="104" t="s">
        <v>109</v>
      </c>
      <c r="D166" s="52" t="s">
        <v>26</v>
      </c>
      <c r="E166" s="52" t="s">
        <v>25</v>
      </c>
      <c r="F166" s="52" t="s">
        <v>24</v>
      </c>
      <c r="G166" s="38" t="s">
        <v>23</v>
      </c>
      <c r="H166" s="32"/>
      <c r="I166" s="32"/>
      <c r="J166" s="127" t="str">
        <f>"CY"&amp;RIGHT(J$4,2)</f>
        <v>CY11</v>
      </c>
      <c r="K166" s="127" t="str">
        <f>"CY"&amp;RIGHT(K$4,2)</f>
        <v>CY12</v>
      </c>
      <c r="L166" s="128" t="str">
        <f>"CY"&amp;RIGHT(L$4,2)</f>
        <v>CY13</v>
      </c>
      <c r="M166" s="127" t="str">
        <f>"CY"&amp;RIGHT(M$4,2)</f>
        <v>CY14</v>
      </c>
      <c r="N166" s="16"/>
      <c r="O166" s="16"/>
      <c r="P166" s="16"/>
      <c r="Q166" s="16"/>
      <c r="R166" s="16"/>
      <c r="S166" s="16"/>
    </row>
    <row r="167" spans="1:19" outlineLevel="1">
      <c r="A167" s="118"/>
      <c r="C167" s="124"/>
      <c r="J167" s="16"/>
      <c r="K167" s="16"/>
      <c r="L167" s="16"/>
      <c r="M167" s="148"/>
      <c r="N167" s="16"/>
      <c r="O167" s="16"/>
      <c r="P167" s="16"/>
      <c r="Q167" s="16"/>
      <c r="R167" s="16"/>
      <c r="S167" s="16"/>
    </row>
    <row r="168" spans="1:19" outlineLevel="1">
      <c r="A168" s="118"/>
      <c r="C168" s="33" t="s">
        <v>127</v>
      </c>
      <c r="D168" s="16" t="s">
        <v>20</v>
      </c>
      <c r="E168" s="16" t="e">
        <f t="shared" ref="E168:E173" si="13">millions</f>
        <v>#NAME?</v>
      </c>
      <c r="F168" s="32" t="s">
        <v>89</v>
      </c>
      <c r="G168" s="32" t="str">
        <f t="shared" ref="G168:G173" si="14">IF(F168="n.m.","n.m.",IF(F168&lt;&gt;"Nominal","Year-end","Mid-year"))</f>
        <v>Mid-year</v>
      </c>
      <c r="J168" s="70">
        <v>1.3707718282000003</v>
      </c>
      <c r="K168" s="70">
        <v>1.5770046600000001</v>
      </c>
      <c r="L168" s="106">
        <v>3.4549149826087397</v>
      </c>
      <c r="M168" s="121">
        <f>SUMPRODUCT(M$67:M$91,$U$133:$U$157)</f>
        <v>1.8254448099999996</v>
      </c>
      <c r="N168" s="16"/>
      <c r="O168" s="16"/>
      <c r="P168" s="16"/>
      <c r="Q168" s="16"/>
      <c r="R168" s="16"/>
      <c r="S168" s="16"/>
    </row>
    <row r="169" spans="1:19" outlineLevel="1">
      <c r="A169" s="118"/>
      <c r="C169" s="33" t="s">
        <v>87</v>
      </c>
      <c r="D169" s="16" t="s">
        <v>20</v>
      </c>
      <c r="E169" s="16" t="e">
        <f t="shared" si="13"/>
        <v>#NAME?</v>
      </c>
      <c r="F169" s="32" t="s">
        <v>89</v>
      </c>
      <c r="G169" s="32" t="str">
        <f t="shared" si="14"/>
        <v>Mid-year</v>
      </c>
      <c r="J169" s="70">
        <v>2.1642037245999997</v>
      </c>
      <c r="K169" s="70">
        <v>1.1005638199999999</v>
      </c>
      <c r="L169" s="106">
        <v>1.0295667177624974</v>
      </c>
      <c r="M169" s="121">
        <f>SUMPRODUCT(M$67:M$91,$V$133:$V$157)</f>
        <v>0.60668228000000157</v>
      </c>
      <c r="N169" s="16"/>
      <c r="O169" s="16"/>
      <c r="P169" s="16"/>
      <c r="Q169" s="16"/>
      <c r="R169" s="16"/>
      <c r="S169" s="16"/>
    </row>
    <row r="170" spans="1:19" outlineLevel="1">
      <c r="A170" s="118"/>
      <c r="C170" s="33" t="s">
        <v>128</v>
      </c>
      <c r="D170" s="16" t="s">
        <v>20</v>
      </c>
      <c r="E170" s="16" t="e">
        <f t="shared" si="13"/>
        <v>#NAME?</v>
      </c>
      <c r="F170" s="32" t="s">
        <v>89</v>
      </c>
      <c r="G170" s="32" t="str">
        <f t="shared" si="14"/>
        <v>Mid-year</v>
      </c>
      <c r="J170" s="70">
        <v>0</v>
      </c>
      <c r="K170" s="70">
        <v>0</v>
      </c>
      <c r="L170" s="106">
        <v>0</v>
      </c>
      <c r="M170" s="70">
        <v>0</v>
      </c>
      <c r="N170" s="16"/>
      <c r="O170" s="16"/>
      <c r="P170" s="16"/>
      <c r="Q170" s="16"/>
      <c r="R170" s="16"/>
      <c r="S170" s="16"/>
    </row>
    <row r="171" spans="1:19" outlineLevel="1">
      <c r="A171" s="118"/>
      <c r="C171" s="33" t="s">
        <v>129</v>
      </c>
      <c r="D171" s="16" t="s">
        <v>20</v>
      </c>
      <c r="E171" s="16" t="e">
        <f t="shared" si="13"/>
        <v>#NAME?</v>
      </c>
      <c r="F171" s="32" t="s">
        <v>89</v>
      </c>
      <c r="G171" s="32" t="str">
        <f t="shared" si="14"/>
        <v>Mid-year</v>
      </c>
      <c r="J171" s="70">
        <v>16.811908993799999</v>
      </c>
      <c r="K171" s="70">
        <v>20.060926000000002</v>
      </c>
      <c r="L171" s="106">
        <v>20.130020972795201</v>
      </c>
      <c r="M171" s="121">
        <f>SUMPRODUCT(M$67:M$91,$T$133:$T$157)</f>
        <v>21.81073254</v>
      </c>
      <c r="N171" s="16"/>
      <c r="O171" s="16"/>
      <c r="P171" s="16"/>
      <c r="Q171" s="16"/>
      <c r="R171" s="16"/>
      <c r="S171" s="16"/>
    </row>
    <row r="172" spans="1:19" outlineLevel="1">
      <c r="A172" s="118"/>
      <c r="C172" s="33" t="s">
        <v>130</v>
      </c>
      <c r="D172" s="16" t="s">
        <v>20</v>
      </c>
      <c r="E172" s="16" t="e">
        <f t="shared" si="13"/>
        <v>#NAME?</v>
      </c>
      <c r="F172" s="32" t="s">
        <v>89</v>
      </c>
      <c r="G172" s="32" t="str">
        <f t="shared" si="14"/>
        <v>Mid-year</v>
      </c>
      <c r="J172" s="70">
        <v>0</v>
      </c>
      <c r="K172" s="70">
        <v>0</v>
      </c>
      <c r="L172" s="106">
        <v>0</v>
      </c>
      <c r="M172" s="70">
        <v>0</v>
      </c>
      <c r="N172" s="16"/>
      <c r="O172" s="16"/>
      <c r="P172" s="16"/>
      <c r="Q172" s="16"/>
      <c r="R172" s="16"/>
      <c r="S172" s="16"/>
    </row>
    <row r="173" spans="1:19" outlineLevel="1">
      <c r="A173" s="118"/>
      <c r="C173" s="33" t="s">
        <v>131</v>
      </c>
      <c r="D173" s="16" t="s">
        <v>20</v>
      </c>
      <c r="E173" s="16" t="e">
        <f t="shared" si="13"/>
        <v>#NAME?</v>
      </c>
      <c r="F173" s="32" t="s">
        <v>89</v>
      </c>
      <c r="G173" s="32" t="str">
        <f t="shared" si="14"/>
        <v>Mid-year</v>
      </c>
      <c r="J173" s="70">
        <v>0</v>
      </c>
      <c r="K173" s="70">
        <v>0</v>
      </c>
      <c r="L173" s="106">
        <v>0</v>
      </c>
      <c r="M173" s="70">
        <v>0</v>
      </c>
      <c r="N173" s="16"/>
      <c r="O173" s="16"/>
      <c r="P173" s="16"/>
      <c r="Q173" s="16"/>
      <c r="R173" s="16"/>
      <c r="S173" s="16"/>
    </row>
    <row r="174" spans="1:19" outlineLevel="1">
      <c r="A174" s="118"/>
      <c r="C174" s="117"/>
      <c r="G174" s="38"/>
      <c r="H174" s="38"/>
      <c r="J174" s="118"/>
      <c r="K174" s="118"/>
      <c r="L174" s="149"/>
      <c r="M174" s="118"/>
      <c r="N174" s="16"/>
      <c r="O174" s="16"/>
      <c r="P174" s="16"/>
      <c r="Q174" s="16"/>
      <c r="R174" s="16"/>
      <c r="S174" s="16"/>
    </row>
    <row r="175" spans="1:19" outlineLevel="1">
      <c r="A175" s="118"/>
      <c r="C175" s="131" t="s">
        <v>110</v>
      </c>
      <c r="D175" s="110" t="s">
        <v>20</v>
      </c>
      <c r="E175" s="110" t="e">
        <f>millions</f>
        <v>#NAME?</v>
      </c>
      <c r="F175" s="111" t="s">
        <v>89</v>
      </c>
      <c r="G175" s="111" t="str">
        <f>IF(F175="n.m.","n.m.",IF(F175&lt;&gt;"Nominal","Year-end","Mid-year"))</f>
        <v>Mid-year</v>
      </c>
      <c r="J175" s="112">
        <f>SUM(J168:J174)</f>
        <v>20.346884546599998</v>
      </c>
      <c r="K175" s="112">
        <f>SUM(K168:K174)</f>
        <v>22.73849448</v>
      </c>
      <c r="L175" s="113">
        <f>SUM(L168:L174)</f>
        <v>24.614502673166438</v>
      </c>
      <c r="M175" s="114">
        <f>SUM(M168:M174)</f>
        <v>24.242859630000002</v>
      </c>
      <c r="N175" s="16"/>
      <c r="O175" s="16"/>
      <c r="P175" s="16"/>
      <c r="Q175" s="16"/>
      <c r="R175" s="16"/>
      <c r="S175" s="16"/>
    </row>
    <row r="176" spans="1:19" ht="4.5" customHeight="1" outlineLevel="1">
      <c r="C176" s="77"/>
      <c r="D176" s="108"/>
      <c r="E176" s="108"/>
      <c r="F176" s="108"/>
      <c r="J176" s="60"/>
      <c r="K176" s="60"/>
      <c r="L176" s="60"/>
      <c r="M176" s="60"/>
      <c r="N176" s="16"/>
      <c r="O176" s="16"/>
      <c r="P176" s="16"/>
      <c r="Q176" s="16"/>
      <c r="R176" s="16"/>
      <c r="S176" s="16"/>
    </row>
    <row r="177" spans="1:19" outlineLevel="1">
      <c r="A177" s="116" t="str">
        <f>IF(COUNTA($J177:$N177)=COUNTIF($J177:$N177,"Ok"),"Ok","Check")</f>
        <v>Ok</v>
      </c>
      <c r="C177" s="117" t="s">
        <v>91</v>
      </c>
      <c r="D177" s="16" t="s">
        <v>20</v>
      </c>
      <c r="E177" s="16" t="s">
        <v>43</v>
      </c>
      <c r="F177" s="32" t="s">
        <v>42</v>
      </c>
      <c r="G177" s="32" t="str">
        <f>IF(F177="n.m.","n.m.",IF(F177&lt;&gt;"Nominal","Year-end","Mid-year"))</f>
        <v>n.m.</v>
      </c>
      <c r="H177" s="38"/>
      <c r="J177" s="116" t="s">
        <v>92</v>
      </c>
      <c r="K177" s="116" t="s">
        <v>92</v>
      </c>
      <c r="L177" s="116" t="s">
        <v>92</v>
      </c>
      <c r="M177" s="116" t="s">
        <v>92</v>
      </c>
      <c r="N177" s="16"/>
      <c r="O177" s="16"/>
      <c r="P177" s="16"/>
      <c r="Q177" s="16"/>
      <c r="R177" s="16"/>
      <c r="S177" s="16"/>
    </row>
    <row r="178" spans="1:19" outlineLevel="1">
      <c r="A178" s="118"/>
      <c r="C178" s="117"/>
      <c r="G178" s="38"/>
      <c r="H178" s="38"/>
      <c r="J178" s="118"/>
      <c r="K178" s="118"/>
      <c r="L178" s="118"/>
      <c r="M178" s="118"/>
      <c r="N178" s="16"/>
      <c r="O178" s="16"/>
      <c r="P178" s="16"/>
      <c r="Q178" s="16"/>
      <c r="R178" s="16"/>
      <c r="S178" s="16"/>
    </row>
    <row r="179" spans="1:19" outlineLevel="1">
      <c r="A179" s="118"/>
      <c r="J179" s="44" t="s">
        <v>121</v>
      </c>
      <c r="K179" s="44" t="s">
        <v>121</v>
      </c>
      <c r="L179" s="45" t="s">
        <v>121</v>
      </c>
      <c r="M179" s="44" t="s">
        <v>121</v>
      </c>
      <c r="N179" s="16"/>
      <c r="O179" s="16"/>
      <c r="P179" s="16"/>
      <c r="Q179" s="16"/>
      <c r="R179" s="16"/>
      <c r="S179" s="16"/>
    </row>
    <row r="180" spans="1:19" outlineLevel="1">
      <c r="A180" s="118"/>
      <c r="C180" s="104" t="s">
        <v>111</v>
      </c>
      <c r="D180" s="52" t="s">
        <v>26</v>
      </c>
      <c r="E180" s="52" t="s">
        <v>25</v>
      </c>
      <c r="F180" s="52" t="s">
        <v>24</v>
      </c>
      <c r="G180" s="38" t="s">
        <v>23</v>
      </c>
      <c r="H180" s="32"/>
      <c r="I180" s="32"/>
      <c r="J180" s="127" t="str">
        <f>"CY"&amp;RIGHT(J$4,2)</f>
        <v>CY11</v>
      </c>
      <c r="K180" s="127" t="str">
        <f>"CY"&amp;RIGHT(K$4,2)</f>
        <v>CY12</v>
      </c>
      <c r="L180" s="128" t="str">
        <f>"CY"&amp;RIGHT(L$4,2)</f>
        <v>CY13</v>
      </c>
      <c r="M180" s="127" t="str">
        <f>"CY"&amp;RIGHT(M$4,2)</f>
        <v>CY14</v>
      </c>
      <c r="N180" s="16"/>
      <c r="O180" s="16"/>
      <c r="P180" s="16"/>
      <c r="Q180" s="16"/>
      <c r="R180" s="16"/>
      <c r="S180" s="16"/>
    </row>
    <row r="181" spans="1:19" outlineLevel="1">
      <c r="A181" s="118"/>
      <c r="C181" s="124"/>
      <c r="J181" s="16"/>
      <c r="K181" s="16"/>
      <c r="L181" s="16"/>
      <c r="M181" s="148"/>
      <c r="N181" s="16"/>
      <c r="O181" s="16"/>
      <c r="P181" s="16"/>
      <c r="Q181" s="16"/>
      <c r="R181" s="16"/>
      <c r="S181" s="16"/>
    </row>
    <row r="182" spans="1:19" outlineLevel="1">
      <c r="A182" s="118"/>
      <c r="C182" s="33" t="s">
        <v>127</v>
      </c>
      <c r="D182" s="16" t="s">
        <v>20</v>
      </c>
      <c r="E182" s="16" t="e">
        <f t="shared" ref="E182:E187" si="15">millions</f>
        <v>#NAME?</v>
      </c>
      <c r="F182" s="32" t="s">
        <v>89</v>
      </c>
      <c r="G182" s="32" t="str">
        <f t="shared" ref="G182:G187" si="16">IF(F182="n.m.","n.m.",IF(F182&lt;&gt;"Nominal","Year-end","Mid-year"))</f>
        <v>Mid-year</v>
      </c>
      <c r="J182" s="150"/>
      <c r="K182" s="150"/>
      <c r="L182" s="151"/>
      <c r="M182" s="121">
        <f>SUMPRODUCT(M$100:M$124,$U$133:$U$157)</f>
        <v>-0.41702702006307224</v>
      </c>
      <c r="N182" s="16"/>
      <c r="O182" s="16"/>
      <c r="P182" s="16"/>
      <c r="Q182" s="16"/>
      <c r="R182" s="16"/>
      <c r="S182" s="16"/>
    </row>
    <row r="183" spans="1:19" outlineLevel="1">
      <c r="A183" s="118"/>
      <c r="C183" s="33" t="s">
        <v>87</v>
      </c>
      <c r="D183" s="16" t="s">
        <v>20</v>
      </c>
      <c r="E183" s="16" t="e">
        <f t="shared" si="15"/>
        <v>#NAME?</v>
      </c>
      <c r="F183" s="32" t="s">
        <v>89</v>
      </c>
      <c r="G183" s="32" t="str">
        <f t="shared" si="16"/>
        <v>Mid-year</v>
      </c>
      <c r="J183" s="150"/>
      <c r="K183" s="150"/>
      <c r="L183" s="151"/>
      <c r="M183" s="121">
        <f>SUMPRODUCT(M$100:M$124,$V$133:$V$157)</f>
        <v>0</v>
      </c>
      <c r="N183" s="16"/>
      <c r="O183" s="16"/>
      <c r="P183" s="16"/>
      <c r="Q183" s="16"/>
      <c r="R183" s="16"/>
      <c r="S183" s="16"/>
    </row>
    <row r="184" spans="1:19" outlineLevel="1">
      <c r="A184" s="118"/>
      <c r="C184" s="33" t="s">
        <v>128</v>
      </c>
      <c r="D184" s="16" t="s">
        <v>20</v>
      </c>
      <c r="E184" s="16" t="e">
        <f t="shared" si="15"/>
        <v>#NAME?</v>
      </c>
      <c r="F184" s="32" t="s">
        <v>89</v>
      </c>
      <c r="G184" s="32" t="str">
        <f t="shared" si="16"/>
        <v>Mid-year</v>
      </c>
      <c r="J184" s="150"/>
      <c r="K184" s="150"/>
      <c r="L184" s="151"/>
      <c r="M184" s="70">
        <v>0</v>
      </c>
      <c r="N184" s="16"/>
      <c r="O184" s="16"/>
      <c r="P184" s="16"/>
      <c r="Q184" s="16"/>
      <c r="R184" s="16"/>
      <c r="S184" s="16"/>
    </row>
    <row r="185" spans="1:19" outlineLevel="1">
      <c r="A185" s="118"/>
      <c r="C185" s="33" t="s">
        <v>129</v>
      </c>
      <c r="D185" s="16" t="s">
        <v>20</v>
      </c>
      <c r="E185" s="16" t="e">
        <f t="shared" si="15"/>
        <v>#NAME?</v>
      </c>
      <c r="F185" s="32" t="s">
        <v>89</v>
      </c>
      <c r="G185" s="32" t="str">
        <f t="shared" si="16"/>
        <v>Mid-year</v>
      </c>
      <c r="J185" s="150"/>
      <c r="K185" s="150"/>
      <c r="L185" s="151"/>
      <c r="M185" s="121">
        <f>SUMPRODUCT(M$100:M$124,$T$133:$T$157)</f>
        <v>2.1084816627563958</v>
      </c>
      <c r="N185" s="16"/>
      <c r="O185" s="16"/>
      <c r="P185" s="16"/>
      <c r="Q185" s="16"/>
      <c r="R185" s="16"/>
      <c r="S185" s="16"/>
    </row>
    <row r="186" spans="1:19" outlineLevel="1">
      <c r="A186" s="118"/>
      <c r="C186" s="33" t="s">
        <v>130</v>
      </c>
      <c r="D186" s="16" t="s">
        <v>20</v>
      </c>
      <c r="E186" s="16" t="e">
        <f t="shared" si="15"/>
        <v>#NAME?</v>
      </c>
      <c r="F186" s="32" t="s">
        <v>89</v>
      </c>
      <c r="G186" s="32" t="str">
        <f t="shared" si="16"/>
        <v>Mid-year</v>
      </c>
      <c r="J186" s="150"/>
      <c r="K186" s="150"/>
      <c r="L186" s="151"/>
      <c r="M186" s="70">
        <v>0</v>
      </c>
      <c r="N186" s="16"/>
      <c r="O186" s="16"/>
      <c r="P186" s="16"/>
      <c r="Q186" s="16"/>
      <c r="R186" s="16"/>
      <c r="S186" s="16"/>
    </row>
    <row r="187" spans="1:19" outlineLevel="1">
      <c r="A187" s="118"/>
      <c r="C187" s="33" t="s">
        <v>131</v>
      </c>
      <c r="D187" s="16" t="s">
        <v>20</v>
      </c>
      <c r="E187" s="16" t="e">
        <f t="shared" si="15"/>
        <v>#NAME?</v>
      </c>
      <c r="F187" s="32" t="s">
        <v>89</v>
      </c>
      <c r="G187" s="32" t="str">
        <f t="shared" si="16"/>
        <v>Mid-year</v>
      </c>
      <c r="J187" s="150"/>
      <c r="K187" s="150"/>
      <c r="L187" s="151"/>
      <c r="M187" s="70">
        <v>0</v>
      </c>
      <c r="N187" s="16"/>
      <c r="O187" s="16"/>
      <c r="P187" s="16"/>
      <c r="Q187" s="16"/>
      <c r="R187" s="16"/>
      <c r="S187" s="16"/>
    </row>
    <row r="188" spans="1:19" outlineLevel="1">
      <c r="A188" s="118"/>
      <c r="C188" s="117"/>
      <c r="G188" s="38"/>
      <c r="H188" s="38"/>
      <c r="J188" s="118"/>
      <c r="K188" s="118"/>
      <c r="L188" s="149"/>
      <c r="M188" s="118"/>
      <c r="N188" s="16"/>
      <c r="O188" s="16"/>
      <c r="P188" s="16"/>
      <c r="Q188" s="16"/>
      <c r="R188" s="16"/>
      <c r="S188" s="16"/>
    </row>
    <row r="189" spans="1:19" outlineLevel="1">
      <c r="A189" s="118"/>
      <c r="C189" s="131" t="s">
        <v>110</v>
      </c>
      <c r="D189" s="110" t="s">
        <v>20</v>
      </c>
      <c r="E189" s="110" t="e">
        <f>millions</f>
        <v>#NAME?</v>
      </c>
      <c r="F189" s="111" t="s">
        <v>89</v>
      </c>
      <c r="G189" s="111" t="str">
        <f>IF(F189="n.m.","n.m.",IF(F189&lt;&gt;"Nominal","Year-end","Mid-year"))</f>
        <v>Mid-year</v>
      </c>
      <c r="J189" s="112">
        <f>SUM(J182:J188)</f>
        <v>0</v>
      </c>
      <c r="K189" s="112">
        <f>SUM(K182:K188)</f>
        <v>0</v>
      </c>
      <c r="L189" s="113">
        <f>SUM(L182:L188)</f>
        <v>0</v>
      </c>
      <c r="M189" s="114">
        <f>SUM(M182:M188)</f>
        <v>1.6914546426933237</v>
      </c>
      <c r="N189" s="16"/>
      <c r="O189" s="16"/>
      <c r="P189" s="16"/>
      <c r="Q189" s="16"/>
      <c r="R189" s="16"/>
      <c r="S189" s="16"/>
    </row>
    <row r="190" spans="1:19" ht="4.5" customHeight="1" outlineLevel="1">
      <c r="C190" s="77"/>
      <c r="D190" s="108"/>
      <c r="E190" s="108"/>
      <c r="F190" s="108"/>
      <c r="J190" s="60"/>
      <c r="K190" s="60"/>
      <c r="L190" s="60"/>
      <c r="M190" s="60"/>
      <c r="N190" s="16"/>
      <c r="O190" s="16"/>
      <c r="P190" s="16"/>
      <c r="Q190" s="16"/>
      <c r="R190" s="16"/>
      <c r="S190" s="16"/>
    </row>
    <row r="191" spans="1:19" outlineLevel="1">
      <c r="A191" s="116" t="str">
        <f>IF(COUNTA($J191:$P191)=COUNTIF($J191:$P191,"Ok"),"Ok","Check")</f>
        <v>Ok</v>
      </c>
      <c r="C191" s="117" t="s">
        <v>91</v>
      </c>
      <c r="D191" s="16" t="s">
        <v>20</v>
      </c>
      <c r="E191" s="16" t="s">
        <v>43</v>
      </c>
      <c r="F191" s="32" t="s">
        <v>42</v>
      </c>
      <c r="G191" s="32" t="str">
        <f>IF(F191="n.m.","n.m.",IF(F191&lt;&gt;"Nominal","Year-end","Mid-year"))</f>
        <v>n.m.</v>
      </c>
      <c r="H191" s="38"/>
      <c r="J191" s="60"/>
      <c r="K191" s="60"/>
      <c r="L191" s="60"/>
      <c r="M191" s="116" t="str">
        <f>IF(ROUND((M189-M$126),6)=0,"Ok","Check")</f>
        <v>Ok</v>
      </c>
      <c r="N191" s="16"/>
      <c r="O191" s="16"/>
      <c r="P191" s="16"/>
      <c r="Q191" s="16"/>
      <c r="R191" s="16"/>
      <c r="S191" s="16"/>
    </row>
    <row r="192" spans="1:19" outlineLevel="1">
      <c r="A192" s="118"/>
      <c r="C192" s="117"/>
      <c r="G192" s="38"/>
      <c r="H192" s="38"/>
      <c r="J192" s="118"/>
      <c r="K192" s="118"/>
      <c r="L192" s="118"/>
      <c r="M192" s="118"/>
      <c r="N192" s="16"/>
      <c r="O192" s="16"/>
      <c r="P192" s="16"/>
      <c r="Q192" s="16"/>
      <c r="R192" s="16"/>
      <c r="S192" s="16"/>
    </row>
    <row r="193" spans="1:19" outlineLevel="1">
      <c r="A193" s="118"/>
      <c r="J193" s="44" t="s">
        <v>121</v>
      </c>
      <c r="K193" s="44" t="s">
        <v>121</v>
      </c>
      <c r="L193" s="45" t="s">
        <v>121</v>
      </c>
      <c r="M193" s="44" t="s">
        <v>121</v>
      </c>
      <c r="N193" s="16"/>
      <c r="O193" s="16"/>
      <c r="P193" s="16"/>
      <c r="Q193" s="16"/>
      <c r="R193" s="16"/>
      <c r="S193" s="16"/>
    </row>
    <row r="194" spans="1:19" outlineLevel="1">
      <c r="A194" s="118"/>
      <c r="C194" s="104" t="s">
        <v>112</v>
      </c>
      <c r="D194" s="52" t="s">
        <v>26</v>
      </c>
      <c r="E194" s="52" t="s">
        <v>25</v>
      </c>
      <c r="F194" s="52" t="s">
        <v>24</v>
      </c>
      <c r="G194" s="38" t="s">
        <v>23</v>
      </c>
      <c r="H194" s="32"/>
      <c r="I194" s="32"/>
      <c r="J194" s="127" t="str">
        <f>"CY"&amp;RIGHT(J$4,2)</f>
        <v>CY11</v>
      </c>
      <c r="K194" s="127" t="str">
        <f>"CY"&amp;RIGHT(K$4,2)</f>
        <v>CY12</v>
      </c>
      <c r="L194" s="128" t="str">
        <f>"CY"&amp;RIGHT(L$4,2)</f>
        <v>CY13</v>
      </c>
      <c r="M194" s="127" t="str">
        <f>"CY"&amp;RIGHT(M$4,2)</f>
        <v>CY14</v>
      </c>
      <c r="N194" s="16"/>
      <c r="O194" s="16"/>
      <c r="P194" s="16"/>
      <c r="Q194" s="16"/>
      <c r="R194" s="16"/>
      <c r="S194" s="16"/>
    </row>
    <row r="195" spans="1:19" outlineLevel="1">
      <c r="A195" s="118"/>
      <c r="C195" s="124"/>
      <c r="J195" s="16"/>
      <c r="K195" s="16"/>
      <c r="L195" s="16"/>
      <c r="M195" s="148"/>
      <c r="N195" s="16"/>
      <c r="O195" s="16"/>
      <c r="P195" s="16"/>
      <c r="Q195" s="16"/>
      <c r="R195" s="16"/>
      <c r="S195" s="16"/>
    </row>
    <row r="196" spans="1:19" outlineLevel="1">
      <c r="A196" s="118"/>
      <c r="C196" s="33" t="s">
        <v>127</v>
      </c>
      <c r="D196" s="16" t="s">
        <v>20</v>
      </c>
      <c r="E196" s="16" t="e">
        <f t="shared" ref="E196:E201" si="17">millions</f>
        <v>#NAME?</v>
      </c>
      <c r="F196" s="32" t="s">
        <v>89</v>
      </c>
      <c r="G196" s="32" t="str">
        <f t="shared" ref="G196:G201" si="18">IF(F196="n.m.","n.m.",IF(F196&lt;&gt;"Nominal","Year-end","Mid-year"))</f>
        <v>Mid-year</v>
      </c>
      <c r="J196" s="121">
        <f t="shared" ref="J196:M201" si="19">J168-J182</f>
        <v>1.3707718282000003</v>
      </c>
      <c r="K196" s="121">
        <f t="shared" si="19"/>
        <v>1.5770046600000001</v>
      </c>
      <c r="L196" s="73">
        <f t="shared" si="19"/>
        <v>3.4549149826087397</v>
      </c>
      <c r="M196" s="121">
        <f t="shared" si="19"/>
        <v>2.2424718300630717</v>
      </c>
      <c r="N196" s="16"/>
      <c r="O196" s="16"/>
      <c r="P196" s="16"/>
      <c r="Q196" s="16"/>
      <c r="R196" s="16"/>
      <c r="S196" s="16"/>
    </row>
    <row r="197" spans="1:19" outlineLevel="1">
      <c r="A197" s="118"/>
      <c r="C197" s="33" t="s">
        <v>87</v>
      </c>
      <c r="D197" s="16" t="s">
        <v>20</v>
      </c>
      <c r="E197" s="16" t="e">
        <f t="shared" si="17"/>
        <v>#NAME?</v>
      </c>
      <c r="F197" s="32" t="s">
        <v>89</v>
      </c>
      <c r="G197" s="32" t="str">
        <f t="shared" si="18"/>
        <v>Mid-year</v>
      </c>
      <c r="J197" s="121">
        <f t="shared" si="19"/>
        <v>2.1642037245999997</v>
      </c>
      <c r="K197" s="121">
        <f t="shared" si="19"/>
        <v>1.1005638199999999</v>
      </c>
      <c r="L197" s="73">
        <f t="shared" si="19"/>
        <v>1.0295667177624974</v>
      </c>
      <c r="M197" s="121">
        <f t="shared" si="19"/>
        <v>0.60668228000000157</v>
      </c>
      <c r="N197" s="16"/>
      <c r="O197" s="16"/>
      <c r="P197" s="16"/>
      <c r="Q197" s="16"/>
      <c r="R197" s="16"/>
      <c r="S197" s="16"/>
    </row>
    <row r="198" spans="1:19" outlineLevel="1">
      <c r="A198" s="118"/>
      <c r="C198" s="33" t="s">
        <v>128</v>
      </c>
      <c r="D198" s="16" t="s">
        <v>20</v>
      </c>
      <c r="E198" s="16" t="e">
        <f t="shared" si="17"/>
        <v>#NAME?</v>
      </c>
      <c r="F198" s="32" t="s">
        <v>89</v>
      </c>
      <c r="G198" s="32" t="str">
        <f t="shared" si="18"/>
        <v>Mid-year</v>
      </c>
      <c r="J198" s="70">
        <f t="shared" si="19"/>
        <v>0</v>
      </c>
      <c r="K198" s="70">
        <f t="shared" si="19"/>
        <v>0</v>
      </c>
      <c r="L198" s="106">
        <f t="shared" si="19"/>
        <v>0</v>
      </c>
      <c r="M198" s="70">
        <f t="shared" si="19"/>
        <v>0</v>
      </c>
      <c r="N198" s="16"/>
      <c r="O198" s="16"/>
      <c r="P198" s="16"/>
      <c r="Q198" s="16"/>
      <c r="R198" s="16"/>
      <c r="S198" s="16"/>
    </row>
    <row r="199" spans="1:19" outlineLevel="1">
      <c r="A199" s="118"/>
      <c r="C199" s="33" t="s">
        <v>129</v>
      </c>
      <c r="D199" s="16" t="s">
        <v>20</v>
      </c>
      <c r="E199" s="16" t="e">
        <f t="shared" si="17"/>
        <v>#NAME?</v>
      </c>
      <c r="F199" s="32" t="s">
        <v>89</v>
      </c>
      <c r="G199" s="32" t="str">
        <f t="shared" si="18"/>
        <v>Mid-year</v>
      </c>
      <c r="J199" s="121">
        <f t="shared" si="19"/>
        <v>16.811908993799999</v>
      </c>
      <c r="K199" s="121">
        <f t="shared" si="19"/>
        <v>20.060926000000002</v>
      </c>
      <c r="L199" s="73">
        <f t="shared" si="19"/>
        <v>20.130020972795201</v>
      </c>
      <c r="M199" s="121">
        <f t="shared" si="19"/>
        <v>19.702250877243603</v>
      </c>
      <c r="N199" s="16"/>
      <c r="O199" s="16"/>
      <c r="P199" s="16"/>
      <c r="Q199" s="16"/>
      <c r="R199" s="16"/>
      <c r="S199" s="16"/>
    </row>
    <row r="200" spans="1:19" outlineLevel="1">
      <c r="A200" s="118"/>
      <c r="C200" s="33" t="s">
        <v>130</v>
      </c>
      <c r="D200" s="16" t="s">
        <v>20</v>
      </c>
      <c r="E200" s="16" t="e">
        <f t="shared" si="17"/>
        <v>#NAME?</v>
      </c>
      <c r="F200" s="32" t="s">
        <v>89</v>
      </c>
      <c r="G200" s="32" t="str">
        <f t="shared" si="18"/>
        <v>Mid-year</v>
      </c>
      <c r="J200" s="70">
        <f t="shared" si="19"/>
        <v>0</v>
      </c>
      <c r="K200" s="70">
        <f t="shared" si="19"/>
        <v>0</v>
      </c>
      <c r="L200" s="106">
        <f t="shared" si="19"/>
        <v>0</v>
      </c>
      <c r="M200" s="70">
        <f t="shared" si="19"/>
        <v>0</v>
      </c>
      <c r="N200" s="16"/>
      <c r="O200" s="16"/>
      <c r="P200" s="16"/>
      <c r="Q200" s="16"/>
      <c r="R200" s="16"/>
      <c r="S200" s="16"/>
    </row>
    <row r="201" spans="1:19" outlineLevel="1">
      <c r="A201" s="118"/>
      <c r="C201" s="33" t="s">
        <v>131</v>
      </c>
      <c r="D201" s="16" t="s">
        <v>20</v>
      </c>
      <c r="E201" s="16" t="e">
        <f t="shared" si="17"/>
        <v>#NAME?</v>
      </c>
      <c r="F201" s="32" t="s">
        <v>89</v>
      </c>
      <c r="G201" s="32" t="str">
        <f t="shared" si="18"/>
        <v>Mid-year</v>
      </c>
      <c r="J201" s="70">
        <f t="shared" si="19"/>
        <v>0</v>
      </c>
      <c r="K201" s="70">
        <f t="shared" si="19"/>
        <v>0</v>
      </c>
      <c r="L201" s="106">
        <f t="shared" si="19"/>
        <v>0</v>
      </c>
      <c r="M201" s="70">
        <f t="shared" si="19"/>
        <v>0</v>
      </c>
      <c r="N201" s="16"/>
      <c r="O201" s="16"/>
      <c r="P201" s="16"/>
      <c r="Q201" s="16"/>
      <c r="R201" s="16"/>
      <c r="S201" s="16"/>
    </row>
    <row r="202" spans="1:19" outlineLevel="1">
      <c r="A202" s="118"/>
      <c r="C202" s="117"/>
      <c r="G202" s="38"/>
      <c r="H202" s="38"/>
      <c r="J202" s="118"/>
      <c r="K202" s="118"/>
      <c r="L202" s="149"/>
      <c r="M202" s="118"/>
      <c r="N202" s="16"/>
      <c r="O202" s="16"/>
      <c r="P202" s="16"/>
      <c r="Q202" s="16"/>
      <c r="R202" s="16"/>
      <c r="S202" s="16"/>
    </row>
    <row r="203" spans="1:19" outlineLevel="1">
      <c r="A203" s="118"/>
      <c r="C203" s="131" t="s">
        <v>110</v>
      </c>
      <c r="D203" s="110" t="s">
        <v>20</v>
      </c>
      <c r="E203" s="110" t="e">
        <f>millions</f>
        <v>#NAME?</v>
      </c>
      <c r="F203" s="111" t="s">
        <v>89</v>
      </c>
      <c r="G203" s="111" t="str">
        <f>IF(F203="n.m.","n.m.",IF(F203&lt;&gt;"Nominal","Year-end","Mid-year"))</f>
        <v>Mid-year</v>
      </c>
      <c r="J203" s="112">
        <f>SUM(J196:J202)</f>
        <v>20.346884546599998</v>
      </c>
      <c r="K203" s="112">
        <f>SUM(K196:K202)</f>
        <v>22.73849448</v>
      </c>
      <c r="L203" s="113">
        <f>SUM(L196:L202)</f>
        <v>24.614502673166438</v>
      </c>
      <c r="M203" s="114">
        <f>SUM(M196:M202)</f>
        <v>22.551404987306675</v>
      </c>
      <c r="N203" s="16"/>
      <c r="O203" s="16"/>
      <c r="P203" s="16"/>
      <c r="Q203" s="16"/>
      <c r="R203" s="16"/>
      <c r="S203" s="16"/>
    </row>
    <row r="204" spans="1:19" ht="4.5" customHeight="1" outlineLevel="1">
      <c r="C204" s="77"/>
      <c r="D204" s="108"/>
      <c r="E204" s="108"/>
      <c r="F204" s="108"/>
      <c r="J204" s="60"/>
      <c r="K204" s="60"/>
      <c r="L204" s="60"/>
      <c r="M204" s="60"/>
      <c r="N204" s="16"/>
      <c r="O204" s="16"/>
      <c r="P204" s="16"/>
      <c r="Q204" s="16"/>
      <c r="R204" s="16"/>
      <c r="S204" s="16"/>
    </row>
    <row r="205" spans="1:19" outlineLevel="1">
      <c r="A205" s="116" t="str">
        <f>IF(COUNTA($J205:$P205)=COUNTIF($J205:$P205,"Ok"),"Ok","Check")</f>
        <v>Ok</v>
      </c>
      <c r="C205" s="117" t="s">
        <v>91</v>
      </c>
      <c r="D205" s="16" t="s">
        <v>20</v>
      </c>
      <c r="E205" s="16" t="s">
        <v>43</v>
      </c>
      <c r="F205" s="32" t="s">
        <v>42</v>
      </c>
      <c r="G205" s="32" t="str">
        <f>IF(F205="n.m.","n.m.",IF(F205&lt;&gt;"Nominal","Year-end","Mid-year"))</f>
        <v>n.m.</v>
      </c>
      <c r="H205" s="38"/>
      <c r="J205" s="116" t="str">
        <f>IF(ROUND((J203-J$159),6)=0,"Ok","Check")</f>
        <v>Ok</v>
      </c>
      <c r="K205" s="116" t="str">
        <f>IF(ROUND((K203-K$159),6)=0,"Ok","Check")</f>
        <v>Ok</v>
      </c>
      <c r="L205" s="116" t="str">
        <f>IF(ROUND((L203-L$159),6)=0,"Ok","Check")</f>
        <v>Ok</v>
      </c>
      <c r="M205" s="116" t="str">
        <f>IF(ROUND((M203-M$159),6)=0,"Ok","Check")</f>
        <v>Ok</v>
      </c>
      <c r="N205" s="16"/>
      <c r="O205" s="16"/>
      <c r="P205" s="16"/>
      <c r="Q205" s="16"/>
      <c r="R205" s="16"/>
      <c r="S205" s="16"/>
    </row>
    <row r="206" spans="1:19" outlineLevel="1">
      <c r="A206" s="118"/>
      <c r="C206" s="117"/>
      <c r="G206" s="38"/>
      <c r="H206" s="38"/>
      <c r="J206" s="118"/>
      <c r="K206" s="118"/>
      <c r="L206" s="118"/>
      <c r="M206" s="118"/>
      <c r="N206" s="16"/>
      <c r="O206" s="16"/>
      <c r="P206" s="16"/>
      <c r="Q206" s="16"/>
      <c r="R206" s="16"/>
      <c r="S206" s="16"/>
    </row>
    <row r="207" spans="1:19" outlineLevel="1">
      <c r="A207" s="118"/>
      <c r="J207" s="44" t="s">
        <v>121</v>
      </c>
      <c r="K207" s="44" t="s">
        <v>121</v>
      </c>
      <c r="L207" s="45" t="s">
        <v>121</v>
      </c>
      <c r="M207" s="44" t="s">
        <v>121</v>
      </c>
      <c r="N207" s="16"/>
      <c r="O207" s="16"/>
      <c r="P207" s="16"/>
      <c r="Q207" s="16"/>
      <c r="R207" s="16"/>
      <c r="S207" s="16"/>
    </row>
    <row r="208" spans="1:19" outlineLevel="1">
      <c r="A208" s="118"/>
      <c r="C208" s="104" t="s">
        <v>100</v>
      </c>
      <c r="D208" s="52" t="s">
        <v>26</v>
      </c>
      <c r="E208" s="52" t="s">
        <v>25</v>
      </c>
      <c r="F208" s="52" t="s">
        <v>24</v>
      </c>
      <c r="G208" s="38" t="s">
        <v>23</v>
      </c>
      <c r="H208" s="32"/>
      <c r="I208" s="32"/>
      <c r="J208" s="127" t="str">
        <f>"CY"&amp;RIGHT(J$4,2)</f>
        <v>CY11</v>
      </c>
      <c r="K208" s="127" t="str">
        <f>"CY"&amp;RIGHT(K$4,2)</f>
        <v>CY12</v>
      </c>
      <c r="L208" s="128" t="str">
        <f>"CY"&amp;RIGHT(L$4,2)</f>
        <v>CY13</v>
      </c>
      <c r="M208" s="127" t="str">
        <f>"CY"&amp;RIGHT(M$4,2)</f>
        <v>CY14</v>
      </c>
      <c r="N208" s="16"/>
      <c r="O208" s="16"/>
      <c r="P208" s="16"/>
      <c r="Q208" s="16"/>
      <c r="R208" s="16"/>
      <c r="S208" s="16"/>
    </row>
    <row r="209" spans="1:19" outlineLevel="1">
      <c r="A209" s="118"/>
      <c r="C209" s="124"/>
      <c r="J209" s="16"/>
      <c r="K209" s="16"/>
      <c r="L209" s="16"/>
      <c r="M209" s="148"/>
      <c r="N209" s="16"/>
      <c r="O209" s="16"/>
      <c r="P209" s="16"/>
      <c r="Q209" s="16"/>
      <c r="R209" s="16"/>
      <c r="S209" s="16"/>
    </row>
    <row r="210" spans="1:19" outlineLevel="1">
      <c r="A210" s="118"/>
      <c r="C210" s="33" t="s">
        <v>127</v>
      </c>
      <c r="D210" s="16" t="s">
        <v>20</v>
      </c>
      <c r="E210" s="16" t="e">
        <f t="shared" ref="E210:E215" si="20">millions</f>
        <v>#NAME?</v>
      </c>
      <c r="F210" s="32" t="s">
        <v>89</v>
      </c>
      <c r="G210" s="32" t="str">
        <f t="shared" ref="G210:G215" si="21">IF(F210="n.m.","n.m.",IF(F210&lt;&gt;"Nominal","Year-end","Mid-year"))</f>
        <v>Mid-year</v>
      </c>
      <c r="J210" s="150"/>
      <c r="K210" s="150"/>
      <c r="L210" s="151"/>
      <c r="M210" s="121">
        <f t="shared" ref="M210:M215" si="22">M224-M196</f>
        <v>10.556229595788551</v>
      </c>
      <c r="N210" s="16"/>
      <c r="O210" s="16"/>
      <c r="P210" s="16"/>
      <c r="Q210" s="16"/>
      <c r="R210" s="16"/>
      <c r="S210" s="16"/>
    </row>
    <row r="211" spans="1:19" outlineLevel="1">
      <c r="A211" s="118"/>
      <c r="C211" s="33" t="s">
        <v>87</v>
      </c>
      <c r="D211" s="16" t="s">
        <v>20</v>
      </c>
      <c r="E211" s="16" t="e">
        <f t="shared" si="20"/>
        <v>#NAME?</v>
      </c>
      <c r="F211" s="32" t="s">
        <v>89</v>
      </c>
      <c r="G211" s="32" t="str">
        <f t="shared" si="21"/>
        <v>Mid-year</v>
      </c>
      <c r="J211" s="150"/>
      <c r="K211" s="150"/>
      <c r="L211" s="151"/>
      <c r="M211" s="121">
        <f t="shared" si="22"/>
        <v>-0.60668228000000157</v>
      </c>
      <c r="N211" s="16"/>
      <c r="O211" s="16"/>
      <c r="P211" s="16"/>
      <c r="Q211" s="16"/>
      <c r="R211" s="16"/>
      <c r="S211" s="16"/>
    </row>
    <row r="212" spans="1:19" outlineLevel="1">
      <c r="A212" s="118"/>
      <c r="C212" s="33" t="s">
        <v>128</v>
      </c>
      <c r="D212" s="16" t="s">
        <v>20</v>
      </c>
      <c r="E212" s="16" t="e">
        <f t="shared" si="20"/>
        <v>#NAME?</v>
      </c>
      <c r="F212" s="32" t="s">
        <v>89</v>
      </c>
      <c r="G212" s="32" t="str">
        <f t="shared" si="21"/>
        <v>Mid-year</v>
      </c>
      <c r="J212" s="150"/>
      <c r="K212" s="150"/>
      <c r="L212" s="151"/>
      <c r="M212" s="121">
        <f t="shared" si="22"/>
        <v>0</v>
      </c>
      <c r="N212" s="16"/>
      <c r="O212" s="16"/>
      <c r="P212" s="16"/>
      <c r="Q212" s="16"/>
      <c r="R212" s="16"/>
      <c r="S212" s="16"/>
    </row>
    <row r="213" spans="1:19" outlineLevel="1">
      <c r="A213" s="118"/>
      <c r="C213" s="33" t="s">
        <v>129</v>
      </c>
      <c r="D213" s="16" t="s">
        <v>20</v>
      </c>
      <c r="E213" s="16" t="e">
        <f t="shared" si="20"/>
        <v>#NAME?</v>
      </c>
      <c r="F213" s="32" t="s">
        <v>89</v>
      </c>
      <c r="G213" s="32" t="str">
        <f t="shared" si="21"/>
        <v>Mid-year</v>
      </c>
      <c r="J213" s="150"/>
      <c r="K213" s="150"/>
      <c r="L213" s="151"/>
      <c r="M213" s="121">
        <f t="shared" si="22"/>
        <v>-9.9495473157885517</v>
      </c>
      <c r="N213" s="16"/>
      <c r="O213" s="16"/>
      <c r="P213" s="16"/>
      <c r="Q213" s="16"/>
      <c r="R213" s="16"/>
      <c r="S213" s="16"/>
    </row>
    <row r="214" spans="1:19" outlineLevel="1">
      <c r="A214" s="118"/>
      <c r="C214" s="33" t="s">
        <v>130</v>
      </c>
      <c r="D214" s="16" t="s">
        <v>20</v>
      </c>
      <c r="E214" s="16" t="e">
        <f t="shared" si="20"/>
        <v>#NAME?</v>
      </c>
      <c r="F214" s="32" t="s">
        <v>89</v>
      </c>
      <c r="G214" s="32" t="str">
        <f t="shared" si="21"/>
        <v>Mid-year</v>
      </c>
      <c r="J214" s="150"/>
      <c r="K214" s="150"/>
      <c r="L214" s="151"/>
      <c r="M214" s="121">
        <f t="shared" si="22"/>
        <v>0</v>
      </c>
      <c r="N214" s="16"/>
      <c r="O214" s="16"/>
      <c r="P214" s="16"/>
      <c r="Q214" s="16"/>
      <c r="R214" s="16"/>
      <c r="S214" s="16"/>
    </row>
    <row r="215" spans="1:19" outlineLevel="1">
      <c r="A215" s="118"/>
      <c r="C215" s="33" t="s">
        <v>131</v>
      </c>
      <c r="D215" s="16" t="s">
        <v>20</v>
      </c>
      <c r="E215" s="16" t="e">
        <f t="shared" si="20"/>
        <v>#NAME?</v>
      </c>
      <c r="F215" s="32" t="s">
        <v>89</v>
      </c>
      <c r="G215" s="32" t="str">
        <f t="shared" si="21"/>
        <v>Mid-year</v>
      </c>
      <c r="J215" s="150"/>
      <c r="K215" s="150"/>
      <c r="L215" s="151"/>
      <c r="M215" s="121">
        <f t="shared" si="22"/>
        <v>0</v>
      </c>
      <c r="N215" s="16"/>
      <c r="O215" s="16"/>
      <c r="P215" s="16"/>
      <c r="Q215" s="16"/>
      <c r="R215" s="16"/>
      <c r="S215" s="16"/>
    </row>
    <row r="216" spans="1:19" outlineLevel="1">
      <c r="A216" s="118"/>
      <c r="C216" s="117"/>
      <c r="G216" s="38"/>
      <c r="H216" s="38"/>
      <c r="J216" s="118"/>
      <c r="K216" s="118"/>
      <c r="L216" s="149"/>
      <c r="M216" s="118"/>
      <c r="N216" s="16"/>
      <c r="O216" s="16"/>
      <c r="P216" s="16"/>
      <c r="Q216" s="16"/>
      <c r="R216" s="16"/>
      <c r="S216" s="16"/>
    </row>
    <row r="217" spans="1:19" outlineLevel="1">
      <c r="A217" s="118"/>
      <c r="C217" s="131" t="s">
        <v>113</v>
      </c>
      <c r="D217" s="110" t="s">
        <v>20</v>
      </c>
      <c r="E217" s="110" t="e">
        <f>millions</f>
        <v>#NAME?</v>
      </c>
      <c r="F217" s="111" t="s">
        <v>89</v>
      </c>
      <c r="G217" s="111" t="str">
        <f>IF(F217="n.m.","n.m.",IF(F217&lt;&gt;"Nominal","Year-end","Mid-year"))</f>
        <v>Mid-year</v>
      </c>
      <c r="J217" s="112">
        <f>SUM(J210:J216)</f>
        <v>0</v>
      </c>
      <c r="K217" s="112">
        <f>SUM(K210:K216)</f>
        <v>0</v>
      </c>
      <c r="L217" s="113">
        <f>SUM(L210:L216)</f>
        <v>0</v>
      </c>
      <c r="M217" s="114">
        <f>SUM(M210:M216)</f>
        <v>-1.7763568394002505E-15</v>
      </c>
      <c r="N217" s="16"/>
      <c r="O217" s="16"/>
      <c r="P217" s="16"/>
      <c r="Q217" s="16"/>
      <c r="R217" s="16"/>
      <c r="S217" s="16"/>
    </row>
    <row r="218" spans="1:19" ht="4.5" customHeight="1" outlineLevel="1">
      <c r="C218" s="77"/>
      <c r="D218" s="108"/>
      <c r="E218" s="108"/>
      <c r="F218" s="108"/>
      <c r="J218" s="60"/>
      <c r="K218" s="60"/>
      <c r="L218" s="60"/>
      <c r="M218" s="60"/>
      <c r="N218" s="16"/>
      <c r="O218" s="16"/>
      <c r="P218" s="16"/>
      <c r="Q218" s="16"/>
      <c r="R218" s="16"/>
      <c r="S218" s="16"/>
    </row>
    <row r="219" spans="1:19" outlineLevel="1">
      <c r="A219" s="116" t="str">
        <f>IF(COUNTA($J219:$P219)=COUNTIF($J219:$P219,"Ok"),"Ok","Check")</f>
        <v>Ok</v>
      </c>
      <c r="C219" s="117" t="s">
        <v>91</v>
      </c>
      <c r="D219" s="16" t="s">
        <v>20</v>
      </c>
      <c r="E219" s="16" t="s">
        <v>43</v>
      </c>
      <c r="F219" s="32" t="s">
        <v>42</v>
      </c>
      <c r="G219" s="32" t="str">
        <f>IF(F219="n.m.","n.m.",IF(F219&lt;&gt;"Nominal","Year-end","Mid-year"))</f>
        <v>n.m.</v>
      </c>
      <c r="H219" s="38"/>
      <c r="J219" s="60"/>
      <c r="K219" s="60"/>
      <c r="L219" s="60"/>
      <c r="M219" s="116" t="str">
        <f>IF(ROUND(M217,6)=0,"Ok","Check")</f>
        <v>Ok</v>
      </c>
      <c r="N219" s="16"/>
      <c r="O219" s="16"/>
      <c r="P219" s="16"/>
      <c r="Q219" s="16"/>
      <c r="R219" s="16"/>
      <c r="S219" s="16"/>
    </row>
    <row r="220" spans="1:19" outlineLevel="1">
      <c r="A220" s="118"/>
      <c r="C220" s="117"/>
      <c r="G220" s="38"/>
      <c r="H220" s="38"/>
      <c r="J220" s="118"/>
      <c r="K220" s="118"/>
      <c r="L220" s="118"/>
      <c r="M220" s="118"/>
      <c r="N220" s="16"/>
      <c r="O220" s="16"/>
      <c r="P220" s="16"/>
      <c r="Q220" s="16"/>
      <c r="R220" s="16"/>
      <c r="S220" s="16"/>
    </row>
    <row r="221" spans="1:19" outlineLevel="1">
      <c r="A221" s="118"/>
      <c r="J221" s="44" t="s">
        <v>121</v>
      </c>
      <c r="K221" s="44" t="s">
        <v>121</v>
      </c>
      <c r="L221" s="45" t="s">
        <v>121</v>
      </c>
      <c r="M221" s="44" t="s">
        <v>121</v>
      </c>
      <c r="N221" s="16"/>
      <c r="O221" s="16"/>
      <c r="P221" s="16"/>
      <c r="Q221" s="16"/>
      <c r="R221" s="16"/>
      <c r="S221" s="16"/>
    </row>
    <row r="222" spans="1:19" outlineLevel="1">
      <c r="A222" s="118"/>
      <c r="C222" s="104" t="s">
        <v>112</v>
      </c>
      <c r="D222" s="52" t="s">
        <v>26</v>
      </c>
      <c r="E222" s="52" t="s">
        <v>25</v>
      </c>
      <c r="F222" s="52" t="s">
        <v>24</v>
      </c>
      <c r="G222" s="38" t="s">
        <v>23</v>
      </c>
      <c r="H222" s="32"/>
      <c r="I222" s="32"/>
      <c r="J222" s="127" t="str">
        <f>"CY"&amp;RIGHT(J$4,2)</f>
        <v>CY11</v>
      </c>
      <c r="K222" s="127" t="str">
        <f>"CY"&amp;RIGHT(K$4,2)</f>
        <v>CY12</v>
      </c>
      <c r="L222" s="128" t="str">
        <f>"CY"&amp;RIGHT(L$4,2)</f>
        <v>CY13</v>
      </c>
      <c r="M222" s="127" t="str">
        <f>"CY"&amp;RIGHT(M$4,2)</f>
        <v>CY14</v>
      </c>
      <c r="N222" s="16"/>
      <c r="O222" s="16"/>
      <c r="P222" s="16"/>
      <c r="Q222" s="16"/>
      <c r="R222" s="16"/>
      <c r="S222" s="16"/>
    </row>
    <row r="223" spans="1:19" outlineLevel="1">
      <c r="A223" s="118"/>
      <c r="C223" s="124"/>
      <c r="J223" s="16"/>
      <c r="K223" s="16"/>
      <c r="L223" s="16"/>
      <c r="M223" s="148"/>
      <c r="N223" s="16"/>
      <c r="O223" s="16"/>
      <c r="P223" s="16"/>
      <c r="Q223" s="16"/>
      <c r="R223" s="16"/>
      <c r="S223" s="16"/>
    </row>
    <row r="224" spans="1:19" outlineLevel="1">
      <c r="A224" s="118"/>
      <c r="C224" s="33" t="s">
        <v>127</v>
      </c>
      <c r="D224" s="16" t="s">
        <v>20</v>
      </c>
      <c r="E224" s="16" t="e">
        <f t="shared" ref="E224:E229" si="23">millions</f>
        <v>#NAME?</v>
      </c>
      <c r="F224" s="32" t="s">
        <v>89</v>
      </c>
      <c r="G224" s="32" t="str">
        <f t="shared" ref="G224:G229" si="24">IF(F224="n.m.","n.m.",IF(F224&lt;&gt;"Nominal","Year-end","Mid-year"))</f>
        <v>Mid-year</v>
      </c>
      <c r="J224" s="121">
        <f>J196+J210</f>
        <v>1.3707718282000003</v>
      </c>
      <c r="K224" s="121">
        <f>K196+K210</f>
        <v>1.5770046600000001</v>
      </c>
      <c r="L224" s="73">
        <f>L196+L210</f>
        <v>3.4549149826087397</v>
      </c>
      <c r="M224" s="121">
        <f>SUMPRODUCT(M$133:M$157,$Z$133:$Z$157)</f>
        <v>12.798701425851624</v>
      </c>
      <c r="N224" s="16"/>
      <c r="O224" s="16"/>
      <c r="P224" s="16"/>
      <c r="Q224" s="16"/>
      <c r="R224" s="16"/>
      <c r="S224" s="16"/>
    </row>
    <row r="225" spans="1:20" outlineLevel="1">
      <c r="A225" s="118"/>
      <c r="C225" s="33" t="s">
        <v>87</v>
      </c>
      <c r="D225" s="16" t="s">
        <v>20</v>
      </c>
      <c r="E225" s="16" t="e">
        <f t="shared" si="23"/>
        <v>#NAME?</v>
      </c>
      <c r="F225" s="32" t="s">
        <v>89</v>
      </c>
      <c r="G225" s="32" t="str">
        <f t="shared" si="24"/>
        <v>Mid-year</v>
      </c>
      <c r="J225" s="121">
        <f t="shared" ref="J225:L227" si="25">J197+J211</f>
        <v>2.1642037245999997</v>
      </c>
      <c r="K225" s="121">
        <f t="shared" si="25"/>
        <v>1.1005638199999999</v>
      </c>
      <c r="L225" s="73">
        <f t="shared" si="25"/>
        <v>1.0295667177624974</v>
      </c>
      <c r="M225" s="121">
        <f>SUMPRODUCT(M$133:M$157,$AA$133:$AA$157)</f>
        <v>0</v>
      </c>
      <c r="N225" s="16"/>
      <c r="O225" s="16"/>
      <c r="P225" s="16"/>
      <c r="Q225" s="16"/>
      <c r="R225" s="16"/>
      <c r="S225" s="16"/>
    </row>
    <row r="226" spans="1:20" outlineLevel="1">
      <c r="A226" s="118"/>
      <c r="C226" s="33" t="s">
        <v>128</v>
      </c>
      <c r="D226" s="16" t="s">
        <v>20</v>
      </c>
      <c r="E226" s="16" t="e">
        <f t="shared" si="23"/>
        <v>#NAME?</v>
      </c>
      <c r="F226" s="32" t="s">
        <v>89</v>
      </c>
      <c r="G226" s="32" t="str">
        <f t="shared" si="24"/>
        <v>Mid-year</v>
      </c>
      <c r="J226" s="70">
        <v>0</v>
      </c>
      <c r="K226" s="70">
        <v>0</v>
      </c>
      <c r="L226" s="106">
        <v>0</v>
      </c>
      <c r="M226" s="70">
        <v>0</v>
      </c>
      <c r="N226" s="16"/>
      <c r="O226" s="16"/>
      <c r="P226" s="16"/>
      <c r="Q226" s="16"/>
      <c r="R226" s="16"/>
      <c r="S226" s="16"/>
    </row>
    <row r="227" spans="1:20" outlineLevel="1">
      <c r="A227" s="118"/>
      <c r="C227" s="33" t="s">
        <v>129</v>
      </c>
      <c r="D227" s="16" t="s">
        <v>20</v>
      </c>
      <c r="E227" s="16" t="e">
        <f t="shared" si="23"/>
        <v>#NAME?</v>
      </c>
      <c r="F227" s="32" t="s">
        <v>89</v>
      </c>
      <c r="G227" s="32" t="str">
        <f t="shared" si="24"/>
        <v>Mid-year</v>
      </c>
      <c r="J227" s="121">
        <f t="shared" si="25"/>
        <v>16.811908993799999</v>
      </c>
      <c r="K227" s="121">
        <f t="shared" si="25"/>
        <v>20.060926000000002</v>
      </c>
      <c r="L227" s="73">
        <f t="shared" si="25"/>
        <v>20.130020972795201</v>
      </c>
      <c r="M227" s="121">
        <f>SUMPRODUCT(M$133:M$157,$Y$133:$Y$157)</f>
        <v>9.7527035614550517</v>
      </c>
      <c r="N227" s="16"/>
      <c r="O227" s="16"/>
      <c r="P227" s="16"/>
      <c r="Q227" s="16"/>
      <c r="R227" s="16"/>
      <c r="S227" s="16"/>
    </row>
    <row r="228" spans="1:20" outlineLevel="1">
      <c r="A228" s="118"/>
      <c r="C228" s="33" t="s">
        <v>130</v>
      </c>
      <c r="D228" s="16" t="s">
        <v>20</v>
      </c>
      <c r="E228" s="16" t="e">
        <f t="shared" si="23"/>
        <v>#NAME?</v>
      </c>
      <c r="F228" s="32" t="s">
        <v>89</v>
      </c>
      <c r="G228" s="32" t="str">
        <f t="shared" si="24"/>
        <v>Mid-year</v>
      </c>
      <c r="J228" s="70">
        <v>0</v>
      </c>
      <c r="K228" s="70">
        <v>0</v>
      </c>
      <c r="L228" s="106">
        <v>0</v>
      </c>
      <c r="M228" s="70">
        <v>0</v>
      </c>
      <c r="N228" s="16"/>
      <c r="O228" s="16"/>
      <c r="P228" s="16"/>
      <c r="Q228" s="16"/>
      <c r="R228" s="16"/>
      <c r="S228" s="16"/>
    </row>
    <row r="229" spans="1:20" outlineLevel="1">
      <c r="A229" s="118"/>
      <c r="C229" s="33" t="s">
        <v>131</v>
      </c>
      <c r="D229" s="16" t="s">
        <v>20</v>
      </c>
      <c r="E229" s="16" t="e">
        <f t="shared" si="23"/>
        <v>#NAME?</v>
      </c>
      <c r="F229" s="32" t="s">
        <v>89</v>
      </c>
      <c r="G229" s="32" t="str">
        <f t="shared" si="24"/>
        <v>Mid-year</v>
      </c>
      <c r="J229" s="70">
        <v>0</v>
      </c>
      <c r="K229" s="70">
        <v>0</v>
      </c>
      <c r="L229" s="106">
        <v>0</v>
      </c>
      <c r="M229" s="70">
        <v>0</v>
      </c>
      <c r="N229" s="16"/>
      <c r="O229" s="16"/>
      <c r="P229" s="16"/>
      <c r="Q229" s="16"/>
      <c r="R229" s="16"/>
      <c r="S229" s="16"/>
    </row>
    <row r="230" spans="1:20" outlineLevel="1">
      <c r="A230" s="118"/>
      <c r="C230" s="117"/>
      <c r="G230" s="38"/>
      <c r="H230" s="38"/>
      <c r="J230" s="118"/>
      <c r="K230" s="118"/>
      <c r="L230" s="149"/>
      <c r="M230" s="118"/>
      <c r="N230" s="16"/>
      <c r="O230" s="16"/>
      <c r="P230" s="16"/>
      <c r="Q230" s="16"/>
      <c r="R230" s="16"/>
      <c r="S230" s="16"/>
    </row>
    <row r="231" spans="1:20" outlineLevel="1">
      <c r="A231" s="118"/>
      <c r="C231" s="131" t="s">
        <v>110</v>
      </c>
      <c r="D231" s="110" t="s">
        <v>20</v>
      </c>
      <c r="E231" s="110" t="e">
        <f>millions</f>
        <v>#NAME?</v>
      </c>
      <c r="F231" s="111" t="s">
        <v>89</v>
      </c>
      <c r="G231" s="111" t="str">
        <f>IF(F231="n.m.","n.m.",IF(F231&lt;&gt;"Nominal","Year-end","Mid-year"))</f>
        <v>Mid-year</v>
      </c>
      <c r="J231" s="112">
        <f>SUM(J224:J230)</f>
        <v>20.346884546599998</v>
      </c>
      <c r="K231" s="112">
        <f>SUM(K224:K230)</f>
        <v>22.73849448</v>
      </c>
      <c r="L231" s="113">
        <f>SUM(L224:L230)</f>
        <v>24.614502673166438</v>
      </c>
      <c r="M231" s="114">
        <f>SUM(M224:M230)</f>
        <v>22.551404987306675</v>
      </c>
      <c r="N231" s="16"/>
      <c r="O231" s="16"/>
      <c r="P231" s="16"/>
      <c r="Q231" s="16"/>
      <c r="R231" s="16"/>
      <c r="S231" s="16"/>
    </row>
    <row r="232" spans="1:20" ht="4.5" customHeight="1" outlineLevel="1">
      <c r="C232" s="77"/>
      <c r="D232" s="108"/>
      <c r="E232" s="108"/>
      <c r="F232" s="108"/>
      <c r="J232" s="60"/>
      <c r="K232" s="60"/>
      <c r="L232" s="60"/>
      <c r="M232" s="60"/>
      <c r="N232" s="16"/>
      <c r="O232" s="16"/>
      <c r="P232" s="16"/>
      <c r="Q232" s="16"/>
      <c r="R232" s="16"/>
      <c r="S232" s="16"/>
    </row>
    <row r="233" spans="1:20" outlineLevel="1">
      <c r="A233" s="116" t="str">
        <f>IF(COUNTA($J233:$P233)=COUNTIF($J233:$P233,"Ok"),"Ok","Check")</f>
        <v>Ok</v>
      </c>
      <c r="C233" s="117" t="s">
        <v>91</v>
      </c>
      <c r="D233" s="16" t="s">
        <v>20</v>
      </c>
      <c r="E233" s="16" t="s">
        <v>43</v>
      </c>
      <c r="F233" s="32" t="s">
        <v>42</v>
      </c>
      <c r="G233" s="32" t="str">
        <f>IF(F233="n.m.","n.m.",IF(F233&lt;&gt;"Nominal","Year-end","Mid-year"))</f>
        <v>n.m.</v>
      </c>
      <c r="H233" s="38"/>
      <c r="J233" s="116" t="str">
        <f>IF(ROUND((J231-J$159),6)=0,"Ok","Check")</f>
        <v>Ok</v>
      </c>
      <c r="K233" s="116" t="str">
        <f>IF(ROUND((K231-K$159),6)=0,"Ok","Check")</f>
        <v>Ok</v>
      </c>
      <c r="L233" s="116" t="str">
        <f>IF(ROUND((L231-L$159),6)=0,"Ok","Check")</f>
        <v>Ok</v>
      </c>
      <c r="M233" s="116" t="str">
        <f>IF(ROUND((M231-M$159),6)=0,"Ok","Check")</f>
        <v>Ok</v>
      </c>
      <c r="N233" s="16"/>
      <c r="O233" s="16"/>
      <c r="P233" s="16"/>
      <c r="Q233" s="16"/>
      <c r="R233" s="16"/>
      <c r="S233" s="16"/>
    </row>
    <row r="234" spans="1:20" outlineLevel="1">
      <c r="A234" s="118"/>
      <c r="C234" s="117"/>
      <c r="G234" s="38"/>
      <c r="H234" s="38"/>
      <c r="J234" s="118"/>
      <c r="K234" s="118"/>
      <c r="L234" s="118"/>
      <c r="M234" s="118"/>
      <c r="N234" s="16"/>
      <c r="O234" s="16"/>
      <c r="P234" s="16"/>
      <c r="Q234" s="16"/>
      <c r="R234" s="16"/>
      <c r="S234" s="16"/>
    </row>
    <row r="235" spans="1:20" s="17" customFormat="1" ht="12">
      <c r="B235" s="20" t="s">
        <v>114</v>
      </c>
      <c r="C235" s="18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</row>
    <row r="236" spans="1:20" outlineLevel="1"/>
    <row r="237" spans="1:20" outlineLevel="1">
      <c r="J237" s="44" t="s">
        <v>121</v>
      </c>
      <c r="K237" s="44" t="s">
        <v>121</v>
      </c>
      <c r="L237" s="45" t="s">
        <v>121</v>
      </c>
      <c r="M237" s="44" t="s">
        <v>121</v>
      </c>
    </row>
    <row r="238" spans="1:20" outlineLevel="1">
      <c r="C238" s="123" t="s">
        <v>130</v>
      </c>
      <c r="D238" s="52" t="s">
        <v>26</v>
      </c>
      <c r="E238" s="52" t="s">
        <v>25</v>
      </c>
      <c r="F238" s="52" t="s">
        <v>24</v>
      </c>
      <c r="G238" s="38" t="s">
        <v>23</v>
      </c>
      <c r="J238" s="36" t="str">
        <f>"CY"&amp;RIGHT(J$4,2)</f>
        <v>CY11</v>
      </c>
      <c r="K238" s="36" t="str">
        <f>"CY"&amp;RIGHT(K$4,2)</f>
        <v>CY12</v>
      </c>
      <c r="L238" s="37" t="str">
        <f>"CY"&amp;RIGHT(L$4,2)</f>
        <v>CY13</v>
      </c>
      <c r="M238" s="36" t="str">
        <f>"CY"&amp;RIGHT(M$4,2)</f>
        <v>CY14</v>
      </c>
    </row>
    <row r="239" spans="1:20" outlineLevel="1">
      <c r="J239" s="16"/>
      <c r="K239" s="16"/>
      <c r="L239" s="16"/>
      <c r="M239" s="148"/>
    </row>
    <row r="240" spans="1:20" outlineLevel="1">
      <c r="C240" s="105" t="s">
        <v>163</v>
      </c>
      <c r="D240" s="32" t="s">
        <v>88</v>
      </c>
      <c r="E240" s="32" t="e">
        <f>millions</f>
        <v>#NAME?</v>
      </c>
      <c r="F240" s="32" t="s">
        <v>89</v>
      </c>
      <c r="G240" s="32" t="str">
        <f>IF(F240="n.m.","n.m.",IF(F240&lt;&gt;"Nominal","Year-end","Mid-year"))</f>
        <v>Mid-year</v>
      </c>
      <c r="J240" s="70">
        <v>0</v>
      </c>
      <c r="K240" s="70">
        <v>0</v>
      </c>
      <c r="L240" s="106">
        <v>0</v>
      </c>
      <c r="M240" s="70">
        <v>0</v>
      </c>
    </row>
    <row r="241" spans="1:20" outlineLevel="1">
      <c r="C241" s="105" t="s">
        <v>136</v>
      </c>
      <c r="D241" s="32" t="s">
        <v>88</v>
      </c>
      <c r="E241" s="32" t="e">
        <f>millions</f>
        <v>#NAME?</v>
      </c>
      <c r="F241" s="32" t="s">
        <v>89</v>
      </c>
      <c r="G241" s="32" t="str">
        <f>IF(F241="n.m.","n.m.",IF(F241&lt;&gt;"Nominal","Year-end","Mid-year"))</f>
        <v>Mid-year</v>
      </c>
      <c r="J241" s="70"/>
      <c r="K241" s="70"/>
      <c r="L241" s="106"/>
      <c r="M241" s="70"/>
    </row>
    <row r="242" spans="1:20" outlineLevel="1">
      <c r="C242" s="105" t="s">
        <v>136</v>
      </c>
      <c r="D242" s="32" t="s">
        <v>88</v>
      </c>
      <c r="E242" s="32" t="e">
        <f>millions</f>
        <v>#NAME?</v>
      </c>
      <c r="F242" s="32" t="s">
        <v>89</v>
      </c>
      <c r="G242" s="32" t="str">
        <f>IF(F242="n.m.","n.m.",IF(F242&lt;&gt;"Nominal","Year-end","Mid-year"))</f>
        <v>Mid-year</v>
      </c>
      <c r="J242" s="70"/>
      <c r="K242" s="70"/>
      <c r="L242" s="106"/>
      <c r="M242" s="70"/>
    </row>
    <row r="243" spans="1:20" outlineLevel="1">
      <c r="C243" s="105" t="s">
        <v>136</v>
      </c>
      <c r="D243" s="32" t="s">
        <v>88</v>
      </c>
      <c r="E243" s="32" t="e">
        <f>millions</f>
        <v>#NAME?</v>
      </c>
      <c r="F243" s="32" t="s">
        <v>89</v>
      </c>
      <c r="G243" s="32" t="str">
        <f>IF(F243="n.m.","n.m.",IF(F243&lt;&gt;"Nominal","Year-end","Mid-year"))</f>
        <v>Mid-year</v>
      </c>
      <c r="J243" s="70"/>
      <c r="K243" s="70"/>
      <c r="L243" s="106"/>
      <c r="M243" s="70"/>
    </row>
    <row r="244" spans="1:20" outlineLevel="1">
      <c r="C244" s="105" t="s">
        <v>136</v>
      </c>
      <c r="D244" s="32" t="s">
        <v>88</v>
      </c>
      <c r="E244" s="32" t="e">
        <f>millions</f>
        <v>#NAME?</v>
      </c>
      <c r="F244" s="32" t="s">
        <v>89</v>
      </c>
      <c r="G244" s="32" t="str">
        <f>IF(F244="n.m.","n.m.",IF(F244&lt;&gt;"Nominal","Year-end","Mid-year"))</f>
        <v>Mid-year</v>
      </c>
      <c r="J244" s="70"/>
      <c r="K244" s="70"/>
      <c r="L244" s="106"/>
      <c r="M244" s="70"/>
    </row>
    <row r="245" spans="1:20" outlineLevel="1">
      <c r="C245" s="107"/>
      <c r="L245" s="29"/>
      <c r="M245" s="121"/>
    </row>
    <row r="246" spans="1:20" outlineLevel="1">
      <c r="C246" s="131" t="s">
        <v>164</v>
      </c>
      <c r="D246" s="110" t="s">
        <v>20</v>
      </c>
      <c r="E246" s="110" t="e">
        <f>millions</f>
        <v>#NAME?</v>
      </c>
      <c r="F246" s="111" t="s">
        <v>89</v>
      </c>
      <c r="G246" s="111" t="str">
        <f>IF(F246="n.m.","n.m.",IF(F246&lt;&gt;"Nominal","Year-end","Mid-year"))</f>
        <v>Mid-year</v>
      </c>
      <c r="J246" s="112">
        <f>SUM(J239:J244)</f>
        <v>0</v>
      </c>
      <c r="K246" s="112">
        <f>SUM(K239:K244)</f>
        <v>0</v>
      </c>
      <c r="L246" s="113">
        <f>SUM(L239:L244)</f>
        <v>0</v>
      </c>
      <c r="M246" s="114">
        <f>SUM(M239:M244)</f>
        <v>0</v>
      </c>
    </row>
    <row r="247" spans="1:20" ht="4.5" customHeight="1" outlineLevel="1">
      <c r="C247" s="77"/>
      <c r="D247" s="108"/>
      <c r="E247" s="108"/>
      <c r="F247" s="108"/>
      <c r="J247" s="60"/>
      <c r="K247" s="60"/>
      <c r="L247" s="60"/>
      <c r="M247" s="60"/>
    </row>
    <row r="248" spans="1:20" outlineLevel="1">
      <c r="A248" s="116" t="str">
        <f>IF(COUNTA($J248:$P248)=COUNTIF($J248:$P248,"Ok"),"Ok","Check")</f>
        <v>Ok</v>
      </c>
      <c r="C248" s="152" t="s">
        <v>91</v>
      </c>
      <c r="D248" s="32" t="s">
        <v>20</v>
      </c>
      <c r="E248" s="16" t="s">
        <v>43</v>
      </c>
      <c r="F248" s="32" t="s">
        <v>42</v>
      </c>
      <c r="G248" s="32" t="str">
        <f>IF(F248="n.m.","n.m.",IF(F248&lt;&gt;"Nominal","Year-end","Mid-year"))</f>
        <v>n.m.</v>
      </c>
      <c r="H248" s="38"/>
      <c r="J248" s="116" t="s">
        <v>92</v>
      </c>
      <c r="K248" s="116" t="s">
        <v>92</v>
      </c>
      <c r="L248" s="116" t="s">
        <v>92</v>
      </c>
      <c r="M248" s="116" t="s">
        <v>92</v>
      </c>
    </row>
    <row r="249" spans="1:20">
      <c r="C249" s="63"/>
    </row>
    <row r="250" spans="1:20" s="17" customFormat="1" ht="12">
      <c r="B250" s="20" t="s">
        <v>115</v>
      </c>
      <c r="C250" s="18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</row>
    <row r="251" spans="1:20" outlineLevel="1"/>
    <row r="252" spans="1:20" outlineLevel="1">
      <c r="J252" s="44" t="s">
        <v>121</v>
      </c>
      <c r="K252" s="44" t="s">
        <v>121</v>
      </c>
      <c r="L252" s="45" t="s">
        <v>121</v>
      </c>
      <c r="M252" s="44" t="s">
        <v>121</v>
      </c>
    </row>
    <row r="253" spans="1:20" outlineLevel="1">
      <c r="C253" s="123" t="s">
        <v>131</v>
      </c>
      <c r="D253" s="52" t="s">
        <v>26</v>
      </c>
      <c r="E253" s="52" t="s">
        <v>25</v>
      </c>
      <c r="F253" s="52" t="s">
        <v>24</v>
      </c>
      <c r="G253" s="38" t="s">
        <v>23</v>
      </c>
      <c r="J253" s="36" t="str">
        <f>"CY"&amp;RIGHT(J$4,2)</f>
        <v>CY11</v>
      </c>
      <c r="K253" s="36" t="str">
        <f>"CY"&amp;RIGHT(K$4,2)</f>
        <v>CY12</v>
      </c>
      <c r="L253" s="37" t="str">
        <f>"CY"&amp;RIGHT(L$4,2)</f>
        <v>CY13</v>
      </c>
      <c r="M253" s="36" t="str">
        <f>"CY"&amp;RIGHT(M$4,2)</f>
        <v>CY14</v>
      </c>
    </row>
    <row r="254" spans="1:20" outlineLevel="1">
      <c r="C254" s="124"/>
      <c r="J254" s="16"/>
      <c r="K254" s="16"/>
      <c r="L254" s="16"/>
      <c r="M254" s="16"/>
    </row>
    <row r="255" spans="1:20" outlineLevel="1">
      <c r="C255" s="33" t="s">
        <v>163</v>
      </c>
      <c r="D255" s="16" t="s">
        <v>88</v>
      </c>
      <c r="E255" s="16" t="e">
        <f>millions</f>
        <v>#NAME?</v>
      </c>
      <c r="F255" s="32" t="s">
        <v>89</v>
      </c>
      <c r="G255" s="32" t="str">
        <f>IF(F255="n.m.","n.m.",IF(F255&lt;&gt;"Nominal","Year-end","Mid-year"))</f>
        <v>Mid-year</v>
      </c>
      <c r="J255" s="70">
        <v>0.95460718850073489</v>
      </c>
      <c r="K255" s="70">
        <v>2.2761013276664022</v>
      </c>
      <c r="L255" s="106">
        <v>0.41893488344956598</v>
      </c>
      <c r="M255" s="70">
        <v>0.89078724256537956</v>
      </c>
    </row>
    <row r="256" spans="1:20" outlineLevel="1">
      <c r="C256" s="33" t="s">
        <v>136</v>
      </c>
      <c r="D256" s="16" t="s">
        <v>88</v>
      </c>
      <c r="E256" s="16" t="e">
        <f>millions</f>
        <v>#NAME?</v>
      </c>
      <c r="F256" s="32" t="s">
        <v>89</v>
      </c>
      <c r="G256" s="32" t="str">
        <f>IF(F256="n.m.","n.m.",IF(F256&lt;&gt;"Nominal","Year-end","Mid-year"))</f>
        <v>Mid-year</v>
      </c>
      <c r="J256" s="70"/>
      <c r="K256" s="70"/>
      <c r="L256" s="106"/>
      <c r="M256" s="70"/>
    </row>
    <row r="257" spans="1:19" outlineLevel="1">
      <c r="C257" s="33" t="s">
        <v>136</v>
      </c>
      <c r="D257" s="16" t="s">
        <v>88</v>
      </c>
      <c r="E257" s="16" t="e">
        <f>millions</f>
        <v>#NAME?</v>
      </c>
      <c r="F257" s="32" t="s">
        <v>89</v>
      </c>
      <c r="G257" s="32" t="str">
        <f>IF(F257="n.m.","n.m.",IF(F257&lt;&gt;"Nominal","Year-end","Mid-year"))</f>
        <v>Mid-year</v>
      </c>
      <c r="J257" s="70"/>
      <c r="K257" s="70"/>
      <c r="L257" s="106"/>
      <c r="M257" s="70"/>
    </row>
    <row r="258" spans="1:19" outlineLevel="1">
      <c r="C258" s="33" t="s">
        <v>136</v>
      </c>
      <c r="D258" s="16" t="s">
        <v>88</v>
      </c>
      <c r="E258" s="16" t="e">
        <f>millions</f>
        <v>#NAME?</v>
      </c>
      <c r="F258" s="32" t="s">
        <v>89</v>
      </c>
      <c r="G258" s="32" t="str">
        <f>IF(F258="n.m.","n.m.",IF(F258&lt;&gt;"Nominal","Year-end","Mid-year"))</f>
        <v>Mid-year</v>
      </c>
      <c r="J258" s="70"/>
      <c r="K258" s="70"/>
      <c r="L258" s="106"/>
      <c r="M258" s="70"/>
    </row>
    <row r="259" spans="1:19" outlineLevel="1">
      <c r="C259" s="33" t="s">
        <v>136</v>
      </c>
      <c r="D259" s="16" t="s">
        <v>88</v>
      </c>
      <c r="E259" s="16" t="e">
        <f>millions</f>
        <v>#NAME?</v>
      </c>
      <c r="F259" s="32" t="s">
        <v>89</v>
      </c>
      <c r="G259" s="32" t="str">
        <f>IF(F259="n.m.","n.m.",IF(F259&lt;&gt;"Nominal","Year-end","Mid-year"))</f>
        <v>Mid-year</v>
      </c>
      <c r="J259" s="70"/>
      <c r="K259" s="70"/>
      <c r="L259" s="106"/>
      <c r="M259" s="70"/>
    </row>
    <row r="260" spans="1:19" outlineLevel="1">
      <c r="C260" s="107"/>
      <c r="L260" s="29"/>
      <c r="M260" s="121"/>
    </row>
    <row r="261" spans="1:19" outlineLevel="1">
      <c r="C261" s="131" t="s">
        <v>165</v>
      </c>
      <c r="D261" s="110" t="s">
        <v>20</v>
      </c>
      <c r="E261" s="110" t="e">
        <f>millions</f>
        <v>#NAME?</v>
      </c>
      <c r="F261" s="111" t="s">
        <v>89</v>
      </c>
      <c r="G261" s="111" t="str">
        <f>IF(F261="n.m.","n.m.",IF(F261&lt;&gt;"Nominal","Year-end","Mid-year"))</f>
        <v>Mid-year</v>
      </c>
      <c r="J261" s="112">
        <f>SUM(J254:J259)</f>
        <v>0.95460718850073489</v>
      </c>
      <c r="K261" s="112">
        <f>SUM(K254:K259)</f>
        <v>2.2761013276664022</v>
      </c>
      <c r="L261" s="113">
        <f>SUM(L254:L259)</f>
        <v>0.41893488344956598</v>
      </c>
      <c r="M261" s="114">
        <f>SUM(M254:M259)</f>
        <v>0.89078724256537956</v>
      </c>
    </row>
    <row r="262" spans="1:19" ht="4.5" customHeight="1" outlineLevel="1">
      <c r="C262" s="115"/>
      <c r="D262" s="108"/>
      <c r="E262" s="108"/>
      <c r="F262" s="108"/>
      <c r="J262" s="60"/>
      <c r="K262" s="60"/>
      <c r="L262" s="60"/>
      <c r="M262" s="60"/>
    </row>
    <row r="263" spans="1:19" outlineLevel="1">
      <c r="A263" s="116" t="str">
        <f>IF(COUNTA($J263:$P263)=COUNTIF($J263:$P263,"Ok"),"Ok","Check")</f>
        <v>Ok</v>
      </c>
      <c r="C263" s="117" t="s">
        <v>91</v>
      </c>
      <c r="D263" s="16" t="s">
        <v>20</v>
      </c>
      <c r="E263" s="16" t="s">
        <v>43</v>
      </c>
      <c r="F263" s="32" t="s">
        <v>42</v>
      </c>
      <c r="G263" s="32" t="str">
        <f>IF(F263="n.m.","n.m.",IF(F263&lt;&gt;"Nominal","Year-end","Mid-year"))</f>
        <v>n.m.</v>
      </c>
      <c r="H263" s="38"/>
      <c r="J263" s="116" t="s">
        <v>92</v>
      </c>
      <c r="K263" s="116" t="s">
        <v>92</v>
      </c>
      <c r="L263" s="116" t="s">
        <v>92</v>
      </c>
      <c r="M263" s="116" t="s">
        <v>92</v>
      </c>
    </row>
    <row r="264" spans="1:19">
      <c r="C264" s="63"/>
    </row>
    <row r="265" spans="1:19" s="17" customFormat="1" ht="12">
      <c r="B265" s="20" t="s">
        <v>19</v>
      </c>
      <c r="C265" s="19"/>
      <c r="D265" s="19"/>
      <c r="E265" s="19"/>
      <c r="F265" s="19"/>
      <c r="G265" s="19"/>
      <c r="H265" s="19"/>
      <c r="I265" s="19"/>
      <c r="J265" s="19"/>
      <c r="K265" s="19"/>
      <c r="O265" s="18"/>
      <c r="P265" s="18"/>
      <c r="Q265" s="18"/>
      <c r="R265" s="18"/>
      <c r="S265" s="18"/>
    </row>
  </sheetData>
  <customSheetViews>
    <customSheetView guid="{E0C6688C-23D0-4DBC-A58B-6DB16AD0B737}" hiddenColumns="1" topLeftCell="A115">
      <selection activeCell="H159" sqref="H159"/>
      <pageMargins left="0.7" right="0.7" top="0.75" bottom="0.75" header="0.3" footer="0.3"/>
      <pageSetup paperSize="8" orientation="landscape" verticalDpi="4" r:id="rId1"/>
    </customSheetView>
  </customSheetViews>
  <mergeCells count="5">
    <mergeCell ref="H3:L3"/>
    <mergeCell ref="N3:S3"/>
    <mergeCell ref="O130:R130"/>
    <mergeCell ref="T130:W130"/>
    <mergeCell ref="Y130:AB130"/>
  </mergeCells>
  <conditionalFormatting sqref="F2 X134:X157 S14:S17 S234 A234 J234:M234 S162:S164 S159">
    <cfRule type="cellIs" dxfId="327" priority="327" operator="equal">
      <formula>"Check"</formula>
    </cfRule>
    <cfRule type="cellIs" dxfId="326" priority="328" operator="equal">
      <formula>"Ok"</formula>
    </cfRule>
  </conditionalFormatting>
  <conditionalFormatting sqref="S241:S244">
    <cfRule type="cellIs" dxfId="325" priority="313" operator="equal">
      <formula>"Check"</formula>
    </cfRule>
    <cfRule type="cellIs" dxfId="324" priority="314" operator="equal">
      <formula>"Ok"</formula>
    </cfRule>
  </conditionalFormatting>
  <conditionalFormatting sqref="S240">
    <cfRule type="cellIs" dxfId="323" priority="311" operator="equal">
      <formula>"Check"</formula>
    </cfRule>
    <cfRule type="cellIs" dxfId="322" priority="312" operator="equal">
      <formula>"Ok"</formula>
    </cfRule>
  </conditionalFormatting>
  <conditionalFormatting sqref="S256:S259">
    <cfRule type="cellIs" dxfId="321" priority="307" operator="equal">
      <formula>"Check"</formula>
    </cfRule>
    <cfRule type="cellIs" dxfId="320" priority="308" operator="equal">
      <formula>"Ok"</formula>
    </cfRule>
  </conditionalFormatting>
  <conditionalFormatting sqref="S261:S263">
    <cfRule type="cellIs" dxfId="319" priority="303" operator="equal">
      <formula>"Check"</formula>
    </cfRule>
    <cfRule type="cellIs" dxfId="318" priority="304" operator="equal">
      <formula>"Ok"</formula>
    </cfRule>
  </conditionalFormatting>
  <conditionalFormatting sqref="S255">
    <cfRule type="cellIs" dxfId="317" priority="305" operator="equal">
      <formula>"Check"</formula>
    </cfRule>
    <cfRule type="cellIs" dxfId="316" priority="306" operator="equal">
      <formula>"Ok"</formula>
    </cfRule>
  </conditionalFormatting>
  <conditionalFormatting sqref="S53:S56">
    <cfRule type="cellIs" dxfId="315" priority="325" operator="equal">
      <formula>"Check"</formula>
    </cfRule>
    <cfRule type="cellIs" dxfId="314" priority="326" operator="equal">
      <formula>"Ok"</formula>
    </cfRule>
  </conditionalFormatting>
  <conditionalFormatting sqref="S19:S33">
    <cfRule type="cellIs" dxfId="313" priority="323" operator="equal">
      <formula>"Check"</formula>
    </cfRule>
    <cfRule type="cellIs" dxfId="312" priority="324" operator="equal">
      <formula>"Ok"</formula>
    </cfRule>
  </conditionalFormatting>
  <conditionalFormatting sqref="X133">
    <cfRule type="cellIs" dxfId="311" priority="317" operator="equal">
      <formula>"Check"</formula>
    </cfRule>
    <cfRule type="cellIs" dxfId="310" priority="318" operator="equal">
      <formula>"Ok"</formula>
    </cfRule>
  </conditionalFormatting>
  <conditionalFormatting sqref="S206 S220 S178 S193:S203">
    <cfRule type="cellIs" dxfId="309" priority="315" operator="equal">
      <formula>"Check"</formula>
    </cfRule>
    <cfRule type="cellIs" dxfId="308" priority="316" operator="equal">
      <formula>"Ok"</formula>
    </cfRule>
  </conditionalFormatting>
  <conditionalFormatting sqref="S246:S248">
    <cfRule type="cellIs" dxfId="307" priority="309" operator="equal">
      <formula>"Check"</formula>
    </cfRule>
    <cfRule type="cellIs" dxfId="306" priority="310" operator="equal">
      <formula>"Ok"</formula>
    </cfRule>
  </conditionalFormatting>
  <conditionalFormatting sqref="S52">
    <cfRule type="cellIs" dxfId="305" priority="321" operator="equal">
      <formula>"Check"</formula>
    </cfRule>
    <cfRule type="cellIs" dxfId="304" priority="322" operator="equal">
      <formula>"Ok"</formula>
    </cfRule>
  </conditionalFormatting>
  <conditionalFormatting sqref="S58:S60">
    <cfRule type="cellIs" dxfId="303" priority="319" operator="equal">
      <formula>"Check"</formula>
    </cfRule>
    <cfRule type="cellIs" dxfId="302" priority="320" operator="equal">
      <formula>"Ok"</formula>
    </cfRule>
  </conditionalFormatting>
  <conditionalFormatting sqref="S13">
    <cfRule type="cellIs" dxfId="301" priority="301" operator="equal">
      <formula>"Check"</formula>
    </cfRule>
    <cfRule type="cellIs" dxfId="300" priority="302" operator="equal">
      <formula>"Ok"</formula>
    </cfRule>
  </conditionalFormatting>
  <conditionalFormatting sqref="Y13:Y15">
    <cfRule type="cellIs" dxfId="299" priority="299" operator="equal">
      <formula>"Check"</formula>
    </cfRule>
    <cfRule type="cellIs" dxfId="298" priority="300" operator="equal">
      <formula>"Ok"</formula>
    </cfRule>
  </conditionalFormatting>
  <conditionalFormatting sqref="J22:L22 J33:L33">
    <cfRule type="cellIs" dxfId="297" priority="297" operator="equal">
      <formula>"Check"</formula>
    </cfRule>
    <cfRule type="cellIs" dxfId="296" priority="298" operator="equal">
      <formula>"Ok"</formula>
    </cfRule>
  </conditionalFormatting>
  <conditionalFormatting sqref="A22:A33">
    <cfRule type="cellIs" dxfId="295" priority="295" operator="equal">
      <formula>"Check"</formula>
    </cfRule>
    <cfRule type="cellIs" dxfId="294" priority="296" operator="equal">
      <formula>"Ok"</formula>
    </cfRule>
  </conditionalFormatting>
  <conditionalFormatting sqref="J162:L162 J202:K202 J206:L206 J220:L220 J178:L178 J164:L164">
    <cfRule type="cellIs" dxfId="293" priority="293" operator="equal">
      <formula>"Check"</formula>
    </cfRule>
    <cfRule type="cellIs" dxfId="292" priority="294" operator="equal">
      <formula>"Ok"</formula>
    </cfRule>
  </conditionalFormatting>
  <conditionalFormatting sqref="A162:A164 A206 A220 A178 A193:A203">
    <cfRule type="cellIs" dxfId="291" priority="291" operator="equal">
      <formula>"Check"</formula>
    </cfRule>
    <cfRule type="cellIs" dxfId="290" priority="292" operator="equal">
      <formula>"Ok"</formula>
    </cfRule>
  </conditionalFormatting>
  <conditionalFormatting sqref="M162 M202 M206 M220 M178 M164">
    <cfRule type="cellIs" dxfId="289" priority="289" operator="equal">
      <formula>"Check"</formula>
    </cfRule>
    <cfRule type="cellIs" dxfId="288" priority="290" operator="equal">
      <formula>"Ok"</formula>
    </cfRule>
  </conditionalFormatting>
  <conditionalFormatting sqref="J95:L95">
    <cfRule type="cellIs" dxfId="287" priority="287" operator="equal">
      <formula>"Check"</formula>
    </cfRule>
    <cfRule type="cellIs" dxfId="286" priority="288" operator="equal">
      <formula>"Ok"</formula>
    </cfRule>
  </conditionalFormatting>
  <conditionalFormatting sqref="J161:L161">
    <cfRule type="cellIs" dxfId="285" priority="277" operator="equal">
      <formula>"Check"</formula>
    </cfRule>
    <cfRule type="cellIs" dxfId="284" priority="278" operator="equal">
      <formula>"Ok"</formula>
    </cfRule>
  </conditionalFormatting>
  <conditionalFormatting sqref="S94">
    <cfRule type="cellIs" dxfId="283" priority="285" operator="equal">
      <formula>"Check"</formula>
    </cfRule>
    <cfRule type="cellIs" dxfId="282" priority="286" operator="equal">
      <formula>"Ok"</formula>
    </cfRule>
  </conditionalFormatting>
  <conditionalFormatting sqref="J174:L174">
    <cfRule type="cellIs" dxfId="281" priority="245" operator="equal">
      <formula>"Check"</formula>
    </cfRule>
    <cfRule type="cellIs" dxfId="280" priority="246" operator="equal">
      <formula>"Ok"</formula>
    </cfRule>
  </conditionalFormatting>
  <conditionalFormatting sqref="J219:M219">
    <cfRule type="cellIs" dxfId="279" priority="253" operator="equal">
      <formula>"Check"</formula>
    </cfRule>
    <cfRule type="cellIs" dxfId="278" priority="254" operator="equal">
      <formula>"Ok"</formula>
    </cfRule>
  </conditionalFormatting>
  <conditionalFormatting sqref="J128:L128">
    <cfRule type="cellIs" dxfId="277" priority="283" operator="equal">
      <formula>"Check"</formula>
    </cfRule>
    <cfRule type="cellIs" dxfId="276" priority="284" operator="equal">
      <formula>"Ok"</formula>
    </cfRule>
  </conditionalFormatting>
  <conditionalFormatting sqref="J230:K230">
    <cfRule type="cellIs" dxfId="275" priority="271" operator="equal">
      <formula>"Check"</formula>
    </cfRule>
    <cfRule type="cellIs" dxfId="274" priority="272" operator="equal">
      <formula>"Ok"</formula>
    </cfRule>
  </conditionalFormatting>
  <conditionalFormatting sqref="S127">
    <cfRule type="cellIs" dxfId="273" priority="281" operator="equal">
      <formula>"Check"</formula>
    </cfRule>
    <cfRule type="cellIs" dxfId="272" priority="282" operator="equal">
      <formula>"Ok"</formula>
    </cfRule>
  </conditionalFormatting>
  <conditionalFormatting sqref="J161:L161">
    <cfRule type="cellIs" dxfId="271" priority="279" operator="equal">
      <formula>"Check"</formula>
    </cfRule>
    <cfRule type="cellIs" dxfId="270" priority="280" operator="equal">
      <formula>"Ok"</formula>
    </cfRule>
  </conditionalFormatting>
  <conditionalFormatting sqref="S204:S205">
    <cfRule type="cellIs" dxfId="269" priority="275" operator="equal">
      <formula>"Check"</formula>
    </cfRule>
    <cfRule type="cellIs" dxfId="268" priority="276" operator="equal">
      <formula>"Ok"</formula>
    </cfRule>
  </conditionalFormatting>
  <conditionalFormatting sqref="J216:K216">
    <cfRule type="cellIs" dxfId="267" priority="261" operator="equal">
      <formula>"Check"</formula>
    </cfRule>
    <cfRule type="cellIs" dxfId="266" priority="262" operator="equal">
      <formula>"Ok"</formula>
    </cfRule>
  </conditionalFormatting>
  <conditionalFormatting sqref="S221:S231">
    <cfRule type="cellIs" dxfId="265" priority="273" operator="equal">
      <formula>"Check"</formula>
    </cfRule>
    <cfRule type="cellIs" dxfId="264" priority="274" operator="equal">
      <formula>"Ok"</formula>
    </cfRule>
  </conditionalFormatting>
  <conditionalFormatting sqref="A221:A231">
    <cfRule type="cellIs" dxfId="263" priority="269" operator="equal">
      <formula>"Check"</formula>
    </cfRule>
    <cfRule type="cellIs" dxfId="262" priority="270" operator="equal">
      <formula>"Ok"</formula>
    </cfRule>
  </conditionalFormatting>
  <conditionalFormatting sqref="M230">
    <cfRule type="cellIs" dxfId="261" priority="267" operator="equal">
      <formula>"Check"</formula>
    </cfRule>
    <cfRule type="cellIs" dxfId="260" priority="268" operator="equal">
      <formula>"Ok"</formula>
    </cfRule>
  </conditionalFormatting>
  <conditionalFormatting sqref="S232:S233">
    <cfRule type="cellIs" dxfId="259" priority="265" operator="equal">
      <formula>"Check"</formula>
    </cfRule>
    <cfRule type="cellIs" dxfId="258" priority="266" operator="equal">
      <formula>"Ok"</formula>
    </cfRule>
  </conditionalFormatting>
  <conditionalFormatting sqref="M219">
    <cfRule type="cellIs" dxfId="257" priority="251" operator="equal">
      <formula>"Check"</formula>
    </cfRule>
    <cfRule type="cellIs" dxfId="256" priority="252" operator="equal">
      <formula>"Ok"</formula>
    </cfRule>
  </conditionalFormatting>
  <conditionalFormatting sqref="S165:S175">
    <cfRule type="cellIs" dxfId="255" priority="247" operator="equal">
      <formula>"Check"</formula>
    </cfRule>
    <cfRule type="cellIs" dxfId="254" priority="248" operator="equal">
      <formula>"Ok"</formula>
    </cfRule>
  </conditionalFormatting>
  <conditionalFormatting sqref="S207:S217">
    <cfRule type="cellIs" dxfId="253" priority="263" operator="equal">
      <formula>"Check"</formula>
    </cfRule>
    <cfRule type="cellIs" dxfId="252" priority="264" operator="equal">
      <formula>"Ok"</formula>
    </cfRule>
  </conditionalFormatting>
  <conditionalFormatting sqref="A207:A217">
    <cfRule type="cellIs" dxfId="251" priority="259" operator="equal">
      <formula>"Check"</formula>
    </cfRule>
    <cfRule type="cellIs" dxfId="250" priority="260" operator="equal">
      <formula>"Ok"</formula>
    </cfRule>
  </conditionalFormatting>
  <conditionalFormatting sqref="M216">
    <cfRule type="cellIs" dxfId="249" priority="257" operator="equal">
      <formula>"Check"</formula>
    </cfRule>
    <cfRule type="cellIs" dxfId="248" priority="258" operator="equal">
      <formula>"Ok"</formula>
    </cfRule>
  </conditionalFormatting>
  <conditionalFormatting sqref="S218:S219">
    <cfRule type="cellIs" dxfId="247" priority="255" operator="equal">
      <formula>"Check"</formula>
    </cfRule>
    <cfRule type="cellIs" dxfId="246" priority="256" operator="equal">
      <formula>"Ok"</formula>
    </cfRule>
  </conditionalFormatting>
  <conditionalFormatting sqref="M22 M33">
    <cfRule type="cellIs" dxfId="245" priority="249" operator="equal">
      <formula>"Check"</formula>
    </cfRule>
    <cfRule type="cellIs" dxfId="244" priority="250" operator="equal">
      <formula>"Ok"</formula>
    </cfRule>
  </conditionalFormatting>
  <conditionalFormatting sqref="M174">
    <cfRule type="cellIs" dxfId="243" priority="241" operator="equal">
      <formula>"Check"</formula>
    </cfRule>
    <cfRule type="cellIs" dxfId="242" priority="242" operator="equal">
      <formula>"Ok"</formula>
    </cfRule>
  </conditionalFormatting>
  <conditionalFormatting sqref="A165:A175">
    <cfRule type="cellIs" dxfId="241" priority="243" operator="equal">
      <formula>"Check"</formula>
    </cfRule>
    <cfRule type="cellIs" dxfId="240" priority="244" operator="equal">
      <formula>"Ok"</formula>
    </cfRule>
  </conditionalFormatting>
  <conditionalFormatting sqref="S176:S177">
    <cfRule type="cellIs" dxfId="239" priority="239" operator="equal">
      <formula>"Check"</formula>
    </cfRule>
    <cfRule type="cellIs" dxfId="238" priority="240" operator="equal">
      <formula>"Ok"</formula>
    </cfRule>
  </conditionalFormatting>
  <conditionalFormatting sqref="S43:S45">
    <cfRule type="cellIs" dxfId="237" priority="211" operator="equal">
      <formula>"Check"</formula>
    </cfRule>
    <cfRule type="cellIs" dxfId="236" priority="212" operator="equal">
      <formula>"Ok"</formula>
    </cfRule>
  </conditionalFormatting>
  <conditionalFormatting sqref="S37">
    <cfRule type="cellIs" dxfId="235" priority="209" operator="equal">
      <formula>"Check"</formula>
    </cfRule>
    <cfRule type="cellIs" dxfId="234" priority="210" operator="equal">
      <formula>"Ok"</formula>
    </cfRule>
  </conditionalFormatting>
  <conditionalFormatting sqref="Y37:Y39">
    <cfRule type="cellIs" dxfId="233" priority="207" operator="equal">
      <formula>"Check"</formula>
    </cfRule>
    <cfRule type="cellIs" dxfId="232" priority="208" operator="equal">
      <formula>"Ok"</formula>
    </cfRule>
  </conditionalFormatting>
  <conditionalFormatting sqref="M192">
    <cfRule type="cellIs" dxfId="231" priority="223" operator="equal">
      <formula>"Check"</formula>
    </cfRule>
    <cfRule type="cellIs" dxfId="230" priority="224" operator="equal">
      <formula>"Ok"</formula>
    </cfRule>
  </conditionalFormatting>
  <conditionalFormatting sqref="S179:S189">
    <cfRule type="cellIs" dxfId="229" priority="237" operator="equal">
      <formula>"Check"</formula>
    </cfRule>
    <cfRule type="cellIs" dxfId="228" priority="238" operator="equal">
      <formula>"Ok"</formula>
    </cfRule>
  </conditionalFormatting>
  <conditionalFormatting sqref="J188:K188">
    <cfRule type="cellIs" dxfId="227" priority="235" operator="equal">
      <formula>"Check"</formula>
    </cfRule>
    <cfRule type="cellIs" dxfId="226" priority="236" operator="equal">
      <formula>"Ok"</formula>
    </cfRule>
  </conditionalFormatting>
  <conditionalFormatting sqref="A179:A189">
    <cfRule type="cellIs" dxfId="225" priority="233" operator="equal">
      <formula>"Check"</formula>
    </cfRule>
    <cfRule type="cellIs" dxfId="224" priority="234" operator="equal">
      <formula>"Ok"</formula>
    </cfRule>
  </conditionalFormatting>
  <conditionalFormatting sqref="M188">
    <cfRule type="cellIs" dxfId="223" priority="231" operator="equal">
      <formula>"Check"</formula>
    </cfRule>
    <cfRule type="cellIs" dxfId="222" priority="232" operator="equal">
      <formula>"Ok"</formula>
    </cfRule>
  </conditionalFormatting>
  <conditionalFormatting sqref="S190:S192">
    <cfRule type="cellIs" dxfId="221" priority="229" operator="equal">
      <formula>"Check"</formula>
    </cfRule>
    <cfRule type="cellIs" dxfId="220" priority="230" operator="equal">
      <formula>"Ok"</formula>
    </cfRule>
  </conditionalFormatting>
  <conditionalFormatting sqref="A192">
    <cfRule type="cellIs" dxfId="219" priority="227" operator="equal">
      <formula>"Check"</formula>
    </cfRule>
    <cfRule type="cellIs" dxfId="218" priority="228" operator="equal">
      <formula>"Ok"</formula>
    </cfRule>
  </conditionalFormatting>
  <conditionalFormatting sqref="J192:M192 J191:L191">
    <cfRule type="cellIs" dxfId="217" priority="225" operator="equal">
      <formula>"Check"</formula>
    </cfRule>
    <cfRule type="cellIs" dxfId="216" priority="226" operator="equal">
      <formula>"Ok"</formula>
    </cfRule>
  </conditionalFormatting>
  <conditionalFormatting sqref="L188">
    <cfRule type="cellIs" dxfId="215" priority="221" operator="equal">
      <formula>"Check"</formula>
    </cfRule>
    <cfRule type="cellIs" dxfId="214" priority="222" operator="equal">
      <formula>"Ok"</formula>
    </cfRule>
  </conditionalFormatting>
  <conditionalFormatting sqref="L202">
    <cfRule type="cellIs" dxfId="213" priority="219" operator="equal">
      <formula>"Check"</formula>
    </cfRule>
    <cfRule type="cellIs" dxfId="212" priority="220" operator="equal">
      <formula>"Ok"</formula>
    </cfRule>
  </conditionalFormatting>
  <conditionalFormatting sqref="L216">
    <cfRule type="cellIs" dxfId="211" priority="217" operator="equal">
      <formula>"Check"</formula>
    </cfRule>
    <cfRule type="cellIs" dxfId="210" priority="218" operator="equal">
      <formula>"Ok"</formula>
    </cfRule>
  </conditionalFormatting>
  <conditionalFormatting sqref="L230">
    <cfRule type="cellIs" dxfId="209" priority="215" operator="equal">
      <formula>"Check"</formula>
    </cfRule>
    <cfRule type="cellIs" dxfId="208" priority="216" operator="equal">
      <formula>"Ok"</formula>
    </cfRule>
  </conditionalFormatting>
  <conditionalFormatting sqref="S38:S41">
    <cfRule type="cellIs" dxfId="207" priority="213" operator="equal">
      <formula>"Check"</formula>
    </cfRule>
    <cfRule type="cellIs" dxfId="206" priority="214" operator="equal">
      <formula>"Ok"</formula>
    </cfRule>
  </conditionalFormatting>
  <conditionalFormatting sqref="J205:M205">
    <cfRule type="cellIs" dxfId="205" priority="203" operator="equal">
      <formula>"Check"</formula>
    </cfRule>
    <cfRule type="cellIs" dxfId="204" priority="204" operator="equal">
      <formula>"Ok"</formula>
    </cfRule>
  </conditionalFormatting>
  <conditionalFormatting sqref="J205:M205">
    <cfRule type="cellIs" dxfId="203" priority="205" operator="equal">
      <formula>"Check"</formula>
    </cfRule>
    <cfRule type="cellIs" dxfId="202" priority="206" operator="equal">
      <formula>"Ok"</formula>
    </cfRule>
  </conditionalFormatting>
  <conditionalFormatting sqref="M191">
    <cfRule type="cellIs" dxfId="201" priority="199" operator="equal">
      <formula>"Check"</formula>
    </cfRule>
    <cfRule type="cellIs" dxfId="200" priority="200" operator="equal">
      <formula>"Ok"</formula>
    </cfRule>
  </conditionalFormatting>
  <conditionalFormatting sqref="M191">
    <cfRule type="cellIs" dxfId="199" priority="201" operator="equal">
      <formula>"Check"</formula>
    </cfRule>
    <cfRule type="cellIs" dxfId="198" priority="202" operator="equal">
      <formula>"Ok"</formula>
    </cfRule>
  </conditionalFormatting>
  <conditionalFormatting sqref="J177:M177">
    <cfRule type="cellIs" dxfId="197" priority="197" operator="equal">
      <formula>"Check"</formula>
    </cfRule>
    <cfRule type="cellIs" dxfId="196" priority="198" operator="equal">
      <formula>"Ok"</formula>
    </cfRule>
  </conditionalFormatting>
  <conditionalFormatting sqref="J177:M177">
    <cfRule type="cellIs" dxfId="195" priority="195" operator="equal">
      <formula>"Check"</formula>
    </cfRule>
    <cfRule type="cellIs" dxfId="194" priority="196" operator="equal">
      <formula>"Ok"</formula>
    </cfRule>
  </conditionalFormatting>
  <conditionalFormatting sqref="J233:M233">
    <cfRule type="cellIs" dxfId="193" priority="193" operator="equal">
      <formula>"Check"</formula>
    </cfRule>
    <cfRule type="cellIs" dxfId="192" priority="194" operator="equal">
      <formula>"Ok"</formula>
    </cfRule>
  </conditionalFormatting>
  <conditionalFormatting sqref="J233:M233">
    <cfRule type="cellIs" dxfId="191" priority="191" operator="equal">
      <formula>"Check"</formula>
    </cfRule>
    <cfRule type="cellIs" dxfId="190" priority="192" operator="equal">
      <formula>"Ok"</formula>
    </cfRule>
  </conditionalFormatting>
  <conditionalFormatting sqref="M161">
    <cfRule type="cellIs" dxfId="189" priority="189" operator="equal">
      <formula>"Check"</formula>
    </cfRule>
    <cfRule type="cellIs" dxfId="188" priority="190" operator="equal">
      <formula>"Ok"</formula>
    </cfRule>
  </conditionalFormatting>
  <conditionalFormatting sqref="M161">
    <cfRule type="cellIs" dxfId="187" priority="187" operator="equal">
      <formula>"Check"</formula>
    </cfRule>
    <cfRule type="cellIs" dxfId="186" priority="188" operator="equal">
      <formula>"Ok"</formula>
    </cfRule>
  </conditionalFormatting>
  <conditionalFormatting sqref="M128">
    <cfRule type="cellIs" dxfId="185" priority="185" operator="equal">
      <formula>"Check"</formula>
    </cfRule>
    <cfRule type="cellIs" dxfId="184" priority="186" operator="equal">
      <formula>"Ok"</formula>
    </cfRule>
  </conditionalFormatting>
  <conditionalFormatting sqref="M128">
    <cfRule type="cellIs" dxfId="183" priority="183" operator="equal">
      <formula>"Check"</formula>
    </cfRule>
    <cfRule type="cellIs" dxfId="182" priority="184" operator="equal">
      <formula>"Ok"</formula>
    </cfRule>
  </conditionalFormatting>
  <conditionalFormatting sqref="M95">
    <cfRule type="cellIs" dxfId="181" priority="181" operator="equal">
      <formula>"Check"</formula>
    </cfRule>
    <cfRule type="cellIs" dxfId="180" priority="182" operator="equal">
      <formula>"Ok"</formula>
    </cfRule>
  </conditionalFormatting>
  <conditionalFormatting sqref="M95">
    <cfRule type="cellIs" dxfId="179" priority="179" operator="equal">
      <formula>"Check"</formula>
    </cfRule>
    <cfRule type="cellIs" dxfId="178" priority="180" operator="equal">
      <formula>"Ok"</formula>
    </cfRule>
  </conditionalFormatting>
  <conditionalFormatting sqref="J60:M60">
    <cfRule type="cellIs" dxfId="177" priority="177" operator="equal">
      <formula>"Check"</formula>
    </cfRule>
    <cfRule type="cellIs" dxfId="176" priority="178" operator="equal">
      <formula>"Ok"</formula>
    </cfRule>
  </conditionalFormatting>
  <conditionalFormatting sqref="J60:M60">
    <cfRule type="cellIs" dxfId="175" priority="175" operator="equal">
      <formula>"Check"</formula>
    </cfRule>
    <cfRule type="cellIs" dxfId="174" priority="176" operator="equal">
      <formula>"Ok"</formula>
    </cfRule>
  </conditionalFormatting>
  <conditionalFormatting sqref="J45:M45">
    <cfRule type="cellIs" dxfId="173" priority="173" operator="equal">
      <formula>"Check"</formula>
    </cfRule>
    <cfRule type="cellIs" dxfId="172" priority="174" operator="equal">
      <formula>"Ok"</formula>
    </cfRule>
  </conditionalFormatting>
  <conditionalFormatting sqref="J45:M45">
    <cfRule type="cellIs" dxfId="171" priority="171" operator="equal">
      <formula>"Check"</formula>
    </cfRule>
    <cfRule type="cellIs" dxfId="170" priority="172" operator="equal">
      <formula>"Ok"</formula>
    </cfRule>
  </conditionalFormatting>
  <conditionalFormatting sqref="J21:M21">
    <cfRule type="cellIs" dxfId="169" priority="169" operator="equal">
      <formula>"Check"</formula>
    </cfRule>
    <cfRule type="cellIs" dxfId="168" priority="170" operator="equal">
      <formula>"Ok"</formula>
    </cfRule>
  </conditionalFormatting>
  <conditionalFormatting sqref="J21:M21">
    <cfRule type="cellIs" dxfId="167" priority="167" operator="equal">
      <formula>"Check"</formula>
    </cfRule>
    <cfRule type="cellIs" dxfId="166" priority="168" operator="equal">
      <formula>"Ok"</formula>
    </cfRule>
  </conditionalFormatting>
  <conditionalFormatting sqref="J248:M248">
    <cfRule type="cellIs" dxfId="165" priority="165" operator="equal">
      <formula>"Check"</formula>
    </cfRule>
    <cfRule type="cellIs" dxfId="164" priority="166" operator="equal">
      <formula>"Ok"</formula>
    </cfRule>
  </conditionalFormatting>
  <conditionalFormatting sqref="J248:M248">
    <cfRule type="cellIs" dxfId="163" priority="163" operator="equal">
      <formula>"Check"</formula>
    </cfRule>
    <cfRule type="cellIs" dxfId="162" priority="164" operator="equal">
      <formula>"Ok"</formula>
    </cfRule>
  </conditionalFormatting>
  <conditionalFormatting sqref="J263:M263">
    <cfRule type="cellIs" dxfId="161" priority="161" operator="equal">
      <formula>"Check"</formula>
    </cfRule>
    <cfRule type="cellIs" dxfId="160" priority="162" operator="equal">
      <formula>"Ok"</formula>
    </cfRule>
  </conditionalFormatting>
  <conditionalFormatting sqref="J263:M263">
    <cfRule type="cellIs" dxfId="159" priority="159" operator="equal">
      <formula>"Check"</formula>
    </cfRule>
    <cfRule type="cellIs" dxfId="158" priority="160" operator="equal">
      <formula>"Ok"</formula>
    </cfRule>
  </conditionalFormatting>
  <conditionalFormatting sqref="A21">
    <cfRule type="cellIs" dxfId="157" priority="157" operator="equal">
      <formula>"Check"</formula>
    </cfRule>
    <cfRule type="cellIs" dxfId="156" priority="158" operator="equal">
      <formula>"Ok"</formula>
    </cfRule>
  </conditionalFormatting>
  <conditionalFormatting sqref="A21">
    <cfRule type="cellIs" dxfId="155" priority="155" operator="equal">
      <formula>"Check"</formula>
    </cfRule>
    <cfRule type="cellIs" dxfId="154" priority="156" operator="equal">
      <formula>"Ok"</formula>
    </cfRule>
  </conditionalFormatting>
  <conditionalFormatting sqref="P128">
    <cfRule type="cellIs" dxfId="153" priority="133" operator="equal">
      <formula>"Check"</formula>
    </cfRule>
    <cfRule type="cellIs" dxfId="152" priority="134" operator="equal">
      <formula>"Ok"</formula>
    </cfRule>
  </conditionalFormatting>
  <conditionalFormatting sqref="P128">
    <cfRule type="cellIs" dxfId="151" priority="131" operator="equal">
      <formula>"Check"</formula>
    </cfRule>
    <cfRule type="cellIs" dxfId="150" priority="132" operator="equal">
      <formula>"Ok"</formula>
    </cfRule>
  </conditionalFormatting>
  <conditionalFormatting sqref="A95">
    <cfRule type="cellIs" dxfId="149" priority="141" operator="equal">
      <formula>"Check"</formula>
    </cfRule>
    <cfRule type="cellIs" dxfId="148" priority="142" operator="equal">
      <formula>"Ok"</formula>
    </cfRule>
  </conditionalFormatting>
  <conditionalFormatting sqref="A95">
    <cfRule type="cellIs" dxfId="147" priority="139" operator="equal">
      <formula>"Check"</formula>
    </cfRule>
    <cfRule type="cellIs" dxfId="146" priority="140" operator="equal">
      <formula>"Ok"</formula>
    </cfRule>
  </conditionalFormatting>
  <conditionalFormatting sqref="P21">
    <cfRule type="cellIs" dxfId="145" priority="153" operator="equal">
      <formula>"Check"</formula>
    </cfRule>
    <cfRule type="cellIs" dxfId="144" priority="154" operator="equal">
      <formula>"Ok"</formula>
    </cfRule>
  </conditionalFormatting>
  <conditionalFormatting sqref="P21">
    <cfRule type="cellIs" dxfId="143" priority="151" operator="equal">
      <formula>"Check"</formula>
    </cfRule>
    <cfRule type="cellIs" dxfId="142" priority="152" operator="equal">
      <formula>"Ok"</formula>
    </cfRule>
  </conditionalFormatting>
  <conditionalFormatting sqref="O128">
    <cfRule type="cellIs" dxfId="141" priority="137" operator="equal">
      <formula>"Check"</formula>
    </cfRule>
    <cfRule type="cellIs" dxfId="140" priority="138" operator="equal">
      <formula>"Ok"</formula>
    </cfRule>
  </conditionalFormatting>
  <conditionalFormatting sqref="O128">
    <cfRule type="cellIs" dxfId="139" priority="135" operator="equal">
      <formula>"Check"</formula>
    </cfRule>
    <cfRule type="cellIs" dxfId="138" priority="136" operator="equal">
      <formula>"Ok"</formula>
    </cfRule>
  </conditionalFormatting>
  <conditionalFormatting sqref="A45">
    <cfRule type="cellIs" dxfId="137" priority="149" operator="equal">
      <formula>"Check"</formula>
    </cfRule>
    <cfRule type="cellIs" dxfId="136" priority="150" operator="equal">
      <formula>"Ok"</formula>
    </cfRule>
  </conditionalFormatting>
  <conditionalFormatting sqref="A45">
    <cfRule type="cellIs" dxfId="135" priority="147" operator="equal">
      <formula>"Check"</formula>
    </cfRule>
    <cfRule type="cellIs" dxfId="134" priority="148" operator="equal">
      <formula>"Ok"</formula>
    </cfRule>
  </conditionalFormatting>
  <conditionalFormatting sqref="A60">
    <cfRule type="cellIs" dxfId="133" priority="145" operator="equal">
      <formula>"Check"</formula>
    </cfRule>
    <cfRule type="cellIs" dxfId="132" priority="146" operator="equal">
      <formula>"Ok"</formula>
    </cfRule>
  </conditionalFormatting>
  <conditionalFormatting sqref="A60">
    <cfRule type="cellIs" dxfId="131" priority="143" operator="equal">
      <formula>"Check"</formula>
    </cfRule>
    <cfRule type="cellIs" dxfId="130" priority="144" operator="equal">
      <formula>"Ok"</formula>
    </cfRule>
  </conditionalFormatting>
  <conditionalFormatting sqref="A128">
    <cfRule type="cellIs" dxfId="129" priority="129" operator="equal">
      <formula>"Check"</formula>
    </cfRule>
    <cfRule type="cellIs" dxfId="128" priority="130" operator="equal">
      <formula>"Ok"</formula>
    </cfRule>
  </conditionalFormatting>
  <conditionalFormatting sqref="A128">
    <cfRule type="cellIs" dxfId="127" priority="127" operator="equal">
      <formula>"Check"</formula>
    </cfRule>
    <cfRule type="cellIs" dxfId="126" priority="128" operator="equal">
      <formula>"Ok"</formula>
    </cfRule>
  </conditionalFormatting>
  <conditionalFormatting sqref="A161">
    <cfRule type="cellIs" dxfId="125" priority="125" operator="equal">
      <formula>"Check"</formula>
    </cfRule>
    <cfRule type="cellIs" dxfId="124" priority="126" operator="equal">
      <formula>"Ok"</formula>
    </cfRule>
  </conditionalFormatting>
  <conditionalFormatting sqref="A161">
    <cfRule type="cellIs" dxfId="123" priority="123" operator="equal">
      <formula>"Check"</formula>
    </cfRule>
    <cfRule type="cellIs" dxfId="122" priority="124" operator="equal">
      <formula>"Ok"</formula>
    </cfRule>
  </conditionalFormatting>
  <conditionalFormatting sqref="A177">
    <cfRule type="cellIs" dxfId="121" priority="121" operator="equal">
      <formula>"Check"</formula>
    </cfRule>
    <cfRule type="cellIs" dxfId="120" priority="122" operator="equal">
      <formula>"Ok"</formula>
    </cfRule>
  </conditionalFormatting>
  <conditionalFormatting sqref="A177">
    <cfRule type="cellIs" dxfId="119" priority="119" operator="equal">
      <formula>"Check"</formula>
    </cfRule>
    <cfRule type="cellIs" dxfId="118" priority="120" operator="equal">
      <formula>"Ok"</formula>
    </cfRule>
  </conditionalFormatting>
  <conditionalFormatting sqref="A191">
    <cfRule type="cellIs" dxfId="117" priority="117" operator="equal">
      <formula>"Check"</formula>
    </cfRule>
    <cfRule type="cellIs" dxfId="116" priority="118" operator="equal">
      <formula>"Ok"</formula>
    </cfRule>
  </conditionalFormatting>
  <conditionalFormatting sqref="A191">
    <cfRule type="cellIs" dxfId="115" priority="115" operator="equal">
      <formula>"Check"</formula>
    </cfRule>
    <cfRule type="cellIs" dxfId="114" priority="116" operator="equal">
      <formula>"Ok"</formula>
    </cfRule>
  </conditionalFormatting>
  <conditionalFormatting sqref="A205">
    <cfRule type="cellIs" dxfId="113" priority="113" operator="equal">
      <formula>"Check"</formula>
    </cfRule>
    <cfRule type="cellIs" dxfId="112" priority="114" operator="equal">
      <formula>"Ok"</formula>
    </cfRule>
  </conditionalFormatting>
  <conditionalFormatting sqref="A205">
    <cfRule type="cellIs" dxfId="111" priority="111" operator="equal">
      <formula>"Check"</formula>
    </cfRule>
    <cfRule type="cellIs" dxfId="110" priority="112" operator="equal">
      <formula>"Ok"</formula>
    </cfRule>
  </conditionalFormatting>
  <conditionalFormatting sqref="A219">
    <cfRule type="cellIs" dxfId="109" priority="109" operator="equal">
      <formula>"Check"</formula>
    </cfRule>
    <cfRule type="cellIs" dxfId="108" priority="110" operator="equal">
      <formula>"Ok"</formula>
    </cfRule>
  </conditionalFormatting>
  <conditionalFormatting sqref="A219">
    <cfRule type="cellIs" dxfId="107" priority="107" operator="equal">
      <formula>"Check"</formula>
    </cfRule>
    <cfRule type="cellIs" dxfId="106" priority="108" operator="equal">
      <formula>"Ok"</formula>
    </cfRule>
  </conditionalFormatting>
  <conditionalFormatting sqref="A233">
    <cfRule type="cellIs" dxfId="105" priority="105" operator="equal">
      <formula>"Check"</formula>
    </cfRule>
    <cfRule type="cellIs" dxfId="104" priority="106" operator="equal">
      <formula>"Ok"</formula>
    </cfRule>
  </conditionalFormatting>
  <conditionalFormatting sqref="A233">
    <cfRule type="cellIs" dxfId="103" priority="103" operator="equal">
      <formula>"Check"</formula>
    </cfRule>
    <cfRule type="cellIs" dxfId="102" priority="104" operator="equal">
      <formula>"Ok"</formula>
    </cfRule>
  </conditionalFormatting>
  <conditionalFormatting sqref="A248">
    <cfRule type="cellIs" dxfId="101" priority="101" operator="equal">
      <formula>"Check"</formula>
    </cfRule>
    <cfRule type="cellIs" dxfId="100" priority="102" operator="equal">
      <formula>"Ok"</formula>
    </cfRule>
  </conditionalFormatting>
  <conditionalFormatting sqref="A248">
    <cfRule type="cellIs" dxfId="99" priority="99" operator="equal">
      <formula>"Check"</formula>
    </cfRule>
    <cfRule type="cellIs" dxfId="98" priority="100" operator="equal">
      <formula>"Ok"</formula>
    </cfRule>
  </conditionalFormatting>
  <conditionalFormatting sqref="A263">
    <cfRule type="cellIs" dxfId="97" priority="97" operator="equal">
      <formula>"Check"</formula>
    </cfRule>
    <cfRule type="cellIs" dxfId="96" priority="98" operator="equal">
      <formula>"Ok"</formula>
    </cfRule>
  </conditionalFormatting>
  <conditionalFormatting sqref="A263">
    <cfRule type="cellIs" dxfId="95" priority="95" operator="equal">
      <formula>"Check"</formula>
    </cfRule>
    <cfRule type="cellIs" dxfId="94" priority="96" operator="equal">
      <formula>"Ok"</formula>
    </cfRule>
  </conditionalFormatting>
  <conditionalFormatting sqref="O21:R21">
    <cfRule type="cellIs" dxfId="93" priority="93" operator="equal">
      <formula>"Check"</formula>
    </cfRule>
    <cfRule type="cellIs" dxfId="92" priority="94" operator="equal">
      <formula>"Ok"</formula>
    </cfRule>
  </conditionalFormatting>
  <conditionalFormatting sqref="O21:R21">
    <cfRule type="cellIs" dxfId="91" priority="91" operator="equal">
      <formula>"Check"</formula>
    </cfRule>
    <cfRule type="cellIs" dxfId="90" priority="92" operator="equal">
      <formula>"Ok"</formula>
    </cfRule>
  </conditionalFormatting>
  <conditionalFormatting sqref="P45">
    <cfRule type="cellIs" dxfId="89" priority="89" operator="equal">
      <formula>"Check"</formula>
    </cfRule>
    <cfRule type="cellIs" dxfId="88" priority="90" operator="equal">
      <formula>"Ok"</formula>
    </cfRule>
  </conditionalFormatting>
  <conditionalFormatting sqref="P45">
    <cfRule type="cellIs" dxfId="87" priority="87" operator="equal">
      <formula>"Check"</formula>
    </cfRule>
    <cfRule type="cellIs" dxfId="86" priority="88" operator="equal">
      <formula>"Ok"</formula>
    </cfRule>
  </conditionalFormatting>
  <conditionalFormatting sqref="O45:R45">
    <cfRule type="cellIs" dxfId="85" priority="85" operator="equal">
      <formula>"Check"</formula>
    </cfRule>
    <cfRule type="cellIs" dxfId="84" priority="86" operator="equal">
      <formula>"Ok"</formula>
    </cfRule>
  </conditionalFormatting>
  <conditionalFormatting sqref="O45:R45">
    <cfRule type="cellIs" dxfId="83" priority="83" operator="equal">
      <formula>"Check"</formula>
    </cfRule>
    <cfRule type="cellIs" dxfId="82" priority="84" operator="equal">
      <formula>"Ok"</formula>
    </cfRule>
  </conditionalFormatting>
  <conditionalFormatting sqref="P60">
    <cfRule type="cellIs" dxfId="81" priority="81" operator="equal">
      <formula>"Check"</formula>
    </cfRule>
    <cfRule type="cellIs" dxfId="80" priority="82" operator="equal">
      <formula>"Ok"</formula>
    </cfRule>
  </conditionalFormatting>
  <conditionalFormatting sqref="P60">
    <cfRule type="cellIs" dxfId="79" priority="79" operator="equal">
      <formula>"Check"</formula>
    </cfRule>
    <cfRule type="cellIs" dxfId="78" priority="80" operator="equal">
      <formula>"Ok"</formula>
    </cfRule>
  </conditionalFormatting>
  <conditionalFormatting sqref="O60:R60">
    <cfRule type="cellIs" dxfId="77" priority="77" operator="equal">
      <formula>"Check"</formula>
    </cfRule>
    <cfRule type="cellIs" dxfId="76" priority="78" operator="equal">
      <formula>"Ok"</formula>
    </cfRule>
  </conditionalFormatting>
  <conditionalFormatting sqref="O60:R60">
    <cfRule type="cellIs" dxfId="75" priority="75" operator="equal">
      <formula>"Check"</formula>
    </cfRule>
    <cfRule type="cellIs" dxfId="74" priority="76" operator="equal">
      <formula>"Ok"</formula>
    </cfRule>
  </conditionalFormatting>
  <conditionalFormatting sqref="P95">
    <cfRule type="cellIs" dxfId="73" priority="73" operator="equal">
      <formula>"Check"</formula>
    </cfRule>
    <cfRule type="cellIs" dxfId="72" priority="74" operator="equal">
      <formula>"Ok"</formula>
    </cfRule>
  </conditionalFormatting>
  <conditionalFormatting sqref="P95">
    <cfRule type="cellIs" dxfId="71" priority="71" operator="equal">
      <formula>"Check"</formula>
    </cfRule>
    <cfRule type="cellIs" dxfId="70" priority="72" operator="equal">
      <formula>"Ok"</formula>
    </cfRule>
  </conditionalFormatting>
  <conditionalFormatting sqref="O95:R95">
    <cfRule type="cellIs" dxfId="69" priority="69" operator="equal">
      <formula>"Check"</formula>
    </cfRule>
    <cfRule type="cellIs" dxfId="68" priority="70" operator="equal">
      <formula>"Ok"</formula>
    </cfRule>
  </conditionalFormatting>
  <conditionalFormatting sqref="O95:R95">
    <cfRule type="cellIs" dxfId="67" priority="67" operator="equal">
      <formula>"Check"</formula>
    </cfRule>
    <cfRule type="cellIs" dxfId="66" priority="68" operator="equal">
      <formula>"Ok"</formula>
    </cfRule>
  </conditionalFormatting>
  <conditionalFormatting sqref="R128">
    <cfRule type="cellIs" dxfId="65" priority="65" operator="equal">
      <formula>"Check"</formula>
    </cfRule>
    <cfRule type="cellIs" dxfId="64" priority="66" operator="equal">
      <formula>"Ok"</formula>
    </cfRule>
  </conditionalFormatting>
  <conditionalFormatting sqref="R128">
    <cfRule type="cellIs" dxfId="63" priority="63" operator="equal">
      <formula>"Check"</formula>
    </cfRule>
    <cfRule type="cellIs" dxfId="62" priority="64" operator="equal">
      <formula>"Ok"</formula>
    </cfRule>
  </conditionalFormatting>
  <conditionalFormatting sqref="P177">
    <cfRule type="cellIs" dxfId="61" priority="61" operator="equal">
      <formula>"Check"</formula>
    </cfRule>
    <cfRule type="cellIs" dxfId="60" priority="62" operator="equal">
      <formula>"Ok"</formula>
    </cfRule>
  </conditionalFormatting>
  <conditionalFormatting sqref="P177">
    <cfRule type="cellIs" dxfId="59" priority="59" operator="equal">
      <formula>"Check"</formula>
    </cfRule>
    <cfRule type="cellIs" dxfId="58" priority="60" operator="equal">
      <formula>"Ok"</formula>
    </cfRule>
  </conditionalFormatting>
  <conditionalFormatting sqref="O177:R177">
    <cfRule type="cellIs" dxfId="57" priority="57" operator="equal">
      <formula>"Check"</formula>
    </cfRule>
    <cfRule type="cellIs" dxfId="56" priority="58" operator="equal">
      <formula>"Ok"</formula>
    </cfRule>
  </conditionalFormatting>
  <conditionalFormatting sqref="O177:R177">
    <cfRule type="cellIs" dxfId="55" priority="55" operator="equal">
      <formula>"Check"</formula>
    </cfRule>
    <cfRule type="cellIs" dxfId="54" priority="56" operator="equal">
      <formula>"Ok"</formula>
    </cfRule>
  </conditionalFormatting>
  <conditionalFormatting sqref="P191">
    <cfRule type="cellIs" dxfId="53" priority="53" operator="equal">
      <formula>"Check"</formula>
    </cfRule>
    <cfRule type="cellIs" dxfId="52" priority="54" operator="equal">
      <formula>"Ok"</formula>
    </cfRule>
  </conditionalFormatting>
  <conditionalFormatting sqref="P191">
    <cfRule type="cellIs" dxfId="51" priority="51" operator="equal">
      <formula>"Check"</formula>
    </cfRule>
    <cfRule type="cellIs" dxfId="50" priority="52" operator="equal">
      <formula>"Ok"</formula>
    </cfRule>
  </conditionalFormatting>
  <conditionalFormatting sqref="O191:R191">
    <cfRule type="cellIs" dxfId="49" priority="49" operator="equal">
      <formula>"Check"</formula>
    </cfRule>
    <cfRule type="cellIs" dxfId="48" priority="50" operator="equal">
      <formula>"Ok"</formula>
    </cfRule>
  </conditionalFormatting>
  <conditionalFormatting sqref="O191:R191">
    <cfRule type="cellIs" dxfId="47" priority="47" operator="equal">
      <formula>"Check"</formula>
    </cfRule>
    <cfRule type="cellIs" dxfId="46" priority="48" operator="equal">
      <formula>"Ok"</formula>
    </cfRule>
  </conditionalFormatting>
  <conditionalFormatting sqref="P205">
    <cfRule type="cellIs" dxfId="45" priority="45" operator="equal">
      <formula>"Check"</formula>
    </cfRule>
    <cfRule type="cellIs" dxfId="44" priority="46" operator="equal">
      <formula>"Ok"</formula>
    </cfRule>
  </conditionalFormatting>
  <conditionalFormatting sqref="P205">
    <cfRule type="cellIs" dxfId="43" priority="43" operator="equal">
      <formula>"Check"</formula>
    </cfRule>
    <cfRule type="cellIs" dxfId="42" priority="44" operator="equal">
      <formula>"Ok"</formula>
    </cfRule>
  </conditionalFormatting>
  <conditionalFormatting sqref="O205:R205">
    <cfRule type="cellIs" dxfId="41" priority="41" operator="equal">
      <formula>"Check"</formula>
    </cfRule>
    <cfRule type="cellIs" dxfId="40" priority="42" operator="equal">
      <formula>"Ok"</formula>
    </cfRule>
  </conditionalFormatting>
  <conditionalFormatting sqref="O205:R205">
    <cfRule type="cellIs" dxfId="39" priority="39" operator="equal">
      <formula>"Check"</formula>
    </cfRule>
    <cfRule type="cellIs" dxfId="38" priority="40" operator="equal">
      <formula>"Ok"</formula>
    </cfRule>
  </conditionalFormatting>
  <conditionalFormatting sqref="P219">
    <cfRule type="cellIs" dxfId="37" priority="37" operator="equal">
      <formula>"Check"</formula>
    </cfRule>
    <cfRule type="cellIs" dxfId="36" priority="38" operator="equal">
      <formula>"Ok"</formula>
    </cfRule>
  </conditionalFormatting>
  <conditionalFormatting sqref="P219">
    <cfRule type="cellIs" dxfId="35" priority="35" operator="equal">
      <formula>"Check"</formula>
    </cfRule>
    <cfRule type="cellIs" dxfId="34" priority="36" operator="equal">
      <formula>"Ok"</formula>
    </cfRule>
  </conditionalFormatting>
  <conditionalFormatting sqref="O219:R219">
    <cfRule type="cellIs" dxfId="33" priority="33" operator="equal">
      <formula>"Check"</formula>
    </cfRule>
    <cfRule type="cellIs" dxfId="32" priority="34" operator="equal">
      <formula>"Ok"</formula>
    </cfRule>
  </conditionalFormatting>
  <conditionalFormatting sqref="O219:R219">
    <cfRule type="cellIs" dxfId="31" priority="31" operator="equal">
      <formula>"Check"</formula>
    </cfRule>
    <cfRule type="cellIs" dxfId="30" priority="32" operator="equal">
      <formula>"Ok"</formula>
    </cfRule>
  </conditionalFormatting>
  <conditionalFormatting sqref="P233">
    <cfRule type="cellIs" dxfId="29" priority="29" operator="equal">
      <formula>"Check"</formula>
    </cfRule>
    <cfRule type="cellIs" dxfId="28" priority="30" operator="equal">
      <formula>"Ok"</formula>
    </cfRule>
  </conditionalFormatting>
  <conditionalFormatting sqref="P233">
    <cfRule type="cellIs" dxfId="27" priority="27" operator="equal">
      <formula>"Check"</formula>
    </cfRule>
    <cfRule type="cellIs" dxfId="26" priority="28" operator="equal">
      <formula>"Ok"</formula>
    </cfRule>
  </conditionalFormatting>
  <conditionalFormatting sqref="O233:R233">
    <cfRule type="cellIs" dxfId="25" priority="25" operator="equal">
      <formula>"Check"</formula>
    </cfRule>
    <cfRule type="cellIs" dxfId="24" priority="26" operator="equal">
      <formula>"Ok"</formula>
    </cfRule>
  </conditionalFormatting>
  <conditionalFormatting sqref="O233:R233">
    <cfRule type="cellIs" dxfId="23" priority="23" operator="equal">
      <formula>"Check"</formula>
    </cfRule>
    <cfRule type="cellIs" dxfId="22" priority="24" operator="equal">
      <formula>"Ok"</formula>
    </cfRule>
  </conditionalFormatting>
  <conditionalFormatting sqref="P248">
    <cfRule type="cellIs" dxfId="21" priority="21" operator="equal">
      <formula>"Check"</formula>
    </cfRule>
    <cfRule type="cellIs" dxfId="20" priority="22" operator="equal">
      <formula>"Ok"</formula>
    </cfRule>
  </conditionalFormatting>
  <conditionalFormatting sqref="P248">
    <cfRule type="cellIs" dxfId="19" priority="19" operator="equal">
      <formula>"Check"</formula>
    </cfRule>
    <cfRule type="cellIs" dxfId="18" priority="20" operator="equal">
      <formula>"Ok"</formula>
    </cfRule>
  </conditionalFormatting>
  <conditionalFormatting sqref="O248:R248">
    <cfRule type="cellIs" dxfId="17" priority="17" operator="equal">
      <formula>"Check"</formula>
    </cfRule>
    <cfRule type="cellIs" dxfId="16" priority="18" operator="equal">
      <formula>"Ok"</formula>
    </cfRule>
  </conditionalFormatting>
  <conditionalFormatting sqref="O248:R248">
    <cfRule type="cellIs" dxfId="15" priority="15" operator="equal">
      <formula>"Check"</formula>
    </cfRule>
    <cfRule type="cellIs" dxfId="14" priority="16" operator="equal">
      <formula>"Ok"</formula>
    </cfRule>
  </conditionalFormatting>
  <conditionalFormatting sqref="P263">
    <cfRule type="cellIs" dxfId="13" priority="13" operator="equal">
      <formula>"Check"</formula>
    </cfRule>
    <cfRule type="cellIs" dxfId="12" priority="14" operator="equal">
      <formula>"Ok"</formula>
    </cfRule>
  </conditionalFormatting>
  <conditionalFormatting sqref="P263">
    <cfRule type="cellIs" dxfId="11" priority="11" operator="equal">
      <formula>"Check"</formula>
    </cfRule>
    <cfRule type="cellIs" dxfId="10" priority="12" operator="equal">
      <formula>"Ok"</formula>
    </cfRule>
  </conditionalFormatting>
  <conditionalFormatting sqref="O263:R263">
    <cfRule type="cellIs" dxfId="9" priority="9" operator="equal">
      <formula>"Check"</formula>
    </cfRule>
    <cfRule type="cellIs" dxfId="8" priority="10" operator="equal">
      <formula>"Ok"</formula>
    </cfRule>
  </conditionalFormatting>
  <conditionalFormatting sqref="O263:R263">
    <cfRule type="cellIs" dxfId="7" priority="7" operator="equal">
      <formula>"Check"</formula>
    </cfRule>
    <cfRule type="cellIs" dxfId="6" priority="8" operator="equal">
      <formula>"Ok"</formula>
    </cfRule>
  </conditionalFormatting>
  <conditionalFormatting sqref="R161">
    <cfRule type="cellIs" dxfId="5" priority="5" operator="equal">
      <formula>"Check"</formula>
    </cfRule>
    <cfRule type="cellIs" dxfId="4" priority="6" operator="equal">
      <formula>"Ok"</formula>
    </cfRule>
  </conditionalFormatting>
  <conditionalFormatting sqref="R161">
    <cfRule type="cellIs" dxfId="3" priority="3" operator="equal">
      <formula>"Check"</formula>
    </cfRule>
    <cfRule type="cellIs" dxfId="2" priority="4" operator="equal">
      <formula>"Ok"</formula>
    </cfRule>
  </conditionalFormatting>
  <conditionalFormatting sqref="F1">
    <cfRule type="cellIs" dxfId="1" priority="1" operator="equal">
      <formula>"Check"</formula>
    </cfRule>
    <cfRule type="cellIs" dxfId="0" priority="2" operator="equal">
      <formula>"Ok"</formula>
    </cfRule>
  </conditionalFormatting>
  <hyperlinks>
    <hyperlink ref="H1" location="Index!A1" display="Back to Index"/>
  </hyperlinks>
  <pageMargins left="0.7" right="0.7" top="0.75" bottom="0.75" header="0.3" footer="0.3"/>
  <pageSetup paperSize="8" orientation="landscape" verticalDpi="4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2:A4"/>
  <sheetViews>
    <sheetView workbookViewId="0">
      <selection activeCell="A2" sqref="A2:A4"/>
    </sheetView>
  </sheetViews>
  <sheetFormatPr defaultRowHeight="15"/>
  <sheetData>
    <row r="2" spans="1:1">
      <c r="A2" t="s">
        <v>239</v>
      </c>
    </row>
    <row r="4" spans="1:1">
      <c r="A4" t="s">
        <v>240</v>
      </c>
    </row>
  </sheetData>
  <customSheetViews>
    <customSheetView guid="{E0C6688C-23D0-4DBC-A58B-6DB16AD0B737}">
      <selection activeCell="I33" sqref="I33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254"/>
  <sheetViews>
    <sheetView tabSelected="1" topLeftCell="K67" zoomScale="60" zoomScaleNormal="60" workbookViewId="0">
      <selection activeCell="P56" sqref="P56"/>
    </sheetView>
  </sheetViews>
  <sheetFormatPr defaultRowHeight="15"/>
  <cols>
    <col min="2" max="2" width="59.140625" customWidth="1"/>
    <col min="3" max="10" width="15.7109375" customWidth="1"/>
    <col min="11" max="11" width="20.7109375" customWidth="1"/>
    <col min="12" max="12" width="59.140625" bestFit="1" customWidth="1"/>
    <col min="13" max="19" width="15.7109375" customWidth="1"/>
    <col min="20" max="20" width="15.85546875" customWidth="1"/>
  </cols>
  <sheetData>
    <row r="1" spans="2:20"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</row>
    <row r="2" spans="2:20">
      <c r="B2" s="154" t="s">
        <v>166</v>
      </c>
      <c r="C2" s="154"/>
      <c r="D2" s="154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</row>
    <row r="3" spans="2:20">
      <c r="B3" s="6"/>
      <c r="C3" s="6"/>
      <c r="D3" s="6"/>
    </row>
    <row r="4" spans="2:20">
      <c r="B4" s="6" t="s">
        <v>211</v>
      </c>
      <c r="C4" s="12"/>
      <c r="D4" s="6"/>
    </row>
    <row r="5" spans="2:20">
      <c r="B5" s="6" t="s">
        <v>212</v>
      </c>
      <c r="C5" s="12"/>
      <c r="D5" s="6"/>
    </row>
    <row r="6" spans="2:20">
      <c r="B6" s="6"/>
      <c r="C6" s="6"/>
      <c r="D6" s="6"/>
    </row>
    <row r="7" spans="2:20">
      <c r="B7" s="155"/>
      <c r="C7" s="155"/>
      <c r="D7" s="155"/>
      <c r="E7" s="156"/>
      <c r="F7" s="156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6"/>
    </row>
    <row r="8" spans="2:20">
      <c r="B8" s="154" t="s">
        <v>167</v>
      </c>
      <c r="C8" s="154"/>
      <c r="D8" s="155"/>
      <c r="E8" s="156"/>
      <c r="F8" s="156"/>
      <c r="G8" s="156"/>
      <c r="H8" s="156"/>
      <c r="I8" s="156"/>
      <c r="J8" s="156"/>
      <c r="K8" s="156"/>
      <c r="L8" s="154" t="s">
        <v>168</v>
      </c>
      <c r="M8" s="156"/>
      <c r="N8" s="156"/>
      <c r="O8" s="156"/>
      <c r="P8" s="156"/>
      <c r="Q8" s="156"/>
      <c r="R8" s="156"/>
      <c r="S8" s="156"/>
      <c r="T8" s="156"/>
    </row>
    <row r="9" spans="2:20">
      <c r="B9" s="155"/>
      <c r="C9" s="155"/>
      <c r="D9" s="155"/>
      <c r="E9" s="156"/>
      <c r="F9" s="156"/>
      <c r="G9" s="156"/>
      <c r="H9" s="156"/>
      <c r="I9" s="156"/>
      <c r="J9" s="156"/>
      <c r="K9" s="156"/>
      <c r="L9" s="156"/>
      <c r="M9" s="156"/>
      <c r="N9" s="156"/>
      <c r="O9" s="156"/>
      <c r="P9" s="156"/>
      <c r="Q9" s="156"/>
      <c r="R9" s="156"/>
      <c r="S9" s="156"/>
      <c r="T9" s="156"/>
    </row>
    <row r="10" spans="2:20">
      <c r="B10" s="6"/>
      <c r="C10" s="6"/>
      <c r="D10" s="6"/>
    </row>
    <row r="11" spans="2:20">
      <c r="B11" s="6"/>
      <c r="C11" s="6"/>
      <c r="D11" s="6"/>
    </row>
    <row r="12" spans="2:20">
      <c r="B12" s="6"/>
      <c r="E12" s="6">
        <v>2016</v>
      </c>
      <c r="F12" s="6">
        <v>2017</v>
      </c>
      <c r="G12" s="6">
        <v>2018</v>
      </c>
      <c r="H12" s="6">
        <v>2019</v>
      </c>
      <c r="I12" s="6">
        <v>2020</v>
      </c>
      <c r="J12" s="172" t="s">
        <v>11</v>
      </c>
      <c r="O12" s="6">
        <v>2016</v>
      </c>
      <c r="P12" s="6">
        <v>2017</v>
      </c>
      <c r="Q12" s="6">
        <v>2018</v>
      </c>
      <c r="R12" s="6">
        <v>2019</v>
      </c>
      <c r="S12" s="6">
        <v>2020</v>
      </c>
      <c r="T12" s="172" t="s">
        <v>11</v>
      </c>
    </row>
    <row r="13" spans="2:20">
      <c r="B13" s="6"/>
      <c r="C13" s="6"/>
      <c r="D13" s="6"/>
      <c r="E13" s="6"/>
      <c r="F13" s="6"/>
      <c r="G13" s="6"/>
      <c r="H13" s="6"/>
      <c r="I13" s="6"/>
    </row>
    <row r="14" spans="2:20">
      <c r="B14" s="6" t="s">
        <v>169</v>
      </c>
      <c r="C14" s="6"/>
      <c r="D14" s="6"/>
      <c r="E14" s="171">
        <f>E248</f>
        <v>11.781748405637249</v>
      </c>
      <c r="F14" s="171">
        <f t="shared" ref="F14:I14" si="0">F248</f>
        <v>12.435097219502984</v>
      </c>
      <c r="G14" s="171">
        <f t="shared" si="0"/>
        <v>12.445816448114002</v>
      </c>
      <c r="H14" s="171">
        <f t="shared" si="0"/>
        <v>12.835477008709651</v>
      </c>
      <c r="I14" s="171">
        <f t="shared" si="0"/>
        <v>13.215506255661351</v>
      </c>
      <c r="J14" s="171">
        <f>SUM(E14:I14)</f>
        <v>62.713645337625238</v>
      </c>
      <c r="K14" s="6"/>
      <c r="L14" s="6" t="s">
        <v>170</v>
      </c>
      <c r="M14" s="6"/>
      <c r="O14" s="171">
        <f>O248</f>
        <v>12.025352075125479</v>
      </c>
      <c r="P14" s="171">
        <f t="shared" ref="P14:S14" si="1">P248</f>
        <v>12.631472230592081</v>
      </c>
      <c r="Q14" s="171">
        <f t="shared" si="1"/>
        <v>12.341246329977066</v>
      </c>
      <c r="R14" s="171">
        <f t="shared" si="1"/>
        <v>12.414500080385343</v>
      </c>
      <c r="S14" s="171">
        <f t="shared" si="1"/>
        <v>12.492954829600475</v>
      </c>
      <c r="T14" s="173">
        <f>SUM(O14:S14)</f>
        <v>61.905525545680447</v>
      </c>
    </row>
    <row r="15" spans="2:20"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</row>
    <row r="16" spans="2:20"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2:20"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18" spans="2:20">
      <c r="B18" s="12" t="s">
        <v>213</v>
      </c>
      <c r="C18" s="171">
        <f>T14-J14</f>
        <v>-0.80811979194479022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20">
      <c r="B19" s="12" t="s">
        <v>214</v>
      </c>
      <c r="C19" s="174">
        <f>T14/J14</f>
        <v>0.98711413142077464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</row>
    <row r="22" spans="2:20">
      <c r="B22" s="155"/>
      <c r="C22" s="155"/>
      <c r="D22" s="155"/>
      <c r="E22" s="155"/>
      <c r="F22" s="155"/>
      <c r="G22" s="155"/>
      <c r="H22" s="155"/>
      <c r="I22" s="155"/>
      <c r="J22" s="155"/>
      <c r="K22" s="155"/>
      <c r="L22" s="155"/>
      <c r="M22" s="155"/>
      <c r="N22" s="155"/>
      <c r="O22" s="155"/>
      <c r="P22" s="155"/>
      <c r="Q22" s="155"/>
      <c r="R22" s="155"/>
      <c r="S22" s="155"/>
      <c r="T22" s="155"/>
    </row>
    <row r="23" spans="2:20">
      <c r="B23" s="154" t="s">
        <v>171</v>
      </c>
      <c r="C23" s="154"/>
      <c r="D23" s="155"/>
      <c r="E23" s="155"/>
      <c r="F23" s="155"/>
      <c r="G23" s="155"/>
      <c r="H23" s="155"/>
      <c r="I23" s="155"/>
      <c r="J23" s="155"/>
      <c r="K23" s="155"/>
      <c r="L23" s="154"/>
      <c r="M23" s="155"/>
      <c r="N23" s="155"/>
      <c r="O23" s="155"/>
      <c r="P23" s="155"/>
      <c r="Q23" s="155"/>
      <c r="R23" s="155"/>
      <c r="S23" s="155"/>
      <c r="T23" s="155"/>
    </row>
    <row r="24" spans="2:20">
      <c r="B24" s="155"/>
      <c r="C24" s="155"/>
      <c r="D24" s="155"/>
      <c r="E24" s="155"/>
      <c r="F24" s="155"/>
      <c r="G24" s="155"/>
      <c r="H24" s="155"/>
      <c r="I24" s="155"/>
      <c r="J24" s="155"/>
      <c r="K24" s="155"/>
      <c r="L24" s="155"/>
      <c r="M24" s="155"/>
      <c r="N24" s="155"/>
      <c r="O24" s="155"/>
      <c r="P24" s="155"/>
      <c r="Q24" s="155"/>
      <c r="R24" s="155"/>
      <c r="S24" s="155"/>
      <c r="T24" s="155"/>
    </row>
    <row r="26" spans="2:20">
      <c r="B26" s="157"/>
      <c r="C26" s="157"/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</row>
    <row r="27" spans="2:20">
      <c r="B27" s="158" t="s">
        <v>209</v>
      </c>
      <c r="C27" s="158"/>
      <c r="D27" s="158"/>
      <c r="E27" s="158"/>
      <c r="F27" s="158"/>
      <c r="G27" s="158"/>
      <c r="H27" s="158"/>
      <c r="I27" s="158"/>
      <c r="J27" s="158"/>
      <c r="K27" s="158"/>
      <c r="L27" s="158" t="s">
        <v>210</v>
      </c>
      <c r="M27" s="158"/>
      <c r="N27" s="158"/>
      <c r="O27" s="158"/>
      <c r="P27" s="158"/>
      <c r="Q27" s="158"/>
      <c r="R27" s="158"/>
      <c r="S27" s="158"/>
      <c r="T27" s="158"/>
    </row>
    <row r="28" spans="2:20">
      <c r="B28" s="157"/>
      <c r="C28" s="157"/>
      <c r="D28" s="157"/>
      <c r="E28" s="157"/>
      <c r="F28" s="157"/>
      <c r="G28" s="157"/>
      <c r="H28" s="157"/>
      <c r="I28" s="157"/>
      <c r="J28" s="157"/>
      <c r="K28" s="157"/>
      <c r="L28" s="157"/>
      <c r="M28" s="157"/>
      <c r="N28" s="157"/>
      <c r="O28" s="157"/>
      <c r="P28" s="157"/>
      <c r="Q28" s="157"/>
      <c r="R28" s="157"/>
      <c r="S28" s="157"/>
      <c r="T28" s="157"/>
    </row>
    <row r="31" spans="2:20">
      <c r="D31" s="6">
        <v>2010</v>
      </c>
      <c r="E31" s="6">
        <v>2011</v>
      </c>
      <c r="F31" s="6">
        <v>2012</v>
      </c>
      <c r="G31" s="6">
        <v>2013</v>
      </c>
      <c r="H31" s="6">
        <v>2014</v>
      </c>
      <c r="I31" s="6">
        <v>2015</v>
      </c>
      <c r="N31" s="6">
        <v>2010</v>
      </c>
      <c r="O31" s="6">
        <v>2011</v>
      </c>
      <c r="P31" s="6">
        <v>2012</v>
      </c>
      <c r="Q31" s="6">
        <v>2013</v>
      </c>
      <c r="R31" s="6">
        <v>2014</v>
      </c>
      <c r="S31" s="6">
        <v>2015</v>
      </c>
    </row>
    <row r="32" spans="2:20">
      <c r="D32" s="6"/>
      <c r="E32" s="6"/>
      <c r="F32" s="6"/>
      <c r="G32" s="6"/>
      <c r="H32" s="6"/>
      <c r="I32" s="6"/>
      <c r="N32" s="6"/>
      <c r="O32" s="6"/>
      <c r="P32" s="6"/>
      <c r="Q32" s="6"/>
      <c r="R32" s="6"/>
      <c r="S32" s="6"/>
    </row>
    <row r="33" spans="2:19">
      <c r="B33" s="6" t="s">
        <v>37</v>
      </c>
      <c r="D33" s="6"/>
      <c r="E33" s="6"/>
      <c r="F33" s="6"/>
      <c r="G33" s="6"/>
      <c r="H33" s="6"/>
      <c r="I33" s="6"/>
      <c r="L33" s="6" t="s">
        <v>37</v>
      </c>
      <c r="N33" s="6"/>
      <c r="O33" s="6"/>
      <c r="P33" s="6"/>
      <c r="Q33" s="6"/>
      <c r="R33" s="6"/>
      <c r="S33" s="6"/>
    </row>
    <row r="35" spans="2:19">
      <c r="B35" t="s">
        <v>37</v>
      </c>
      <c r="D35" s="159">
        <v>2.6548672566371723E-2</v>
      </c>
      <c r="E35" s="159">
        <v>2.9927760577915352E-2</v>
      </c>
      <c r="F35" s="159">
        <v>2.2044088176352838E-2</v>
      </c>
      <c r="G35" s="159">
        <v>2.7450980392156765E-2</v>
      </c>
      <c r="H35" s="159">
        <v>1.7175572519083859E-2</v>
      </c>
      <c r="I35" s="159">
        <v>1.7500000000000071E-2</v>
      </c>
      <c r="L35" t="s">
        <v>37</v>
      </c>
      <c r="N35" s="159">
        <f>D35</f>
        <v>2.6548672566371723E-2</v>
      </c>
      <c r="O35" s="159">
        <f t="shared" ref="O35:S35" si="2">E35</f>
        <v>2.9927760577915352E-2</v>
      </c>
      <c r="P35" s="159">
        <f t="shared" si="2"/>
        <v>2.2044088176352838E-2</v>
      </c>
      <c r="Q35" s="159">
        <f t="shared" si="2"/>
        <v>2.7450980392156765E-2</v>
      </c>
      <c r="R35" s="159">
        <f t="shared" si="2"/>
        <v>1.7175572519083859E-2</v>
      </c>
      <c r="S35" s="159">
        <f t="shared" si="2"/>
        <v>1.7500000000000071E-2</v>
      </c>
    </row>
    <row r="37" spans="2:19">
      <c r="B37" s="6" t="s">
        <v>172</v>
      </c>
      <c r="L37" s="6" t="s">
        <v>172</v>
      </c>
    </row>
    <row r="39" spans="2:19">
      <c r="B39" s="160">
        <v>2009</v>
      </c>
      <c r="D39" s="161">
        <f>1+D$35</f>
        <v>1.0265486725663717</v>
      </c>
      <c r="E39" s="161">
        <f>D39*(1+E$35)</f>
        <v>1.057270975460515</v>
      </c>
      <c r="F39" s="161">
        <f t="shared" ref="F39:I39" si="3">E39*(1+F$35)</f>
        <v>1.0805775500698651</v>
      </c>
      <c r="G39" s="161">
        <f t="shared" si="3"/>
        <v>1.1102404632090377</v>
      </c>
      <c r="H39" s="161">
        <f t="shared" si="3"/>
        <v>1.1293094787985059</v>
      </c>
      <c r="I39" s="161">
        <f t="shared" si="3"/>
        <v>1.1490723946774797</v>
      </c>
      <c r="L39" s="160">
        <v>2009</v>
      </c>
      <c r="N39" s="161">
        <f>1+N$35</f>
        <v>1.0265486725663717</v>
      </c>
      <c r="O39" s="161">
        <f>N39*(1+O$35)</f>
        <v>1.057270975460515</v>
      </c>
      <c r="P39" s="161">
        <f t="shared" ref="P39:S39" si="4">O39*(1+P$35)</f>
        <v>1.0805775500698651</v>
      </c>
      <c r="Q39" s="161">
        <f t="shared" si="4"/>
        <v>1.1102404632090377</v>
      </c>
      <c r="R39" s="161">
        <f t="shared" si="4"/>
        <v>1.1293094787985059</v>
      </c>
      <c r="S39" s="161">
        <f t="shared" si="4"/>
        <v>1.1490723946774797</v>
      </c>
    </row>
    <row r="40" spans="2:19">
      <c r="B40" s="160">
        <v>2010</v>
      </c>
      <c r="D40" s="161">
        <v>1</v>
      </c>
      <c r="E40" s="161">
        <f t="shared" ref="E40:I40" si="5">D40*(1+E$35)</f>
        <v>1.0299277605779154</v>
      </c>
      <c r="F40" s="161">
        <f t="shared" si="5"/>
        <v>1.0526315789473686</v>
      </c>
      <c r="G40" s="161">
        <f t="shared" si="5"/>
        <v>1.0815273477812177</v>
      </c>
      <c r="H40" s="161">
        <f t="shared" si="5"/>
        <v>1.1001031991744064</v>
      </c>
      <c r="I40" s="161">
        <f t="shared" si="5"/>
        <v>1.1193550051599586</v>
      </c>
      <c r="L40" s="160">
        <v>2010</v>
      </c>
      <c r="N40" s="161">
        <v>1</v>
      </c>
      <c r="O40" s="161">
        <f t="shared" ref="O40:S40" si="6">N40*(1+O$35)</f>
        <v>1.0299277605779154</v>
      </c>
      <c r="P40" s="161">
        <f t="shared" si="6"/>
        <v>1.0526315789473686</v>
      </c>
      <c r="Q40" s="161">
        <f t="shared" si="6"/>
        <v>1.0815273477812177</v>
      </c>
      <c r="R40" s="161">
        <f t="shared" si="6"/>
        <v>1.1001031991744064</v>
      </c>
      <c r="S40" s="161">
        <f t="shared" si="6"/>
        <v>1.1193550051599586</v>
      </c>
    </row>
    <row r="41" spans="2:19">
      <c r="B41" s="160">
        <v>2011</v>
      </c>
      <c r="D41" s="161">
        <f>E41/(1+E$35)</f>
        <v>0.9709418837675351</v>
      </c>
      <c r="E41" s="161">
        <v>1</v>
      </c>
      <c r="F41" s="161">
        <f t="shared" ref="F41:I41" si="7">E41*(1+F$35)</f>
        <v>1.0220440881763528</v>
      </c>
      <c r="G41" s="161">
        <f t="shared" si="7"/>
        <v>1.0501002004008015</v>
      </c>
      <c r="H41" s="161">
        <f t="shared" si="7"/>
        <v>1.06813627254509</v>
      </c>
      <c r="I41" s="161">
        <f t="shared" si="7"/>
        <v>1.0868286573146291</v>
      </c>
      <c r="L41" s="160">
        <v>2011</v>
      </c>
      <c r="N41" s="161">
        <f>O41/(1+O$35)</f>
        <v>0.9709418837675351</v>
      </c>
      <c r="O41" s="161">
        <v>1</v>
      </c>
      <c r="P41" s="161">
        <f t="shared" ref="P41:S41" si="8">O41*(1+P$35)</f>
        <v>1.0220440881763528</v>
      </c>
      <c r="Q41" s="161">
        <f t="shared" si="8"/>
        <v>1.0501002004008015</v>
      </c>
      <c r="R41" s="161">
        <f t="shared" si="8"/>
        <v>1.06813627254509</v>
      </c>
      <c r="S41" s="161">
        <f t="shared" si="8"/>
        <v>1.0868286573146291</v>
      </c>
    </row>
    <row r="42" spans="2:19">
      <c r="B42" s="160">
        <v>2012</v>
      </c>
      <c r="D42" s="161">
        <f>E42/(1+E$35)</f>
        <v>0.94999999999999984</v>
      </c>
      <c r="E42" s="161">
        <f>F42/(1+F$35)</f>
        <v>0.97843137254901946</v>
      </c>
      <c r="F42" s="161">
        <v>1</v>
      </c>
      <c r="G42" s="161">
        <f t="shared" ref="G42:I42" si="9">F42*(1+G$35)</f>
        <v>1.0274509803921568</v>
      </c>
      <c r="H42" s="161">
        <f t="shared" si="9"/>
        <v>1.0450980392156861</v>
      </c>
      <c r="I42" s="161">
        <f t="shared" si="9"/>
        <v>1.0633872549019607</v>
      </c>
      <c r="L42" s="160">
        <v>2012</v>
      </c>
      <c r="N42" s="161">
        <f>O42/(1+O$35)</f>
        <v>0.94999999999999984</v>
      </c>
      <c r="O42" s="161">
        <f>P42/(1+P$35)</f>
        <v>0.97843137254901946</v>
      </c>
      <c r="P42" s="161">
        <v>1</v>
      </c>
      <c r="Q42" s="161">
        <f t="shared" ref="Q42:S42" si="10">P42*(1+Q$35)</f>
        <v>1.0274509803921568</v>
      </c>
      <c r="R42" s="161">
        <f t="shared" si="10"/>
        <v>1.0450980392156861</v>
      </c>
      <c r="S42" s="161">
        <f t="shared" si="10"/>
        <v>1.0633872549019607</v>
      </c>
    </row>
    <row r="43" spans="2:19">
      <c r="B43" s="160">
        <v>2013</v>
      </c>
      <c r="D43" s="161">
        <f>E43/(1+E$35)</f>
        <v>0.92461832061068705</v>
      </c>
      <c r="E43" s="161">
        <f>F43/(1+F$35)</f>
        <v>0.95229007633587781</v>
      </c>
      <c r="F43" s="161">
        <f>G43/(1+G$35)</f>
        <v>0.97328244274809173</v>
      </c>
      <c r="G43" s="161">
        <v>1</v>
      </c>
      <c r="H43" s="161">
        <f t="shared" ref="H43:I43" si="11">G43*(1+H$35)</f>
        <v>1.0171755725190839</v>
      </c>
      <c r="I43" s="161">
        <f t="shared" si="11"/>
        <v>1.0349761450381678</v>
      </c>
      <c r="L43" s="160">
        <v>2013</v>
      </c>
      <c r="N43" s="161">
        <f>O43/(1+O$35)</f>
        <v>0.92461832061068705</v>
      </c>
      <c r="O43" s="161">
        <f>P43/(1+P$35)</f>
        <v>0.95229007633587781</v>
      </c>
      <c r="P43" s="161">
        <f>Q43/(1+Q$35)</f>
        <v>0.97328244274809173</v>
      </c>
      <c r="Q43" s="161">
        <v>1</v>
      </c>
      <c r="R43" s="161">
        <f t="shared" ref="R43:S44" si="12">Q43*(1+R$35)</f>
        <v>1.0171755725190839</v>
      </c>
      <c r="S43" s="161">
        <f t="shared" si="12"/>
        <v>1.0349761450381678</v>
      </c>
    </row>
    <row r="44" spans="2:19">
      <c r="B44" s="160">
        <v>2014</v>
      </c>
      <c r="D44" s="161">
        <f>E44/(1+E$35)</f>
        <v>0.90900562851782363</v>
      </c>
      <c r="E44" s="161">
        <f>F44/(1+F$35)</f>
        <v>0.93621013133208253</v>
      </c>
      <c r="F44" s="161">
        <f>G44/(1+G$35)</f>
        <v>0.95684803001876184</v>
      </c>
      <c r="G44" s="161">
        <f>H44/(1+H$35)</f>
        <v>0.98311444652908075</v>
      </c>
      <c r="H44" s="161">
        <v>1</v>
      </c>
      <c r="I44" s="161">
        <f t="shared" ref="I44" si="13">H44*(1+I$35)</f>
        <v>1.0175000000000001</v>
      </c>
      <c r="L44" s="160">
        <v>2014</v>
      </c>
      <c r="N44" s="161">
        <f>O44/(1+O$35)</f>
        <v>0.90900562851782363</v>
      </c>
      <c r="O44" s="161">
        <f>P44/(1+P$35)</f>
        <v>0.93621013133208253</v>
      </c>
      <c r="P44" s="161">
        <f>Q44/(1+Q$35)</f>
        <v>0.95684803001876184</v>
      </c>
      <c r="Q44" s="161">
        <f>R44/(1+R$35)</f>
        <v>0.98311444652908075</v>
      </c>
      <c r="R44" s="161">
        <v>1</v>
      </c>
      <c r="S44" s="161">
        <f t="shared" si="12"/>
        <v>1.0175000000000001</v>
      </c>
    </row>
    <row r="45" spans="2:19">
      <c r="B45" s="160">
        <v>2015</v>
      </c>
      <c r="D45" s="161">
        <f t="shared" ref="D45" si="14">E45/(1+E$35)</f>
        <v>0.89337162507894219</v>
      </c>
      <c r="E45" s="161">
        <f>F45/(1+F$35)</f>
        <v>0.92010823718140788</v>
      </c>
      <c r="F45" s="161">
        <f>G45/(1+G$35)</f>
        <v>0.94039118429362345</v>
      </c>
      <c r="G45" s="161">
        <f>H45/(1+H$35)</f>
        <v>0.96620584425462475</v>
      </c>
      <c r="H45" s="161">
        <f>I45/(1+I$35)</f>
        <v>0.98280098280098271</v>
      </c>
      <c r="I45" s="161">
        <v>1</v>
      </c>
      <c r="L45" s="160">
        <v>2015</v>
      </c>
      <c r="N45" s="161">
        <f t="shared" ref="N45" si="15">O45/(1+O$35)</f>
        <v>0.89337162507894219</v>
      </c>
      <c r="O45" s="161">
        <f>P45/(1+P$35)</f>
        <v>0.92010823718140788</v>
      </c>
      <c r="P45" s="161">
        <f>Q45/(1+Q$35)</f>
        <v>0.94039118429362345</v>
      </c>
      <c r="Q45" s="161">
        <f>R45/(1+R$35)</f>
        <v>0.96620584425462475</v>
      </c>
      <c r="R45" s="161">
        <f>S45/(1+S$35)</f>
        <v>0.98280098280098271</v>
      </c>
      <c r="S45" s="161">
        <v>1</v>
      </c>
    </row>
    <row r="46" spans="2:19">
      <c r="B46" s="160"/>
      <c r="D46" s="161"/>
      <c r="E46" s="161"/>
      <c r="F46" s="161"/>
      <c r="G46" s="161"/>
      <c r="H46" s="161"/>
      <c r="I46" s="161"/>
      <c r="L46" s="160"/>
      <c r="N46" s="161"/>
      <c r="O46" s="161"/>
      <c r="P46" s="161"/>
      <c r="Q46" s="161"/>
      <c r="R46" s="161"/>
      <c r="S46" s="161"/>
    </row>
    <row r="47" spans="2:19">
      <c r="B47" s="163" t="s">
        <v>173</v>
      </c>
      <c r="L47" s="163" t="s">
        <v>173</v>
      </c>
    </row>
    <row r="48" spans="2:19">
      <c r="B48" s="160"/>
      <c r="L48" s="160"/>
    </row>
    <row r="49" spans="2:20">
      <c r="B49" s="160">
        <v>2009</v>
      </c>
      <c r="D49" s="161">
        <f>1/D39*(1+D$35)^0.5</f>
        <v>0.98698426078356638</v>
      </c>
      <c r="E49" s="161">
        <f t="shared" ref="E49:I49" si="16">1/E39*(1+E$35)^0.5</f>
        <v>0.95988028578418683</v>
      </c>
      <c r="F49" s="161">
        <f t="shared" si="16"/>
        <v>0.93557557411749248</v>
      </c>
      <c r="G49" s="161">
        <f t="shared" si="16"/>
        <v>0.91298470948182897</v>
      </c>
      <c r="H49" s="161">
        <f t="shared" si="16"/>
        <v>0.89306894476082932</v>
      </c>
      <c r="I49" s="161">
        <f t="shared" si="16"/>
        <v>0.87784899782117276</v>
      </c>
      <c r="L49" s="160">
        <v>2009</v>
      </c>
      <c r="N49" s="161">
        <f>1/N39*(1+N$35)^0.5</f>
        <v>0.98698426078356638</v>
      </c>
      <c r="O49" s="161">
        <f t="shared" ref="O49:S49" si="17">1/O39*(1+O$35)^0.5</f>
        <v>0.95988028578418683</v>
      </c>
      <c r="P49" s="161">
        <f t="shared" si="17"/>
        <v>0.93557557411749248</v>
      </c>
      <c r="Q49" s="161">
        <f t="shared" si="17"/>
        <v>0.91298470948182897</v>
      </c>
      <c r="R49" s="161">
        <f t="shared" si="17"/>
        <v>0.89306894476082932</v>
      </c>
      <c r="S49" s="161">
        <f t="shared" si="17"/>
        <v>0.87784899782117276</v>
      </c>
    </row>
    <row r="50" spans="2:20">
      <c r="B50" s="160">
        <v>2010</v>
      </c>
      <c r="D50" s="161">
        <f t="shared" ref="D50:I50" si="18">1/D40*(1+D$35)^0.5</f>
        <v>1.0131873827512716</v>
      </c>
      <c r="E50" s="161">
        <f t="shared" si="18"/>
        <v>0.98536383319438658</v>
      </c>
      <c r="F50" s="161">
        <f t="shared" si="18"/>
        <v>0.96041386369583304</v>
      </c>
      <c r="G50" s="161">
        <f t="shared" si="18"/>
        <v>0.93722324159196602</v>
      </c>
      <c r="H50" s="161">
        <f t="shared" si="18"/>
        <v>0.91677873975447988</v>
      </c>
      <c r="I50" s="161">
        <f t="shared" si="18"/>
        <v>0.90115472342704472</v>
      </c>
      <c r="L50" s="160">
        <v>2010</v>
      </c>
      <c r="N50" s="161">
        <f t="shared" ref="N50:S50" si="19">1/N40*(1+N$35)^0.5</f>
        <v>1.0131873827512716</v>
      </c>
      <c r="O50" s="161">
        <f t="shared" si="19"/>
        <v>0.98536383319438658</v>
      </c>
      <c r="P50" s="161">
        <f t="shared" si="19"/>
        <v>0.96041386369583304</v>
      </c>
      <c r="Q50" s="161">
        <f t="shared" si="19"/>
        <v>0.93722324159196602</v>
      </c>
      <c r="R50" s="161">
        <f t="shared" si="19"/>
        <v>0.91677873975447988</v>
      </c>
      <c r="S50" s="161">
        <f t="shared" si="19"/>
        <v>0.90115472342704472</v>
      </c>
    </row>
    <row r="51" spans="2:20">
      <c r="B51" s="160">
        <v>2011</v>
      </c>
      <c r="D51" s="161">
        <f t="shared" ref="D51:I51" si="20">1/D41*(1+D$35)^0.5</f>
        <v>1.0435098121628164</v>
      </c>
      <c r="E51" s="161">
        <f t="shared" si="20"/>
        <v>1.0148535660763651</v>
      </c>
      <c r="F51" s="161">
        <f t="shared" si="20"/>
        <v>0.98915689986423261</v>
      </c>
      <c r="G51" s="161">
        <f t="shared" si="20"/>
        <v>0.96527223437438814</v>
      </c>
      <c r="H51" s="161">
        <f t="shared" si="20"/>
        <v>0.94421587438077481</v>
      </c>
      <c r="I51" s="161">
        <f t="shared" si="20"/>
        <v>0.92812426623342692</v>
      </c>
      <c r="L51" s="160">
        <v>2011</v>
      </c>
      <c r="N51" s="161">
        <f t="shared" ref="N51:S51" si="21">1/N41*(1+N$35)^0.5</f>
        <v>1.0435098121628164</v>
      </c>
      <c r="O51" s="161">
        <f t="shared" si="21"/>
        <v>1.0148535660763651</v>
      </c>
      <c r="P51" s="161">
        <f t="shared" si="21"/>
        <v>0.98915689986423261</v>
      </c>
      <c r="Q51" s="161">
        <f t="shared" si="21"/>
        <v>0.96527223437438814</v>
      </c>
      <c r="R51" s="161">
        <f t="shared" si="21"/>
        <v>0.94421587438077481</v>
      </c>
      <c r="S51" s="161">
        <f t="shared" si="21"/>
        <v>0.92812426623342692</v>
      </c>
    </row>
    <row r="52" spans="2:20">
      <c r="B52" s="160">
        <v>2012</v>
      </c>
      <c r="D52" s="161">
        <f t="shared" ref="D52:I52" si="22">1/D42*(1+D$35)^0.5</f>
        <v>1.0665130344750229</v>
      </c>
      <c r="E52" s="161">
        <f t="shared" si="22"/>
        <v>1.0372250875730387</v>
      </c>
      <c r="F52" s="161">
        <f t="shared" si="22"/>
        <v>1.0109619617850876</v>
      </c>
      <c r="G52" s="161">
        <f t="shared" si="22"/>
        <v>0.98655078062312229</v>
      </c>
      <c r="H52" s="161">
        <f t="shared" si="22"/>
        <v>0.96503025237313667</v>
      </c>
      <c r="I52" s="161">
        <f t="shared" si="22"/>
        <v>0.94858391939688913</v>
      </c>
      <c r="L52" s="160">
        <v>2012</v>
      </c>
      <c r="N52" s="161">
        <f t="shared" ref="N52:S52" si="23">1/N42*(1+N$35)^0.5</f>
        <v>1.0665130344750229</v>
      </c>
      <c r="O52" s="161">
        <f t="shared" si="23"/>
        <v>1.0372250875730387</v>
      </c>
      <c r="P52" s="161">
        <f t="shared" si="23"/>
        <v>1.0109619617850876</v>
      </c>
      <c r="Q52" s="161">
        <f t="shared" si="23"/>
        <v>0.98655078062312229</v>
      </c>
      <c r="R52" s="161">
        <f t="shared" si="23"/>
        <v>0.96503025237313667</v>
      </c>
      <c r="S52" s="161">
        <f t="shared" si="23"/>
        <v>0.94858391939688913</v>
      </c>
    </row>
    <row r="53" spans="2:20">
      <c r="B53" s="160">
        <v>2013</v>
      </c>
      <c r="D53" s="161">
        <f t="shared" ref="D53:I53" si="24">1/D43*(1+D$35)^0.5</f>
        <v>1.0957898628723763</v>
      </c>
      <c r="E53" s="161">
        <f t="shared" si="24"/>
        <v>1.0656979331142593</v>
      </c>
      <c r="F53" s="161">
        <f t="shared" si="24"/>
        <v>1.0387138587752665</v>
      </c>
      <c r="G53" s="161">
        <f t="shared" si="24"/>
        <v>1.0136325667578745</v>
      </c>
      <c r="H53" s="161">
        <f t="shared" si="24"/>
        <v>0.99152127890886976</v>
      </c>
      <c r="I53" s="161">
        <f t="shared" si="24"/>
        <v>0.97462347796856852</v>
      </c>
      <c r="L53" s="160">
        <v>2013</v>
      </c>
      <c r="N53" s="161">
        <f t="shared" ref="N53:S53" si="25">1/N43*(1+N$35)^0.5</f>
        <v>1.0957898628723763</v>
      </c>
      <c r="O53" s="161">
        <f t="shared" si="25"/>
        <v>1.0656979331142593</v>
      </c>
      <c r="P53" s="161">
        <f t="shared" si="25"/>
        <v>1.0387138587752665</v>
      </c>
      <c r="Q53" s="161">
        <f t="shared" si="25"/>
        <v>1.0136325667578745</v>
      </c>
      <c r="R53" s="161">
        <f t="shared" si="25"/>
        <v>0.99152127890886976</v>
      </c>
      <c r="S53" s="161">
        <f t="shared" si="25"/>
        <v>0.97462347796856852</v>
      </c>
    </row>
    <row r="54" spans="2:20">
      <c r="B54" s="160">
        <v>2014</v>
      </c>
      <c r="D54" s="161">
        <f t="shared" ref="D54:I54" si="26">1/D44*(1+D$35)^0.5</f>
        <v>1.1146106811278178</v>
      </c>
      <c r="E54" s="161">
        <f t="shared" si="26"/>
        <v>1.0840019052479011</v>
      </c>
      <c r="F54" s="161">
        <f t="shared" si="26"/>
        <v>1.0565543639832384</v>
      </c>
      <c r="G54" s="161">
        <f t="shared" si="26"/>
        <v>1.0310422864159294</v>
      </c>
      <c r="H54" s="161">
        <f t="shared" si="26"/>
        <v>1.0085512245389838</v>
      </c>
      <c r="I54" s="161">
        <f t="shared" si="26"/>
        <v>0.99136319419321928</v>
      </c>
      <c r="L54" s="160">
        <v>2014</v>
      </c>
      <c r="N54" s="161">
        <f t="shared" ref="N54:S54" si="27">1/N44*(1+N$35)^0.5</f>
        <v>1.1146106811278178</v>
      </c>
      <c r="O54" s="161">
        <f t="shared" si="27"/>
        <v>1.0840019052479011</v>
      </c>
      <c r="P54" s="161">
        <f t="shared" si="27"/>
        <v>1.0565543639832384</v>
      </c>
      <c r="Q54" s="161">
        <f t="shared" si="27"/>
        <v>1.0310422864159294</v>
      </c>
      <c r="R54" s="161">
        <f t="shared" si="27"/>
        <v>1.0085512245389838</v>
      </c>
      <c r="S54" s="161">
        <f t="shared" si="27"/>
        <v>0.99136319419321928</v>
      </c>
    </row>
    <row r="55" spans="2:20">
      <c r="B55" s="160">
        <v>2015</v>
      </c>
      <c r="D55" s="161">
        <f t="shared" ref="D55:I55" si="28">1/D45*(1+D$35)^0.5</f>
        <v>1.1341163680475548</v>
      </c>
      <c r="E55" s="161">
        <f t="shared" si="28"/>
        <v>1.1029719385897394</v>
      </c>
      <c r="F55" s="161">
        <f t="shared" si="28"/>
        <v>1.0750440653529452</v>
      </c>
      <c r="G55" s="161">
        <f t="shared" si="28"/>
        <v>1.0490855264282084</v>
      </c>
      <c r="H55" s="161">
        <f t="shared" si="28"/>
        <v>1.0262008709684161</v>
      </c>
      <c r="I55" s="161">
        <f t="shared" si="28"/>
        <v>1.0087120500916007</v>
      </c>
      <c r="L55" s="160">
        <v>2015</v>
      </c>
      <c r="N55" s="161">
        <f t="shared" ref="N55:S55" si="29">1/N45*(1+N$35)^0.5</f>
        <v>1.1341163680475548</v>
      </c>
      <c r="O55" s="161">
        <f t="shared" si="29"/>
        <v>1.1029719385897394</v>
      </c>
      <c r="P55" s="161">
        <f t="shared" si="29"/>
        <v>1.0750440653529452</v>
      </c>
      <c r="Q55" s="161">
        <f t="shared" si="29"/>
        <v>1.0490855264282084</v>
      </c>
      <c r="R55" s="161">
        <f t="shared" si="29"/>
        <v>1.0262008709684161</v>
      </c>
      <c r="S55" s="161">
        <f t="shared" si="29"/>
        <v>1.0087120500916007</v>
      </c>
    </row>
    <row r="56" spans="2:20">
      <c r="B56" s="160"/>
    </row>
    <row r="57" spans="2:20">
      <c r="B57" s="160"/>
    </row>
    <row r="58" spans="2:20">
      <c r="B58" s="155"/>
      <c r="C58" s="155"/>
      <c r="D58" s="155"/>
      <c r="E58" s="155"/>
      <c r="F58" s="155"/>
      <c r="G58" s="155"/>
      <c r="H58" s="155"/>
      <c r="I58" s="155"/>
      <c r="J58" s="155"/>
      <c r="K58" s="155"/>
      <c r="L58" s="155"/>
      <c r="M58" s="155"/>
      <c r="N58" s="155"/>
      <c r="O58" s="155"/>
      <c r="P58" s="155"/>
      <c r="Q58" s="155"/>
      <c r="R58" s="155"/>
      <c r="S58" s="155"/>
      <c r="T58" s="155"/>
    </row>
    <row r="59" spans="2:20">
      <c r="B59" s="154" t="s">
        <v>220</v>
      </c>
      <c r="C59" s="154"/>
      <c r="D59" s="154"/>
      <c r="E59" s="154"/>
      <c r="F59" s="154"/>
      <c r="G59" s="154"/>
      <c r="H59" s="154"/>
      <c r="I59" s="154"/>
      <c r="J59" s="154"/>
      <c r="K59" s="154"/>
      <c r="L59" s="154"/>
      <c r="M59" s="154"/>
      <c r="N59" s="154"/>
      <c r="O59" s="154"/>
      <c r="P59" s="154"/>
      <c r="Q59" s="154"/>
      <c r="R59" s="154"/>
      <c r="S59" s="154"/>
      <c r="T59" s="154"/>
    </row>
    <row r="60" spans="2:20">
      <c r="B60" s="155"/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</row>
    <row r="61" spans="2:20"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2:20">
      <c r="B62" s="175"/>
      <c r="C62" s="175"/>
      <c r="D62" s="175"/>
      <c r="E62" s="175"/>
      <c r="F62" s="175"/>
      <c r="G62" s="175"/>
      <c r="H62" s="175"/>
      <c r="I62" s="175"/>
      <c r="J62" s="175"/>
      <c r="K62" s="175"/>
      <c r="L62" s="175"/>
      <c r="M62" s="175"/>
      <c r="N62" s="175"/>
      <c r="O62" s="175"/>
      <c r="P62" s="175"/>
      <c r="Q62" s="175"/>
      <c r="R62" s="175"/>
      <c r="S62" s="175"/>
      <c r="T62" s="175"/>
    </row>
    <row r="63" spans="2:20">
      <c r="B63" s="158" t="s">
        <v>227</v>
      </c>
      <c r="C63" s="175"/>
      <c r="D63" s="175"/>
      <c r="E63" s="175"/>
      <c r="F63" s="175"/>
      <c r="G63" s="175"/>
      <c r="H63" s="175"/>
      <c r="I63" s="175"/>
      <c r="J63" s="175"/>
      <c r="K63" s="175"/>
      <c r="L63" s="158" t="s">
        <v>228</v>
      </c>
      <c r="M63" s="175"/>
      <c r="N63" s="175"/>
      <c r="O63" s="175"/>
      <c r="P63" s="175"/>
      <c r="Q63" s="175"/>
      <c r="R63" s="175"/>
      <c r="S63" s="175"/>
      <c r="T63" s="175"/>
    </row>
    <row r="64" spans="2:20">
      <c r="B64" s="175"/>
      <c r="C64" s="175"/>
      <c r="D64" s="175"/>
      <c r="E64" s="175"/>
      <c r="F64" s="175"/>
      <c r="G64" s="175"/>
      <c r="H64" s="175"/>
      <c r="I64" s="175"/>
      <c r="J64" s="175"/>
      <c r="K64" s="175"/>
      <c r="L64" s="175"/>
      <c r="M64" s="175"/>
      <c r="N64" s="175"/>
      <c r="O64" s="175"/>
      <c r="P64" s="175"/>
      <c r="Q64" s="175"/>
      <c r="R64" s="175"/>
      <c r="S64" s="175"/>
      <c r="T64" s="175"/>
    </row>
    <row r="65" spans="2:20"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2:20"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2:20">
      <c r="J67" s="6"/>
      <c r="K67" s="6"/>
      <c r="M67" s="6"/>
      <c r="N67" s="6"/>
      <c r="O67" s="6"/>
      <c r="P67" s="6"/>
      <c r="Q67" s="6"/>
      <c r="R67" s="6"/>
      <c r="S67" s="6"/>
      <c r="T67" s="6"/>
    </row>
    <row r="68" spans="2:20">
      <c r="B68" s="180" t="s">
        <v>223</v>
      </c>
      <c r="J68" s="6"/>
      <c r="K68" s="6"/>
      <c r="L68" s="180" t="s">
        <v>223</v>
      </c>
      <c r="O68" s="6"/>
      <c r="P68" s="6"/>
      <c r="Q68" s="6"/>
      <c r="R68" s="6"/>
      <c r="S68" s="6"/>
      <c r="T68" s="6"/>
    </row>
    <row r="69" spans="2:20">
      <c r="B69" s="180"/>
      <c r="J69" s="6"/>
      <c r="K69" s="6"/>
      <c r="L69" s="180"/>
      <c r="O69" s="6"/>
      <c r="P69" s="6"/>
      <c r="Q69" s="6"/>
      <c r="R69" s="6"/>
      <c r="S69" s="6"/>
      <c r="T69" s="6"/>
    </row>
    <row r="70" spans="2:20">
      <c r="B70" s="179" t="s">
        <v>221</v>
      </c>
      <c r="C70" s="6"/>
      <c r="D70" s="176">
        <v>21.810732480000251</v>
      </c>
      <c r="F70" s="176"/>
      <c r="H70" s="176"/>
      <c r="J70" s="6"/>
      <c r="K70" s="6"/>
      <c r="L70" s="179" t="s">
        <v>221</v>
      </c>
      <c r="M70" s="6"/>
      <c r="N70" s="176">
        <f>D70*$R$55</f>
        <v>22.38219266743538</v>
      </c>
      <c r="S70" s="176"/>
      <c r="T70" s="6"/>
    </row>
    <row r="71" spans="2:20">
      <c r="B71" s="179"/>
      <c r="C71" s="6"/>
      <c r="D71" s="176"/>
      <c r="F71" s="176"/>
      <c r="H71" s="176"/>
      <c r="J71" s="6"/>
      <c r="K71" s="6"/>
      <c r="L71" s="179"/>
      <c r="M71" s="6"/>
      <c r="N71" s="176"/>
      <c r="S71" s="176"/>
      <c r="T71" s="6"/>
    </row>
    <row r="72" spans="2:20">
      <c r="B72" s="181" t="s">
        <v>224</v>
      </c>
      <c r="C72" s="6"/>
      <c r="D72" s="176"/>
      <c r="F72" s="176"/>
      <c r="H72" s="176"/>
      <c r="J72" s="6"/>
      <c r="K72" s="6"/>
      <c r="L72" s="181" t="s">
        <v>224</v>
      </c>
      <c r="M72" s="6"/>
      <c r="N72" s="176"/>
      <c r="S72" s="176"/>
      <c r="T72" s="6"/>
    </row>
    <row r="73" spans="2:20">
      <c r="B73" s="178"/>
      <c r="H73" s="176"/>
      <c r="J73" s="6"/>
      <c r="K73" s="6"/>
      <c r="L73" s="178"/>
      <c r="N73" s="176"/>
      <c r="R73" s="177"/>
      <c r="S73" s="6"/>
      <c r="T73" s="6"/>
    </row>
    <row r="74" spans="2:20">
      <c r="B74" s="179" t="s">
        <v>222</v>
      </c>
      <c r="C74" s="6"/>
      <c r="D74" s="177">
        <v>-1.3362106512139389</v>
      </c>
      <c r="F74" s="6"/>
      <c r="H74" s="176"/>
      <c r="J74" s="6"/>
      <c r="K74" s="6"/>
      <c r="L74" s="179" t="s">
        <v>222</v>
      </c>
      <c r="M74" s="6"/>
      <c r="N74" s="177">
        <f t="shared" ref="N74:N79" si="30">D74*$R$55</f>
        <v>-1.3712205340730186</v>
      </c>
      <c r="R74" s="177"/>
      <c r="S74" s="6"/>
      <c r="T74" s="6"/>
    </row>
    <row r="75" spans="2:20">
      <c r="B75" s="179" t="s">
        <v>184</v>
      </c>
      <c r="C75" s="6"/>
      <c r="D75" s="177">
        <v>-0.76406072752351517</v>
      </c>
      <c r="F75" s="6"/>
      <c r="H75" s="176"/>
      <c r="J75" s="6"/>
      <c r="K75" s="6"/>
      <c r="L75" s="179" t="s">
        <v>184</v>
      </c>
      <c r="M75" s="6"/>
      <c r="N75" s="177">
        <f t="shared" si="30"/>
        <v>-0.78407978405739287</v>
      </c>
      <c r="R75" s="177"/>
      <c r="S75" s="6"/>
      <c r="T75" s="6"/>
    </row>
    <row r="76" spans="2:20">
      <c r="B76" s="12"/>
      <c r="C76" s="6"/>
      <c r="D76" s="177"/>
      <c r="F76" s="6"/>
      <c r="H76" s="176"/>
      <c r="J76" s="6"/>
      <c r="K76" s="6"/>
      <c r="L76" s="12"/>
      <c r="M76" s="6"/>
      <c r="N76" s="176"/>
      <c r="R76" s="177"/>
      <c r="S76" s="6"/>
      <c r="T76" s="6"/>
    </row>
    <row r="77" spans="2:20">
      <c r="B77" s="180" t="s">
        <v>226</v>
      </c>
      <c r="C77" s="6"/>
      <c r="D77" s="177"/>
      <c r="F77" s="6"/>
      <c r="H77" s="176"/>
      <c r="J77" s="6"/>
      <c r="K77" s="6"/>
      <c r="L77" s="180" t="s">
        <v>226</v>
      </c>
      <c r="M77" s="6"/>
      <c r="N77" s="176"/>
      <c r="R77" s="177"/>
      <c r="S77" s="6"/>
      <c r="T77" s="6"/>
    </row>
    <row r="78" spans="2:20">
      <c r="B78" s="12"/>
      <c r="C78" s="6"/>
      <c r="D78" s="177"/>
      <c r="F78" s="6"/>
      <c r="H78" s="176"/>
      <c r="J78" s="6"/>
      <c r="K78" s="6"/>
      <c r="L78" s="12"/>
      <c r="M78" s="6"/>
      <c r="N78" s="176"/>
      <c r="R78" s="177"/>
      <c r="S78" s="6"/>
      <c r="T78" s="6"/>
    </row>
    <row r="79" spans="2:20">
      <c r="B79" s="179" t="s">
        <v>225</v>
      </c>
      <c r="C79" s="6"/>
      <c r="D79" s="177">
        <f>SUM(D70:D75)</f>
        <v>19.710461101262798</v>
      </c>
      <c r="F79" s="6"/>
      <c r="H79" s="176"/>
      <c r="J79" s="6"/>
      <c r="K79" s="6"/>
      <c r="L79" s="179" t="s">
        <v>225</v>
      </c>
      <c r="M79" s="6"/>
      <c r="N79" s="176">
        <f t="shared" si="30"/>
        <v>20.226892349304968</v>
      </c>
      <c r="R79" s="177"/>
      <c r="S79" s="6"/>
      <c r="T79" s="6"/>
    </row>
    <row r="80" spans="2:20">
      <c r="B80" s="12"/>
      <c r="C80" s="6"/>
      <c r="D80" s="177"/>
      <c r="F80" s="6"/>
      <c r="H80" s="176"/>
      <c r="J80" s="6"/>
      <c r="K80" s="6"/>
      <c r="R80" s="177"/>
      <c r="S80" s="6"/>
      <c r="T80" s="6"/>
    </row>
    <row r="81" spans="2:20">
      <c r="J81" s="6"/>
      <c r="K81" s="6"/>
      <c r="R81" s="177"/>
      <c r="S81" s="6"/>
      <c r="T81" s="6"/>
    </row>
    <row r="82" spans="2:20">
      <c r="B82" s="155"/>
      <c r="C82" s="155"/>
      <c r="D82" s="155"/>
      <c r="E82" s="155"/>
      <c r="F82" s="155"/>
      <c r="G82" s="155"/>
      <c r="H82" s="155"/>
      <c r="I82" s="155"/>
      <c r="J82" s="155"/>
      <c r="K82" s="155"/>
      <c r="L82" s="155"/>
      <c r="M82" s="155"/>
      <c r="N82" s="155"/>
      <c r="O82" s="155"/>
      <c r="P82" s="155"/>
      <c r="Q82" s="155"/>
      <c r="R82" s="155"/>
      <c r="S82" s="155"/>
      <c r="T82" s="155"/>
    </row>
    <row r="83" spans="2:20">
      <c r="B83" s="154" t="s">
        <v>193</v>
      </c>
      <c r="C83" s="154"/>
      <c r="D83" s="154"/>
      <c r="E83" s="154"/>
      <c r="F83" s="154"/>
      <c r="G83" s="154"/>
      <c r="H83" s="154"/>
      <c r="I83" s="154"/>
      <c r="J83" s="154"/>
      <c r="K83" s="154"/>
      <c r="L83" s="154"/>
      <c r="M83" s="154"/>
      <c r="N83" s="154"/>
      <c r="O83" s="154"/>
      <c r="P83" s="154"/>
      <c r="Q83" s="154"/>
      <c r="R83" s="154"/>
      <c r="S83" s="154"/>
      <c r="T83" s="154"/>
    </row>
    <row r="84" spans="2:20">
      <c r="B84" s="155"/>
      <c r="C84" s="155"/>
      <c r="D84" s="155"/>
      <c r="E84" s="155"/>
      <c r="F84" s="155"/>
      <c r="G84" s="155"/>
      <c r="H84" s="155"/>
      <c r="I84" s="155"/>
      <c r="J84" s="155"/>
      <c r="K84" s="155"/>
      <c r="L84" s="155"/>
      <c r="M84" s="155"/>
      <c r="N84" s="155"/>
      <c r="O84" s="155"/>
      <c r="P84" s="155"/>
      <c r="Q84" s="155"/>
      <c r="R84" s="155"/>
      <c r="S84" s="155"/>
      <c r="T84" s="155"/>
    </row>
    <row r="85" spans="2:20"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</row>
    <row r="86" spans="2:20">
      <c r="B86" s="157"/>
      <c r="C86" s="157"/>
      <c r="D86" s="157"/>
      <c r="E86" s="157"/>
      <c r="F86" s="157"/>
      <c r="G86" s="157"/>
      <c r="H86" s="157"/>
      <c r="I86" s="157"/>
      <c r="J86" s="157"/>
      <c r="K86" s="157"/>
      <c r="L86" s="157"/>
      <c r="M86" s="157"/>
      <c r="N86" s="157"/>
      <c r="O86" s="157"/>
      <c r="P86" s="157"/>
      <c r="Q86" s="157"/>
      <c r="R86" s="157"/>
      <c r="S86" s="157"/>
      <c r="T86" s="157"/>
    </row>
    <row r="87" spans="2:20">
      <c r="B87" s="158" t="s">
        <v>192</v>
      </c>
      <c r="C87" s="158"/>
      <c r="D87" s="158"/>
      <c r="E87" s="158"/>
      <c r="F87" s="158"/>
      <c r="G87" s="158"/>
      <c r="H87" s="158"/>
      <c r="I87" s="158"/>
      <c r="J87" s="158"/>
      <c r="K87" s="158"/>
      <c r="L87" s="158" t="s">
        <v>191</v>
      </c>
      <c r="M87" s="158"/>
      <c r="N87" s="158"/>
      <c r="O87" s="158"/>
      <c r="P87" s="158"/>
      <c r="Q87" s="158"/>
      <c r="R87" s="158"/>
      <c r="S87" s="158"/>
      <c r="T87" s="158"/>
    </row>
    <row r="88" spans="2:20">
      <c r="B88" s="157"/>
      <c r="C88" s="157"/>
      <c r="D88" s="157"/>
      <c r="E88" s="157"/>
      <c r="F88" s="157"/>
      <c r="G88" s="157"/>
      <c r="H88" s="157"/>
      <c r="I88" s="157"/>
      <c r="J88" s="157"/>
      <c r="K88" s="157"/>
      <c r="L88" s="157"/>
      <c r="M88" s="157"/>
      <c r="N88" s="157"/>
      <c r="O88" s="157"/>
      <c r="P88" s="157"/>
      <c r="Q88" s="157"/>
      <c r="R88" s="157"/>
      <c r="S88" s="157"/>
      <c r="T88" s="157"/>
    </row>
    <row r="91" spans="2:20">
      <c r="B91" s="6"/>
      <c r="C91" s="6" t="s">
        <v>104</v>
      </c>
      <c r="D91" s="6" t="s">
        <v>189</v>
      </c>
      <c r="E91" s="6" t="s">
        <v>190</v>
      </c>
      <c r="F91" s="6" t="s">
        <v>11</v>
      </c>
      <c r="G91" s="6"/>
      <c r="H91" s="6"/>
      <c r="I91" s="6"/>
      <c r="L91" s="6"/>
      <c r="M91" s="6" t="s">
        <v>104</v>
      </c>
      <c r="N91" s="6" t="s">
        <v>189</v>
      </c>
      <c r="O91" s="6" t="s">
        <v>190</v>
      </c>
      <c r="P91" s="6" t="s">
        <v>11</v>
      </c>
    </row>
    <row r="92" spans="2:20">
      <c r="B92" s="6"/>
      <c r="C92" s="6"/>
      <c r="D92" s="6"/>
      <c r="E92" s="6"/>
      <c r="F92" s="6"/>
      <c r="G92" s="6"/>
      <c r="H92" s="6"/>
      <c r="I92" s="6"/>
      <c r="L92" s="6"/>
      <c r="M92" s="6"/>
      <c r="N92" s="6"/>
      <c r="O92" s="6"/>
      <c r="P92" s="6"/>
    </row>
    <row r="93" spans="2:20">
      <c r="B93" s="164" t="s">
        <v>215</v>
      </c>
      <c r="L93" s="164" t="s">
        <v>215</v>
      </c>
    </row>
    <row r="95" spans="2:20">
      <c r="B95" t="s">
        <v>175</v>
      </c>
      <c r="C95" s="162">
        <v>0.51701477878606106</v>
      </c>
      <c r="D95" s="162">
        <v>1.2469536299999997</v>
      </c>
      <c r="E95" s="162">
        <v>0</v>
      </c>
      <c r="F95" s="165">
        <f>SUM(C95:E95)</f>
        <v>1.7639684087860608</v>
      </c>
      <c r="L95" t="s">
        <v>175</v>
      </c>
      <c r="M95" s="162">
        <f>C95</f>
        <v>0.51701477878606106</v>
      </c>
      <c r="N95" s="162">
        <f t="shared" ref="N95:O95" si="31">D95</f>
        <v>1.2469536299999997</v>
      </c>
      <c r="O95" s="162">
        <f t="shared" si="31"/>
        <v>0</v>
      </c>
      <c r="P95" s="165">
        <f>SUM(M95:O95)</f>
        <v>1.7639684087860608</v>
      </c>
    </row>
    <row r="96" spans="2:20">
      <c r="B96" t="s">
        <v>176</v>
      </c>
      <c r="C96" s="162">
        <v>1.2343763999999999</v>
      </c>
      <c r="D96" s="162">
        <v>0</v>
      </c>
      <c r="E96" s="162">
        <v>0</v>
      </c>
      <c r="F96" s="165">
        <f t="shared" ref="F96:F108" si="32">SUM(C96:E96)</f>
        <v>1.2343763999999999</v>
      </c>
      <c r="L96" t="s">
        <v>176</v>
      </c>
      <c r="M96" s="162">
        <f t="shared" ref="M96:M108" si="33">C96</f>
        <v>1.2343763999999999</v>
      </c>
      <c r="N96" s="162">
        <f t="shared" ref="N96:N108" si="34">D96</f>
        <v>0</v>
      </c>
      <c r="O96" s="162">
        <f t="shared" ref="O96:O108" si="35">E96</f>
        <v>0</v>
      </c>
      <c r="P96" s="165">
        <f t="shared" ref="P96:P108" si="36">SUM(M96:O96)</f>
        <v>1.2343763999999999</v>
      </c>
    </row>
    <row r="97" spans="2:16">
      <c r="B97" t="s">
        <v>177</v>
      </c>
      <c r="C97" s="162">
        <v>0.20584859</v>
      </c>
      <c r="D97" s="162">
        <v>0</v>
      </c>
      <c r="E97" s="162">
        <v>0</v>
      </c>
      <c r="F97" s="165">
        <f t="shared" si="32"/>
        <v>0.20584859</v>
      </c>
      <c r="L97" t="s">
        <v>177</v>
      </c>
      <c r="M97" s="162">
        <f t="shared" si="33"/>
        <v>0.20584859</v>
      </c>
      <c r="N97" s="162">
        <f t="shared" si="34"/>
        <v>0</v>
      </c>
      <c r="O97" s="162">
        <f t="shared" si="35"/>
        <v>0</v>
      </c>
      <c r="P97" s="165">
        <f t="shared" si="36"/>
        <v>0.20584859</v>
      </c>
    </row>
    <row r="98" spans="2:16">
      <c r="B98" t="s">
        <v>178</v>
      </c>
      <c r="C98" s="162">
        <v>10.218593030000001</v>
      </c>
      <c r="D98" s="162">
        <v>0</v>
      </c>
      <c r="E98" s="162">
        <v>0</v>
      </c>
      <c r="F98" s="165">
        <f t="shared" si="32"/>
        <v>10.218593030000001</v>
      </c>
      <c r="L98" t="s">
        <v>178</v>
      </c>
      <c r="M98" s="162">
        <f t="shared" si="33"/>
        <v>10.218593030000001</v>
      </c>
      <c r="N98" s="162">
        <f t="shared" si="34"/>
        <v>0</v>
      </c>
      <c r="O98" s="162">
        <f t="shared" si="35"/>
        <v>0</v>
      </c>
      <c r="P98" s="165">
        <f t="shared" si="36"/>
        <v>10.218593030000001</v>
      </c>
    </row>
    <row r="99" spans="2:16">
      <c r="B99" t="s">
        <v>179</v>
      </c>
      <c r="C99" s="162">
        <v>0.35478634000000003</v>
      </c>
      <c r="D99" s="162">
        <v>0.69586662999999993</v>
      </c>
      <c r="E99" s="162">
        <v>0.54856366999999995</v>
      </c>
      <c r="F99" s="165">
        <f t="shared" si="32"/>
        <v>1.5992166399999999</v>
      </c>
      <c r="L99" t="s">
        <v>179</v>
      </c>
      <c r="M99" s="162">
        <f t="shared" si="33"/>
        <v>0.35478634000000003</v>
      </c>
      <c r="N99" s="162">
        <f t="shared" si="34"/>
        <v>0.69586662999999993</v>
      </c>
      <c r="O99" s="162">
        <f t="shared" si="35"/>
        <v>0.54856366999999995</v>
      </c>
      <c r="P99" s="165">
        <f t="shared" si="36"/>
        <v>1.5992166399999999</v>
      </c>
    </row>
    <row r="100" spans="2:16">
      <c r="B100" t="s">
        <v>180</v>
      </c>
      <c r="C100" s="162">
        <v>0.61197465999999989</v>
      </c>
      <c r="D100" s="162">
        <v>-7.2759576141834256E-18</v>
      </c>
      <c r="E100" s="162">
        <v>4.8375210000001591E-2</v>
      </c>
      <c r="F100" s="165">
        <f t="shared" si="32"/>
        <v>0.66034987000000145</v>
      </c>
      <c r="L100" t="s">
        <v>180</v>
      </c>
      <c r="M100" s="162">
        <f t="shared" si="33"/>
        <v>0.61197465999999989</v>
      </c>
      <c r="N100" s="162">
        <f t="shared" si="34"/>
        <v>-7.2759576141834256E-18</v>
      </c>
      <c r="O100" s="162">
        <f t="shared" si="35"/>
        <v>4.8375210000001591E-2</v>
      </c>
      <c r="P100" s="165">
        <f t="shared" si="36"/>
        <v>0.66034987000000145</v>
      </c>
    </row>
    <row r="101" spans="2:16">
      <c r="B101" t="s">
        <v>181</v>
      </c>
      <c r="C101" s="162">
        <v>0</v>
      </c>
      <c r="D101" s="162">
        <v>0</v>
      </c>
      <c r="E101" s="162">
        <v>0</v>
      </c>
      <c r="F101" s="165">
        <f t="shared" si="32"/>
        <v>0</v>
      </c>
      <c r="L101" t="s">
        <v>181</v>
      </c>
      <c r="M101" s="162">
        <f t="shared" si="33"/>
        <v>0</v>
      </c>
      <c r="N101" s="162">
        <f t="shared" si="34"/>
        <v>0</v>
      </c>
      <c r="O101" s="162">
        <f t="shared" si="35"/>
        <v>0</v>
      </c>
      <c r="P101" s="165">
        <f t="shared" si="36"/>
        <v>0</v>
      </c>
    </row>
    <row r="102" spans="2:16">
      <c r="B102" t="s">
        <v>182</v>
      </c>
      <c r="C102" s="162">
        <v>1.3347755399999994</v>
      </c>
      <c r="D102" s="162">
        <v>0</v>
      </c>
      <c r="E102" s="162">
        <v>0</v>
      </c>
      <c r="F102" s="165">
        <f t="shared" si="32"/>
        <v>1.3347755399999994</v>
      </c>
      <c r="L102" t="s">
        <v>182</v>
      </c>
      <c r="M102" s="162">
        <f t="shared" si="33"/>
        <v>1.3347755399999994</v>
      </c>
      <c r="N102" s="162">
        <f t="shared" si="34"/>
        <v>0</v>
      </c>
      <c r="O102" s="162">
        <f t="shared" si="35"/>
        <v>0</v>
      </c>
      <c r="P102" s="165">
        <f t="shared" si="36"/>
        <v>1.3347755399999994</v>
      </c>
    </row>
    <row r="103" spans="2:16">
      <c r="B103" t="s">
        <v>183</v>
      </c>
      <c r="C103" s="162">
        <v>0.36643346999999987</v>
      </c>
      <c r="D103" s="162">
        <v>0</v>
      </c>
      <c r="E103" s="162">
        <v>9.7433999999999993E-3</v>
      </c>
      <c r="F103" s="165">
        <f t="shared" si="32"/>
        <v>0.37617686999999989</v>
      </c>
      <c r="L103" t="s">
        <v>183</v>
      </c>
      <c r="M103" s="162">
        <f t="shared" si="33"/>
        <v>0.36643346999999987</v>
      </c>
      <c r="N103" s="162">
        <f t="shared" si="34"/>
        <v>0</v>
      </c>
      <c r="O103" s="162">
        <f t="shared" si="35"/>
        <v>9.7433999999999993E-3</v>
      </c>
      <c r="P103" s="165">
        <f t="shared" si="36"/>
        <v>0.37617686999999989</v>
      </c>
    </row>
    <row r="104" spans="2:16">
      <c r="B104" t="s">
        <v>184</v>
      </c>
      <c r="C104" s="162">
        <v>0.76439301247648461</v>
      </c>
      <c r="D104" s="162">
        <v>0.1333170417477097</v>
      </c>
      <c r="E104" s="162">
        <v>0</v>
      </c>
      <c r="F104" s="165">
        <f t="shared" si="32"/>
        <v>0.89771005422419425</v>
      </c>
      <c r="L104" t="s">
        <v>184</v>
      </c>
      <c r="M104" s="162">
        <f t="shared" si="33"/>
        <v>0.76439301247648461</v>
      </c>
      <c r="N104" s="162">
        <f t="shared" si="34"/>
        <v>0.1333170417477097</v>
      </c>
      <c r="O104" s="162">
        <f t="shared" si="35"/>
        <v>0</v>
      </c>
      <c r="P104" s="165">
        <f t="shared" si="36"/>
        <v>0.89771005422419425</v>
      </c>
    </row>
    <row r="105" spans="2:16">
      <c r="B105" t="s">
        <v>185</v>
      </c>
      <c r="C105" s="162">
        <v>0.76159626999999996</v>
      </c>
      <c r="D105" s="162">
        <v>0</v>
      </c>
      <c r="E105" s="162">
        <v>0</v>
      </c>
      <c r="F105" s="165">
        <f t="shared" si="32"/>
        <v>0.76159626999999996</v>
      </c>
      <c r="L105" t="s">
        <v>185</v>
      </c>
      <c r="M105" s="162">
        <f t="shared" si="33"/>
        <v>0.76159626999999996</v>
      </c>
      <c r="N105" s="162">
        <f t="shared" si="34"/>
        <v>0</v>
      </c>
      <c r="O105" s="162">
        <f t="shared" si="35"/>
        <v>0</v>
      </c>
      <c r="P105" s="165">
        <f t="shared" si="36"/>
        <v>0.76159626999999996</v>
      </c>
    </row>
    <row r="106" spans="2:16">
      <c r="B106" t="s">
        <v>186</v>
      </c>
      <c r="C106" s="162">
        <v>0.94887127000000016</v>
      </c>
      <c r="D106" s="162">
        <v>0</v>
      </c>
      <c r="E106" s="162">
        <v>0</v>
      </c>
      <c r="F106" s="165">
        <f t="shared" si="32"/>
        <v>0.94887127000000016</v>
      </c>
      <c r="L106" t="s">
        <v>186</v>
      </c>
      <c r="M106" s="162">
        <f t="shared" si="33"/>
        <v>0.94887127000000016</v>
      </c>
      <c r="N106" s="162">
        <f t="shared" si="34"/>
        <v>0</v>
      </c>
      <c r="O106" s="162">
        <f t="shared" si="35"/>
        <v>0</v>
      </c>
      <c r="P106" s="165">
        <f t="shared" si="36"/>
        <v>0.94887127000000016</v>
      </c>
    </row>
    <row r="107" spans="2:16">
      <c r="B107" t="s">
        <v>187</v>
      </c>
      <c r="C107" s="162">
        <v>0.40437168000000001</v>
      </c>
      <c r="D107" s="162">
        <v>0</v>
      </c>
      <c r="E107" s="162">
        <v>0</v>
      </c>
      <c r="F107" s="165">
        <f t="shared" si="32"/>
        <v>0.40437168000000001</v>
      </c>
      <c r="L107" t="s">
        <v>187</v>
      </c>
      <c r="M107" s="162">
        <f t="shared" si="33"/>
        <v>0.40437168000000001</v>
      </c>
      <c r="N107" s="162">
        <f t="shared" si="34"/>
        <v>0</v>
      </c>
      <c r="O107" s="162">
        <f t="shared" si="35"/>
        <v>0</v>
      </c>
      <c r="P107" s="165">
        <f t="shared" si="36"/>
        <v>0.40437168000000001</v>
      </c>
    </row>
    <row r="108" spans="2:16">
      <c r="B108" t="s">
        <v>188</v>
      </c>
      <c r="C108" s="162">
        <v>1.9874261200000001</v>
      </c>
      <c r="D108" s="162">
        <v>0</v>
      </c>
      <c r="E108" s="162">
        <v>0</v>
      </c>
      <c r="F108" s="165">
        <f t="shared" si="32"/>
        <v>1.9874261200000001</v>
      </c>
      <c r="L108" t="s">
        <v>188</v>
      </c>
      <c r="M108" s="162">
        <f t="shared" si="33"/>
        <v>1.9874261200000001</v>
      </c>
      <c r="N108" s="162">
        <f t="shared" si="34"/>
        <v>0</v>
      </c>
      <c r="O108" s="162">
        <f t="shared" si="35"/>
        <v>0</v>
      </c>
      <c r="P108" s="165">
        <f t="shared" si="36"/>
        <v>1.9874261200000001</v>
      </c>
    </row>
    <row r="110" spans="2:16">
      <c r="B110" t="s">
        <v>11</v>
      </c>
      <c r="C110" s="166">
        <f>SUM(C95:C108)</f>
        <v>19.710461161262543</v>
      </c>
      <c r="D110" s="166">
        <f t="shared" ref="D110:F110" si="37">SUM(D95:D108)</f>
        <v>2.0761373017477092</v>
      </c>
      <c r="E110" s="166">
        <f t="shared" si="37"/>
        <v>0.60668228000000146</v>
      </c>
      <c r="F110" s="166">
        <f t="shared" si="37"/>
        <v>22.393280743010255</v>
      </c>
      <c r="L110" t="s">
        <v>11</v>
      </c>
      <c r="M110" s="166">
        <f>SUM(M95:M108)</f>
        <v>19.710461161262543</v>
      </c>
      <c r="N110" s="166">
        <f t="shared" ref="N110:P110" si="38">SUM(N95:N108)</f>
        <v>2.0761373017477092</v>
      </c>
      <c r="O110" s="166">
        <f t="shared" si="38"/>
        <v>0.60668228000000146</v>
      </c>
      <c r="P110" s="166">
        <f t="shared" si="38"/>
        <v>22.393280743010255</v>
      </c>
    </row>
    <row r="113" spans="2:16">
      <c r="B113" s="6"/>
      <c r="C113" s="6" t="s">
        <v>104</v>
      </c>
      <c r="D113" s="6" t="s">
        <v>189</v>
      </c>
      <c r="E113" s="6" t="s">
        <v>190</v>
      </c>
      <c r="F113" s="6" t="s">
        <v>11</v>
      </c>
      <c r="L113" s="6"/>
      <c r="M113" s="6" t="s">
        <v>104</v>
      </c>
      <c r="N113" s="6" t="s">
        <v>189</v>
      </c>
      <c r="O113" s="6" t="s">
        <v>190</v>
      </c>
      <c r="P113" s="6" t="s">
        <v>11</v>
      </c>
    </row>
    <row r="114" spans="2:16">
      <c r="B114" s="6"/>
      <c r="C114" s="6"/>
      <c r="D114" s="6"/>
      <c r="E114" s="6"/>
      <c r="F114" s="6"/>
      <c r="L114" s="6"/>
      <c r="M114" s="6"/>
      <c r="N114" s="6"/>
      <c r="O114" s="6"/>
      <c r="P114" s="6"/>
    </row>
    <row r="115" spans="2:16">
      <c r="B115" s="164" t="s">
        <v>216</v>
      </c>
      <c r="L115" s="164" t="s">
        <v>216</v>
      </c>
    </row>
    <row r="117" spans="2:16">
      <c r="B117" t="s">
        <v>175</v>
      </c>
      <c r="C117" s="159">
        <v>0</v>
      </c>
      <c r="D117" s="159">
        <v>1</v>
      </c>
      <c r="E117" s="159">
        <v>0</v>
      </c>
      <c r="F117" s="159">
        <v>1</v>
      </c>
      <c r="L117" t="s">
        <v>175</v>
      </c>
      <c r="M117" s="170">
        <f>'[15]Input|Reported opex'!Q81</f>
        <v>0</v>
      </c>
      <c r="N117" s="170">
        <f>'[15]Input|Reported opex'!R81</f>
        <v>1</v>
      </c>
      <c r="O117" s="170">
        <f>'[15]Input|Reported opex'!S81</f>
        <v>0</v>
      </c>
      <c r="P117" s="169">
        <f t="shared" ref="P117" si="39">F117</f>
        <v>1</v>
      </c>
    </row>
    <row r="118" spans="2:16">
      <c r="B118" t="s">
        <v>176</v>
      </c>
      <c r="C118" s="159">
        <v>0</v>
      </c>
      <c r="D118" s="159">
        <v>1</v>
      </c>
      <c r="E118" s="159">
        <v>0</v>
      </c>
      <c r="F118" s="159">
        <v>1</v>
      </c>
      <c r="L118" t="s">
        <v>176</v>
      </c>
      <c r="M118" s="170">
        <f>'[15]Input|Reported opex'!Q82</f>
        <v>0</v>
      </c>
      <c r="N118" s="170">
        <f>'[15]Input|Reported opex'!R82</f>
        <v>1</v>
      </c>
      <c r="O118" s="170">
        <f>'[15]Input|Reported opex'!S82</f>
        <v>0</v>
      </c>
      <c r="P118" s="169">
        <f t="shared" ref="P118:P130" si="40">F118</f>
        <v>1</v>
      </c>
    </row>
    <row r="119" spans="2:16">
      <c r="B119" t="s">
        <v>177</v>
      </c>
      <c r="C119" s="159">
        <v>0</v>
      </c>
      <c r="D119" s="159">
        <v>1</v>
      </c>
      <c r="E119" s="159">
        <v>0</v>
      </c>
      <c r="F119" s="159">
        <v>1</v>
      </c>
      <c r="L119" t="s">
        <v>177</v>
      </c>
      <c r="M119" s="170">
        <f>'[15]Input|Reported opex'!Q83</f>
        <v>0</v>
      </c>
      <c r="N119" s="170">
        <f>'[15]Input|Reported opex'!R83</f>
        <v>1</v>
      </c>
      <c r="O119" s="170">
        <f>'[15]Input|Reported opex'!S83</f>
        <v>0</v>
      </c>
      <c r="P119" s="169">
        <f t="shared" si="40"/>
        <v>1</v>
      </c>
    </row>
    <row r="120" spans="2:16">
      <c r="B120" t="s">
        <v>178</v>
      </c>
      <c r="C120" s="159">
        <v>0.44100000000000006</v>
      </c>
      <c r="D120" s="159">
        <v>0.55899999999999994</v>
      </c>
      <c r="E120" s="159">
        <v>0</v>
      </c>
      <c r="F120" s="159">
        <v>1</v>
      </c>
      <c r="L120" t="s">
        <v>178</v>
      </c>
      <c r="M120" s="170">
        <f>'[15]Input|Reported opex'!Q84</f>
        <v>0.4642857142857143</v>
      </c>
      <c r="N120" s="170">
        <f>'[15]Input|Reported opex'!R84</f>
        <v>0.5357142857142857</v>
      </c>
      <c r="O120" s="170">
        <f>'[15]Input|Reported opex'!S84</f>
        <v>0</v>
      </c>
      <c r="P120" s="169">
        <f t="shared" si="40"/>
        <v>1</v>
      </c>
    </row>
    <row r="121" spans="2:16">
      <c r="B121" t="s">
        <v>179</v>
      </c>
      <c r="C121" s="159">
        <v>0</v>
      </c>
      <c r="D121" s="159">
        <v>1</v>
      </c>
      <c r="E121" s="159">
        <v>0</v>
      </c>
      <c r="F121" s="159">
        <v>1</v>
      </c>
      <c r="L121" t="s">
        <v>179</v>
      </c>
      <c r="M121" s="170">
        <f>'[15]Input|Reported opex'!Q85</f>
        <v>0</v>
      </c>
      <c r="N121" s="170">
        <f>'[15]Input|Reported opex'!R85</f>
        <v>1</v>
      </c>
      <c r="O121" s="170">
        <f>'[15]Input|Reported opex'!S85</f>
        <v>0</v>
      </c>
      <c r="P121" s="169">
        <f t="shared" si="40"/>
        <v>1</v>
      </c>
    </row>
    <row r="122" spans="2:16">
      <c r="B122" t="s">
        <v>180</v>
      </c>
      <c r="C122" s="159">
        <v>0</v>
      </c>
      <c r="D122" s="159">
        <v>0</v>
      </c>
      <c r="E122" s="159">
        <v>1</v>
      </c>
      <c r="F122" s="159">
        <v>1</v>
      </c>
      <c r="L122" t="s">
        <v>180</v>
      </c>
      <c r="M122" s="170">
        <f>'[15]Input|Reported opex'!Q86</f>
        <v>0</v>
      </c>
      <c r="N122" s="170">
        <f>'[15]Input|Reported opex'!R86</f>
        <v>0</v>
      </c>
      <c r="O122" s="170">
        <f>'[15]Input|Reported opex'!S86</f>
        <v>1</v>
      </c>
      <c r="P122" s="169">
        <f t="shared" si="40"/>
        <v>1</v>
      </c>
    </row>
    <row r="123" spans="2:16">
      <c r="B123" t="s">
        <v>181</v>
      </c>
      <c r="C123" s="159">
        <v>1</v>
      </c>
      <c r="D123" s="159">
        <v>0</v>
      </c>
      <c r="E123" s="159">
        <v>0</v>
      </c>
      <c r="F123" s="159">
        <v>1</v>
      </c>
      <c r="L123" t="s">
        <v>181</v>
      </c>
      <c r="M123" s="170">
        <f>'[15]Input|Reported opex'!Q87</f>
        <v>1</v>
      </c>
      <c r="N123" s="170">
        <f>'[15]Input|Reported opex'!R87</f>
        <v>0</v>
      </c>
      <c r="O123" s="170">
        <f>'[15]Input|Reported opex'!S87</f>
        <v>0</v>
      </c>
      <c r="P123" s="169">
        <f t="shared" si="40"/>
        <v>1</v>
      </c>
    </row>
    <row r="124" spans="2:16">
      <c r="B124" t="s">
        <v>182</v>
      </c>
      <c r="C124" s="159">
        <v>1</v>
      </c>
      <c r="D124" s="159">
        <v>0</v>
      </c>
      <c r="E124" s="159">
        <v>0</v>
      </c>
      <c r="F124" s="159">
        <v>1</v>
      </c>
      <c r="L124" t="s">
        <v>182</v>
      </c>
      <c r="M124" s="170">
        <f>'[15]Input|Reported opex'!Q88</f>
        <v>1</v>
      </c>
      <c r="N124" s="170">
        <f>'[15]Input|Reported opex'!R88</f>
        <v>0</v>
      </c>
      <c r="O124" s="170">
        <f>'[15]Input|Reported opex'!S88</f>
        <v>0</v>
      </c>
      <c r="P124" s="169">
        <f t="shared" si="40"/>
        <v>1</v>
      </c>
    </row>
    <row r="125" spans="2:16">
      <c r="B125" t="s">
        <v>183</v>
      </c>
      <c r="C125" s="159">
        <v>1</v>
      </c>
      <c r="D125" s="159">
        <v>0</v>
      </c>
      <c r="E125" s="159">
        <v>0</v>
      </c>
      <c r="F125" s="159">
        <v>1</v>
      </c>
      <c r="L125" t="s">
        <v>183</v>
      </c>
      <c r="M125" s="170">
        <f>'[15]Input|Reported opex'!Q89</f>
        <v>1</v>
      </c>
      <c r="N125" s="170">
        <f>'[15]Input|Reported opex'!R89</f>
        <v>0</v>
      </c>
      <c r="O125" s="170">
        <f>'[15]Input|Reported opex'!S89</f>
        <v>0</v>
      </c>
      <c r="P125" s="169">
        <f t="shared" si="40"/>
        <v>1</v>
      </c>
    </row>
    <row r="126" spans="2:16">
      <c r="B126" t="s">
        <v>184</v>
      </c>
      <c r="C126" s="159">
        <v>1</v>
      </c>
      <c r="D126" s="159">
        <v>0</v>
      </c>
      <c r="E126" s="159">
        <v>0</v>
      </c>
      <c r="F126" s="159">
        <v>1</v>
      </c>
      <c r="L126" t="s">
        <v>184</v>
      </c>
      <c r="M126" s="170">
        <f>'[15]Input|Reported opex'!Q90</f>
        <v>1</v>
      </c>
      <c r="N126" s="170">
        <f>'[15]Input|Reported opex'!R90</f>
        <v>0</v>
      </c>
      <c r="O126" s="170">
        <f>'[15]Input|Reported opex'!S90</f>
        <v>0</v>
      </c>
      <c r="P126" s="169">
        <f t="shared" si="40"/>
        <v>1</v>
      </c>
    </row>
    <row r="127" spans="2:16">
      <c r="B127" t="s">
        <v>185</v>
      </c>
      <c r="C127" s="159">
        <v>1</v>
      </c>
      <c r="D127" s="159">
        <v>0</v>
      </c>
      <c r="E127" s="159">
        <v>0</v>
      </c>
      <c r="F127" s="159">
        <v>1</v>
      </c>
      <c r="L127" t="s">
        <v>185</v>
      </c>
      <c r="M127" s="170">
        <f>'[15]Input|Reported opex'!Q91</f>
        <v>1</v>
      </c>
      <c r="N127" s="170">
        <f>'[15]Input|Reported opex'!R91</f>
        <v>0</v>
      </c>
      <c r="O127" s="170">
        <f>'[15]Input|Reported opex'!S91</f>
        <v>0</v>
      </c>
      <c r="P127" s="169">
        <f t="shared" si="40"/>
        <v>1</v>
      </c>
    </row>
    <row r="128" spans="2:16">
      <c r="B128" t="s">
        <v>186</v>
      </c>
      <c r="C128" s="159">
        <v>1</v>
      </c>
      <c r="D128" s="159">
        <v>0</v>
      </c>
      <c r="E128" s="159">
        <v>0</v>
      </c>
      <c r="F128" s="159">
        <v>1</v>
      </c>
      <c r="L128" t="s">
        <v>186</v>
      </c>
      <c r="M128" s="170">
        <f>'[15]Input|Reported opex'!Q92</f>
        <v>1</v>
      </c>
      <c r="N128" s="170">
        <f>'[15]Input|Reported opex'!R92</f>
        <v>0</v>
      </c>
      <c r="O128" s="170">
        <f>'[15]Input|Reported opex'!S92</f>
        <v>0</v>
      </c>
      <c r="P128" s="169">
        <f t="shared" si="40"/>
        <v>1</v>
      </c>
    </row>
    <row r="129" spans="2:16">
      <c r="B129" t="s">
        <v>187</v>
      </c>
      <c r="C129" s="159">
        <v>1</v>
      </c>
      <c r="D129" s="159">
        <v>0</v>
      </c>
      <c r="E129" s="159">
        <v>0</v>
      </c>
      <c r="F129" s="159">
        <v>1</v>
      </c>
      <c r="L129" t="s">
        <v>187</v>
      </c>
      <c r="M129" s="170">
        <f>'[15]Input|Reported opex'!Q93</f>
        <v>1</v>
      </c>
      <c r="N129" s="170">
        <f>'[15]Input|Reported opex'!R93</f>
        <v>0</v>
      </c>
      <c r="O129" s="170">
        <f>'[15]Input|Reported opex'!S93</f>
        <v>0</v>
      </c>
      <c r="P129" s="169">
        <f t="shared" si="40"/>
        <v>1</v>
      </c>
    </row>
    <row r="130" spans="2:16">
      <c r="B130" t="s">
        <v>188</v>
      </c>
      <c r="C130" s="159">
        <v>1</v>
      </c>
      <c r="D130" s="159">
        <v>0</v>
      </c>
      <c r="E130" s="159">
        <v>0</v>
      </c>
      <c r="F130" s="159">
        <v>1</v>
      </c>
      <c r="L130" t="s">
        <v>188</v>
      </c>
      <c r="M130" s="170">
        <f>'[15]Input|Reported opex'!Q94</f>
        <v>1</v>
      </c>
      <c r="N130" s="170">
        <f>'[15]Input|Reported opex'!R94</f>
        <v>0</v>
      </c>
      <c r="O130" s="170">
        <f>'[15]Input|Reported opex'!S94</f>
        <v>0</v>
      </c>
      <c r="P130" s="169">
        <f t="shared" si="40"/>
        <v>1</v>
      </c>
    </row>
    <row r="133" spans="2:16">
      <c r="B133" s="6"/>
      <c r="C133" s="6" t="s">
        <v>104</v>
      </c>
      <c r="D133" s="6" t="s">
        <v>189</v>
      </c>
      <c r="E133" s="6" t="s">
        <v>190</v>
      </c>
      <c r="F133" s="6" t="s">
        <v>11</v>
      </c>
      <c r="L133" s="6"/>
      <c r="M133" s="6" t="s">
        <v>104</v>
      </c>
      <c r="N133" s="6" t="s">
        <v>189</v>
      </c>
      <c r="O133" s="6" t="s">
        <v>190</v>
      </c>
      <c r="P133" s="6" t="s">
        <v>11</v>
      </c>
    </row>
    <row r="134" spans="2:16">
      <c r="B134" s="6"/>
      <c r="C134" s="6"/>
      <c r="D134" s="6"/>
      <c r="E134" s="6"/>
      <c r="F134" s="6"/>
      <c r="L134" s="6"/>
      <c r="M134" s="6"/>
      <c r="N134" s="6"/>
      <c r="O134" s="6"/>
      <c r="P134" s="6"/>
    </row>
    <row r="135" spans="2:16">
      <c r="B135" s="164" t="s">
        <v>217</v>
      </c>
      <c r="L135" s="164" t="s">
        <v>217</v>
      </c>
    </row>
    <row r="137" spans="2:16">
      <c r="B137" t="s">
        <v>175</v>
      </c>
      <c r="C137" s="162">
        <f>$F95*C117*$H$55</f>
        <v>0</v>
      </c>
      <c r="D137" s="162">
        <f t="shared" ref="D137:F137" si="41">$F95*D117*$H$55</f>
        <v>1.8101859174570265</v>
      </c>
      <c r="E137" s="162">
        <f t="shared" si="41"/>
        <v>0</v>
      </c>
      <c r="F137" s="162">
        <f t="shared" si="41"/>
        <v>1.8101859174570265</v>
      </c>
      <c r="L137" t="s">
        <v>175</v>
      </c>
      <c r="M137" s="162">
        <f>$F95*M117*$R$55</f>
        <v>0</v>
      </c>
      <c r="N137" s="162">
        <f t="shared" ref="N137:P137" si="42">$F95*N117*$R$55</f>
        <v>1.8101859174570265</v>
      </c>
      <c r="O137" s="162">
        <f t="shared" si="42"/>
        <v>0</v>
      </c>
      <c r="P137" s="162">
        <f t="shared" si="42"/>
        <v>1.8101859174570265</v>
      </c>
    </row>
    <row r="138" spans="2:16">
      <c r="B138" t="s">
        <v>176</v>
      </c>
      <c r="C138" s="162">
        <f t="shared" ref="C138:F138" si="43">$F96*C118*$H$55</f>
        <v>0</v>
      </c>
      <c r="D138" s="162">
        <f t="shared" si="43"/>
        <v>1.2667181367828579</v>
      </c>
      <c r="E138" s="162">
        <f t="shared" si="43"/>
        <v>0</v>
      </c>
      <c r="F138" s="162">
        <f t="shared" si="43"/>
        <v>1.2667181367828579</v>
      </c>
      <c r="L138" t="s">
        <v>176</v>
      </c>
      <c r="M138" s="162">
        <f t="shared" ref="M138:P138" si="44">$F96*M118*$R$55</f>
        <v>0</v>
      </c>
      <c r="N138" s="162">
        <f t="shared" si="44"/>
        <v>1.2667181367828579</v>
      </c>
      <c r="O138" s="162">
        <f t="shared" si="44"/>
        <v>0</v>
      </c>
      <c r="P138" s="162">
        <f t="shared" si="44"/>
        <v>1.2667181367828579</v>
      </c>
    </row>
    <row r="139" spans="2:16">
      <c r="B139" t="s">
        <v>177</v>
      </c>
      <c r="C139" s="162">
        <f t="shared" ref="C139:F139" si="45">$F97*C119*$H$55</f>
        <v>0</v>
      </c>
      <c r="D139" s="162">
        <f t="shared" si="45"/>
        <v>0.21124200234562038</v>
      </c>
      <c r="E139" s="162">
        <f t="shared" si="45"/>
        <v>0</v>
      </c>
      <c r="F139" s="162">
        <f t="shared" si="45"/>
        <v>0.21124200234562038</v>
      </c>
      <c r="L139" t="s">
        <v>177</v>
      </c>
      <c r="M139" s="162">
        <f t="shared" ref="M139:P139" si="46">$F97*M119*$R$55</f>
        <v>0</v>
      </c>
      <c r="N139" s="162">
        <f t="shared" si="46"/>
        <v>0.21124200234562038</v>
      </c>
      <c r="O139" s="162">
        <f t="shared" si="46"/>
        <v>0</v>
      </c>
      <c r="P139" s="162">
        <f t="shared" si="46"/>
        <v>0.21124200234562038</v>
      </c>
    </row>
    <row r="140" spans="2:16">
      <c r="B140" t="s">
        <v>178</v>
      </c>
      <c r="C140" s="162">
        <f t="shared" ref="C140:F140" si="47">$F98*C120*$H$55</f>
        <v>4.6244711187488843</v>
      </c>
      <c r="D140" s="162">
        <f t="shared" si="47"/>
        <v>5.8618579487089022</v>
      </c>
      <c r="E140" s="162">
        <f t="shared" si="47"/>
        <v>0</v>
      </c>
      <c r="F140" s="162">
        <f t="shared" si="47"/>
        <v>10.486329067457786</v>
      </c>
      <c r="L140" t="s">
        <v>178</v>
      </c>
      <c r="M140" s="162">
        <f t="shared" ref="M140:P140" si="48">$F98*M120*$R$55</f>
        <v>4.8686527813196872</v>
      </c>
      <c r="N140" s="162">
        <f t="shared" si="48"/>
        <v>5.6176762861380993</v>
      </c>
      <c r="O140" s="162">
        <f t="shared" si="48"/>
        <v>0</v>
      </c>
      <c r="P140" s="162">
        <f t="shared" si="48"/>
        <v>10.486329067457786</v>
      </c>
    </row>
    <row r="141" spans="2:16">
      <c r="B141" t="s">
        <v>179</v>
      </c>
      <c r="C141" s="162">
        <f t="shared" ref="C141:F141" si="49">$F99*C121*$H$55</f>
        <v>0</v>
      </c>
      <c r="D141" s="162">
        <f t="shared" si="49"/>
        <v>1.6411175088351837</v>
      </c>
      <c r="E141" s="162">
        <f t="shared" si="49"/>
        <v>0</v>
      </c>
      <c r="F141" s="162">
        <f t="shared" si="49"/>
        <v>1.6411175088351837</v>
      </c>
      <c r="L141" t="s">
        <v>179</v>
      </c>
      <c r="M141" s="162">
        <f t="shared" ref="M141:P141" si="50">$F99*M121*$R$55</f>
        <v>0</v>
      </c>
      <c r="N141" s="162">
        <f t="shared" si="50"/>
        <v>1.6411175088351837</v>
      </c>
      <c r="O141" s="162">
        <f t="shared" si="50"/>
        <v>0</v>
      </c>
      <c r="P141" s="162">
        <f t="shared" si="50"/>
        <v>1.6411175088351837</v>
      </c>
    </row>
    <row r="142" spans="2:16">
      <c r="B142" t="s">
        <v>180</v>
      </c>
      <c r="C142" s="162">
        <f t="shared" ref="C142:F142" si="51">$F100*C122*$H$55</f>
        <v>0</v>
      </c>
      <c r="D142" s="162">
        <f t="shared" si="51"/>
        <v>0</v>
      </c>
      <c r="E142" s="162">
        <f t="shared" si="51"/>
        <v>0.6776516117378818</v>
      </c>
      <c r="F142" s="162">
        <f t="shared" si="51"/>
        <v>0.6776516117378818</v>
      </c>
      <c r="L142" t="s">
        <v>180</v>
      </c>
      <c r="M142" s="162">
        <f t="shared" ref="M142:P142" si="52">$F100*M122*$R$55</f>
        <v>0</v>
      </c>
      <c r="N142" s="162">
        <f t="shared" si="52"/>
        <v>0</v>
      </c>
      <c r="O142" s="162">
        <f t="shared" si="52"/>
        <v>0.6776516117378818</v>
      </c>
      <c r="P142" s="162">
        <f t="shared" si="52"/>
        <v>0.6776516117378818</v>
      </c>
    </row>
    <row r="143" spans="2:16">
      <c r="B143" t="s">
        <v>181</v>
      </c>
      <c r="C143" s="162">
        <f t="shared" ref="C143:F143" si="53">$F101*C123*$H$55</f>
        <v>0</v>
      </c>
      <c r="D143" s="162">
        <f t="shared" si="53"/>
        <v>0</v>
      </c>
      <c r="E143" s="162">
        <f t="shared" si="53"/>
        <v>0</v>
      </c>
      <c r="F143" s="162">
        <f t="shared" si="53"/>
        <v>0</v>
      </c>
      <c r="L143" t="s">
        <v>181</v>
      </c>
      <c r="M143" s="162">
        <f t="shared" ref="M143:P143" si="54">$F101*M123*$R$55</f>
        <v>0</v>
      </c>
      <c r="N143" s="162">
        <f t="shared" si="54"/>
        <v>0</v>
      </c>
      <c r="O143" s="162">
        <f t="shared" si="54"/>
        <v>0</v>
      </c>
      <c r="P143" s="162">
        <f t="shared" si="54"/>
        <v>0</v>
      </c>
    </row>
    <row r="144" spans="2:16">
      <c r="B144" t="s">
        <v>182</v>
      </c>
      <c r="C144" s="162">
        <f t="shared" ref="C144:F144" si="55">$F102*C124*$H$55</f>
        <v>1.3697478216953374</v>
      </c>
      <c r="D144" s="162">
        <f t="shared" si="55"/>
        <v>0</v>
      </c>
      <c r="E144" s="162">
        <f t="shared" si="55"/>
        <v>0</v>
      </c>
      <c r="F144" s="162">
        <f t="shared" si="55"/>
        <v>1.3697478216953374</v>
      </c>
      <c r="L144" t="s">
        <v>182</v>
      </c>
      <c r="M144" s="162">
        <f t="shared" ref="M144:P144" si="56">$F102*M124*$R$55</f>
        <v>1.3697478216953374</v>
      </c>
      <c r="N144" s="162">
        <f t="shared" si="56"/>
        <v>0</v>
      </c>
      <c r="O144" s="162">
        <f t="shared" si="56"/>
        <v>0</v>
      </c>
      <c r="P144" s="162">
        <f t="shared" si="56"/>
        <v>1.3697478216953374</v>
      </c>
    </row>
    <row r="145" spans="2:20">
      <c r="B145" t="s">
        <v>183</v>
      </c>
      <c r="C145" s="162">
        <f t="shared" ref="C145:F145" si="57">$F103*C125*$H$55</f>
        <v>0.38603303163217251</v>
      </c>
      <c r="D145" s="162">
        <f t="shared" si="57"/>
        <v>0</v>
      </c>
      <c r="E145" s="162">
        <f t="shared" si="57"/>
        <v>0</v>
      </c>
      <c r="F145" s="162">
        <f t="shared" si="57"/>
        <v>0.38603303163217251</v>
      </c>
      <c r="L145" t="s">
        <v>183</v>
      </c>
      <c r="M145" s="162">
        <f t="shared" ref="M145:P145" si="58">$F103*M125*$R$55</f>
        <v>0.38603303163217251</v>
      </c>
      <c r="N145" s="162">
        <f t="shared" si="58"/>
        <v>0</v>
      </c>
      <c r="O145" s="162">
        <f t="shared" si="58"/>
        <v>0</v>
      </c>
      <c r="P145" s="162">
        <f t="shared" si="58"/>
        <v>0.38603303163217251</v>
      </c>
    </row>
    <row r="146" spans="2:20">
      <c r="B146" t="s">
        <v>184</v>
      </c>
      <c r="C146" s="162">
        <f t="shared" ref="C146:F146" si="59">$F104*C126*$H$55</f>
        <v>0.92123083952197216</v>
      </c>
      <c r="D146" s="162">
        <f t="shared" si="59"/>
        <v>0</v>
      </c>
      <c r="E146" s="162">
        <f t="shared" si="59"/>
        <v>0</v>
      </c>
      <c r="F146" s="162">
        <f t="shared" si="59"/>
        <v>0.92123083952197216</v>
      </c>
      <c r="L146" t="s">
        <v>184</v>
      </c>
      <c r="M146" s="162">
        <f t="shared" ref="M146:P146" si="60">$F104*M126*$R$55</f>
        <v>0.92123083952197216</v>
      </c>
      <c r="N146" s="162">
        <f t="shared" si="60"/>
        <v>0</v>
      </c>
      <c r="O146" s="162">
        <f t="shared" si="60"/>
        <v>0</v>
      </c>
      <c r="P146" s="162">
        <f t="shared" si="60"/>
        <v>0.92123083952197216</v>
      </c>
    </row>
    <row r="147" spans="2:20">
      <c r="B147" t="s">
        <v>185</v>
      </c>
      <c r="C147" s="162">
        <f t="shared" ref="C147:F147" si="61">$F105*C127*$H$55</f>
        <v>0.78155075560029696</v>
      </c>
      <c r="D147" s="162">
        <f t="shared" si="61"/>
        <v>0</v>
      </c>
      <c r="E147" s="162">
        <f t="shared" si="61"/>
        <v>0</v>
      </c>
      <c r="F147" s="162">
        <f t="shared" si="61"/>
        <v>0.78155075560029696</v>
      </c>
      <c r="L147" t="s">
        <v>185</v>
      </c>
      <c r="M147" s="162">
        <f t="shared" ref="M147:P147" si="62">$F105*M127*$R$55</f>
        <v>0.78155075560029696</v>
      </c>
      <c r="N147" s="162">
        <f t="shared" si="62"/>
        <v>0</v>
      </c>
      <c r="O147" s="162">
        <f t="shared" si="62"/>
        <v>0</v>
      </c>
      <c r="P147" s="162">
        <f t="shared" si="62"/>
        <v>0.78155075560029696</v>
      </c>
    </row>
    <row r="148" spans="2:20">
      <c r="B148" t="s">
        <v>186</v>
      </c>
      <c r="C148" s="162">
        <f t="shared" ref="C148:F148" si="63">$F106*C128*$H$55</f>
        <v>0.97373252371090724</v>
      </c>
      <c r="D148" s="162">
        <f t="shared" si="63"/>
        <v>0</v>
      </c>
      <c r="E148" s="162">
        <f t="shared" si="63"/>
        <v>0</v>
      </c>
      <c r="F148" s="162">
        <f t="shared" si="63"/>
        <v>0.97373252371090724</v>
      </c>
      <c r="L148" t="s">
        <v>186</v>
      </c>
      <c r="M148" s="162">
        <f t="shared" ref="M148:P148" si="64">$F106*M128*$R$55</f>
        <v>0.97373252371090724</v>
      </c>
      <c r="N148" s="162">
        <f t="shared" si="64"/>
        <v>0</v>
      </c>
      <c r="O148" s="162">
        <f t="shared" si="64"/>
        <v>0</v>
      </c>
      <c r="P148" s="162">
        <f t="shared" si="64"/>
        <v>0.97373252371090724</v>
      </c>
    </row>
    <row r="149" spans="2:20">
      <c r="B149" t="s">
        <v>187</v>
      </c>
      <c r="C149" s="162">
        <f t="shared" ref="C149:F149" si="65">$F107*C129*$H$55</f>
        <v>0.41496657021096162</v>
      </c>
      <c r="D149" s="162">
        <f t="shared" si="65"/>
        <v>0</v>
      </c>
      <c r="E149" s="162">
        <f t="shared" si="65"/>
        <v>0</v>
      </c>
      <c r="F149" s="162">
        <f t="shared" si="65"/>
        <v>0.41496657021096162</v>
      </c>
      <c r="L149" t="s">
        <v>187</v>
      </c>
      <c r="M149" s="162">
        <f t="shared" ref="M149:P149" si="66">$F107*M129*$R$55</f>
        <v>0.41496657021096162</v>
      </c>
      <c r="N149" s="162">
        <f t="shared" si="66"/>
        <v>0</v>
      </c>
      <c r="O149" s="162">
        <f t="shared" si="66"/>
        <v>0</v>
      </c>
      <c r="P149" s="162">
        <f t="shared" si="66"/>
        <v>0.41496657021096162</v>
      </c>
    </row>
    <row r="150" spans="2:20">
      <c r="B150" t="s">
        <v>188</v>
      </c>
      <c r="C150" s="162">
        <f t="shared" ref="C150:F150" si="67">$F108*C130*$H$55</f>
        <v>2.0394984153293798</v>
      </c>
      <c r="D150" s="162">
        <f t="shared" si="67"/>
        <v>0</v>
      </c>
      <c r="E150" s="162">
        <f t="shared" si="67"/>
        <v>0</v>
      </c>
      <c r="F150" s="162">
        <f t="shared" si="67"/>
        <v>2.0394984153293798</v>
      </c>
      <c r="L150" t="s">
        <v>188</v>
      </c>
      <c r="M150" s="162">
        <f t="shared" ref="M150:P150" si="68">$F108*M130*$R$55</f>
        <v>2.0394984153293798</v>
      </c>
      <c r="N150" s="162">
        <f t="shared" si="68"/>
        <v>0</v>
      </c>
      <c r="O150" s="162">
        <f t="shared" si="68"/>
        <v>0</v>
      </c>
      <c r="P150" s="162">
        <f t="shared" si="68"/>
        <v>2.0394984153293798</v>
      </c>
    </row>
    <row r="152" spans="2:20">
      <c r="B152" t="s">
        <v>11</v>
      </c>
      <c r="C152" s="166">
        <f>SUM(C137:C150)</f>
        <v>11.511231076449912</v>
      </c>
      <c r="D152" s="166">
        <f t="shared" ref="D152:F152" si="69">SUM(D137:D150)</f>
        <v>10.791121514129591</v>
      </c>
      <c r="E152" s="166">
        <f t="shared" si="69"/>
        <v>0.6776516117378818</v>
      </c>
      <c r="F152" s="166">
        <f t="shared" si="69"/>
        <v>22.980004202317385</v>
      </c>
      <c r="L152" t="s">
        <v>11</v>
      </c>
      <c r="M152" s="166">
        <f>SUM(M137:M150)</f>
        <v>11.755412739020715</v>
      </c>
      <c r="N152" s="166">
        <f t="shared" ref="N152:P152" si="70">SUM(N137:N150)</f>
        <v>10.546939851558788</v>
      </c>
      <c r="O152" s="166">
        <f t="shared" si="70"/>
        <v>0.6776516117378818</v>
      </c>
      <c r="P152" s="166">
        <f t="shared" si="70"/>
        <v>22.980004202317385</v>
      </c>
    </row>
    <row r="155" spans="2:20">
      <c r="B155" s="157"/>
      <c r="C155" s="157"/>
      <c r="D155" s="157"/>
      <c r="E155" s="157"/>
      <c r="F155" s="157"/>
      <c r="G155" s="157"/>
      <c r="H155" s="157"/>
      <c r="I155" s="157"/>
      <c r="J155" s="157"/>
      <c r="K155" s="157"/>
      <c r="L155" s="157"/>
      <c r="M155" s="157"/>
      <c r="N155" s="157"/>
      <c r="O155" s="157"/>
      <c r="P155" s="157"/>
      <c r="Q155" s="157"/>
      <c r="R155" s="157"/>
      <c r="S155" s="157"/>
      <c r="T155" s="157"/>
    </row>
    <row r="156" spans="2:20">
      <c r="B156" s="158" t="s">
        <v>218</v>
      </c>
      <c r="C156" s="158"/>
      <c r="D156" s="158"/>
      <c r="E156" s="158"/>
      <c r="F156" s="158"/>
      <c r="G156" s="158"/>
      <c r="H156" s="158"/>
      <c r="I156" s="158"/>
      <c r="J156" s="158"/>
      <c r="K156" s="158"/>
      <c r="L156" s="158" t="s">
        <v>219</v>
      </c>
      <c r="M156" s="158"/>
      <c r="N156" s="158"/>
      <c r="O156" s="158"/>
      <c r="P156" s="158"/>
      <c r="Q156" s="158"/>
      <c r="R156" s="158"/>
      <c r="S156" s="158"/>
      <c r="T156" s="158"/>
    </row>
    <row r="157" spans="2:20">
      <c r="B157" s="157"/>
      <c r="C157" s="157"/>
      <c r="D157" s="157"/>
      <c r="E157" s="157"/>
      <c r="F157" s="157"/>
      <c r="G157" s="157"/>
      <c r="H157" s="157"/>
      <c r="I157" s="157"/>
      <c r="J157" s="157"/>
      <c r="K157" s="157"/>
      <c r="L157" s="157"/>
      <c r="M157" s="157"/>
      <c r="N157" s="157"/>
      <c r="O157" s="157"/>
      <c r="P157" s="157"/>
      <c r="Q157" s="157"/>
      <c r="R157" s="157"/>
      <c r="S157" s="157"/>
      <c r="T157" s="157"/>
    </row>
    <row r="160" spans="2:20">
      <c r="B160" s="6"/>
      <c r="C160" s="6">
        <v>2014</v>
      </c>
      <c r="L160" s="6"/>
      <c r="M160" s="6">
        <v>2014</v>
      </c>
    </row>
    <row r="161" spans="2:13">
      <c r="B161" s="6"/>
      <c r="C161" s="6"/>
      <c r="L161" s="6"/>
      <c r="M161" s="6"/>
    </row>
    <row r="162" spans="2:13">
      <c r="B162" s="164" t="s">
        <v>174</v>
      </c>
      <c r="L162" s="164" t="s">
        <v>174</v>
      </c>
    </row>
    <row r="164" spans="2:13">
      <c r="B164" t="s">
        <v>175</v>
      </c>
      <c r="C164" s="162">
        <f>C137</f>
        <v>0</v>
      </c>
      <c r="L164" t="s">
        <v>175</v>
      </c>
      <c r="M164" s="162">
        <f>M137</f>
        <v>0</v>
      </c>
    </row>
    <row r="165" spans="2:13">
      <c r="B165" t="s">
        <v>176</v>
      </c>
      <c r="C165" s="162">
        <f t="shared" ref="C165:C177" si="71">C138</f>
        <v>0</v>
      </c>
      <c r="L165" t="s">
        <v>176</v>
      </c>
      <c r="M165" s="162">
        <f t="shared" ref="M165:M177" si="72">M138</f>
        <v>0</v>
      </c>
    </row>
    <row r="166" spans="2:13">
      <c r="B166" t="s">
        <v>177</v>
      </c>
      <c r="C166" s="162">
        <f t="shared" si="71"/>
        <v>0</v>
      </c>
      <c r="L166" t="s">
        <v>177</v>
      </c>
      <c r="M166" s="162">
        <f t="shared" si="72"/>
        <v>0</v>
      </c>
    </row>
    <row r="167" spans="2:13">
      <c r="B167" t="s">
        <v>178</v>
      </c>
      <c r="C167" s="162">
        <f t="shared" si="71"/>
        <v>4.6244711187488843</v>
      </c>
      <c r="L167" t="s">
        <v>178</v>
      </c>
      <c r="M167" s="162">
        <f t="shared" si="72"/>
        <v>4.8686527813196872</v>
      </c>
    </row>
    <row r="168" spans="2:13">
      <c r="B168" t="s">
        <v>179</v>
      </c>
      <c r="C168" s="162">
        <f t="shared" si="71"/>
        <v>0</v>
      </c>
      <c r="L168" t="s">
        <v>179</v>
      </c>
      <c r="M168" s="162">
        <f t="shared" si="72"/>
        <v>0</v>
      </c>
    </row>
    <row r="169" spans="2:13">
      <c r="B169" t="s">
        <v>180</v>
      </c>
      <c r="C169" s="162">
        <f t="shared" si="71"/>
        <v>0</v>
      </c>
      <c r="L169" t="s">
        <v>180</v>
      </c>
      <c r="M169" s="162">
        <f t="shared" si="72"/>
        <v>0</v>
      </c>
    </row>
    <row r="170" spans="2:13">
      <c r="B170" t="s">
        <v>181</v>
      </c>
      <c r="C170" s="162">
        <f t="shared" si="71"/>
        <v>0</v>
      </c>
      <c r="L170" t="s">
        <v>181</v>
      </c>
      <c r="M170" s="162">
        <f t="shared" si="72"/>
        <v>0</v>
      </c>
    </row>
    <row r="171" spans="2:13">
      <c r="B171" t="s">
        <v>182</v>
      </c>
      <c r="C171" s="162">
        <f t="shared" si="71"/>
        <v>1.3697478216953374</v>
      </c>
      <c r="L171" t="s">
        <v>182</v>
      </c>
      <c r="M171" s="162">
        <f t="shared" si="72"/>
        <v>1.3697478216953374</v>
      </c>
    </row>
    <row r="172" spans="2:13">
      <c r="B172" t="s">
        <v>183</v>
      </c>
      <c r="C172" s="162">
        <f t="shared" si="71"/>
        <v>0.38603303163217251</v>
      </c>
      <c r="L172" t="s">
        <v>183</v>
      </c>
      <c r="M172" s="162">
        <f t="shared" si="72"/>
        <v>0.38603303163217251</v>
      </c>
    </row>
    <row r="173" spans="2:13">
      <c r="B173" t="s">
        <v>184</v>
      </c>
      <c r="C173" s="162">
        <f t="shared" si="71"/>
        <v>0.92123083952197216</v>
      </c>
      <c r="L173" t="s">
        <v>184</v>
      </c>
      <c r="M173" s="162">
        <f t="shared" si="72"/>
        <v>0.92123083952197216</v>
      </c>
    </row>
    <row r="174" spans="2:13">
      <c r="B174" t="s">
        <v>185</v>
      </c>
      <c r="C174" s="162">
        <f t="shared" si="71"/>
        <v>0.78155075560029696</v>
      </c>
      <c r="L174" t="s">
        <v>185</v>
      </c>
      <c r="M174" s="162">
        <f t="shared" si="72"/>
        <v>0.78155075560029696</v>
      </c>
    </row>
    <row r="175" spans="2:13">
      <c r="B175" t="s">
        <v>186</v>
      </c>
      <c r="C175" s="162">
        <f t="shared" si="71"/>
        <v>0.97373252371090724</v>
      </c>
      <c r="L175" t="s">
        <v>186</v>
      </c>
      <c r="M175" s="162">
        <f t="shared" si="72"/>
        <v>0.97373252371090724</v>
      </c>
    </row>
    <row r="176" spans="2:13">
      <c r="B176" t="s">
        <v>187</v>
      </c>
      <c r="C176" s="162">
        <f t="shared" si="71"/>
        <v>0.41496657021096162</v>
      </c>
      <c r="L176" t="s">
        <v>187</v>
      </c>
      <c r="M176" s="162">
        <f t="shared" si="72"/>
        <v>0.41496657021096162</v>
      </c>
    </row>
    <row r="177" spans="2:20">
      <c r="B177" t="s">
        <v>188</v>
      </c>
      <c r="C177" s="162">
        <f t="shared" si="71"/>
        <v>2.0394984153293798</v>
      </c>
      <c r="L177" t="s">
        <v>188</v>
      </c>
      <c r="M177" s="162">
        <f t="shared" si="72"/>
        <v>2.0394984153293798</v>
      </c>
    </row>
    <row r="179" spans="2:20">
      <c r="B179" t="s">
        <v>11</v>
      </c>
      <c r="C179" s="166">
        <f>SUM(C164:C177)</f>
        <v>11.511231076449912</v>
      </c>
      <c r="L179" t="s">
        <v>11</v>
      </c>
      <c r="M179" s="166">
        <f>SUM(M164:M177)</f>
        <v>11.755412739020715</v>
      </c>
    </row>
    <row r="182" spans="2:20">
      <c r="B182" s="155"/>
      <c r="C182" s="155"/>
      <c r="D182" s="155"/>
      <c r="E182" s="155"/>
      <c r="F182" s="155"/>
      <c r="G182" s="155"/>
      <c r="H182" s="155"/>
      <c r="I182" s="155"/>
      <c r="J182" s="155"/>
      <c r="K182" s="155"/>
      <c r="L182" s="155"/>
      <c r="M182" s="155"/>
      <c r="N182" s="155"/>
      <c r="O182" s="155"/>
      <c r="P182" s="155"/>
      <c r="Q182" s="155"/>
      <c r="R182" s="155"/>
      <c r="S182" s="155"/>
      <c r="T182" s="155"/>
    </row>
    <row r="183" spans="2:20">
      <c r="B183" s="154" t="s">
        <v>194</v>
      </c>
      <c r="C183" s="154"/>
      <c r="D183" s="154"/>
      <c r="E183" s="154"/>
      <c r="F183" s="154"/>
      <c r="G183" s="154"/>
      <c r="H183" s="154"/>
      <c r="I183" s="154"/>
      <c r="J183" s="154"/>
      <c r="K183" s="154"/>
      <c r="L183" s="154"/>
      <c r="M183" s="154"/>
      <c r="N183" s="154"/>
      <c r="O183" s="154"/>
      <c r="P183" s="154"/>
      <c r="Q183" s="154"/>
      <c r="R183" s="154"/>
      <c r="S183" s="154"/>
      <c r="T183" s="154"/>
    </row>
    <row r="184" spans="2:20">
      <c r="B184" s="155"/>
      <c r="C184" s="155"/>
      <c r="D184" s="155"/>
      <c r="E184" s="155"/>
      <c r="F184" s="155"/>
      <c r="G184" s="155"/>
      <c r="H184" s="155"/>
      <c r="I184" s="155"/>
      <c r="J184" s="155"/>
      <c r="K184" s="155"/>
      <c r="L184" s="155"/>
      <c r="M184" s="155"/>
      <c r="N184" s="155"/>
      <c r="O184" s="155"/>
      <c r="P184" s="155"/>
      <c r="Q184" s="155"/>
      <c r="R184" s="155"/>
      <c r="S184" s="155"/>
      <c r="T184" s="155"/>
    </row>
    <row r="186" spans="2:20">
      <c r="B186" s="157"/>
      <c r="C186" s="157"/>
      <c r="D186" s="157"/>
      <c r="E186" s="157"/>
      <c r="F186" s="157"/>
      <c r="G186" s="157"/>
      <c r="H186" s="157"/>
      <c r="I186" s="157"/>
      <c r="J186" s="157"/>
      <c r="K186" s="157"/>
      <c r="L186" s="157"/>
      <c r="M186" s="157"/>
      <c r="N186" s="157"/>
      <c r="O186" s="157"/>
      <c r="P186" s="157"/>
      <c r="Q186" s="157"/>
      <c r="R186" s="157"/>
      <c r="S186" s="157"/>
      <c r="T186" s="157"/>
    </row>
    <row r="187" spans="2:20">
      <c r="B187" s="158" t="s">
        <v>196</v>
      </c>
      <c r="C187" s="158"/>
      <c r="D187" s="158"/>
      <c r="E187" s="158"/>
      <c r="F187" s="158"/>
      <c r="G187" s="158"/>
      <c r="H187" s="158"/>
      <c r="I187" s="158"/>
      <c r="J187" s="158"/>
      <c r="K187" s="158"/>
      <c r="L187" s="158" t="s">
        <v>197</v>
      </c>
      <c r="M187" s="158"/>
      <c r="N187" s="158"/>
      <c r="O187" s="158"/>
      <c r="P187" s="158"/>
      <c r="Q187" s="158"/>
      <c r="R187" s="158"/>
      <c r="S187" s="158"/>
      <c r="T187" s="158"/>
    </row>
    <row r="188" spans="2:20">
      <c r="B188" s="157"/>
      <c r="C188" s="157"/>
      <c r="D188" s="157"/>
      <c r="E188" s="157"/>
      <c r="F188" s="157"/>
      <c r="G188" s="157"/>
      <c r="H188" s="157"/>
      <c r="I188" s="157"/>
      <c r="J188" s="157"/>
      <c r="K188" s="157"/>
      <c r="L188" s="157"/>
      <c r="M188" s="157"/>
      <c r="N188" s="157"/>
      <c r="O188" s="157"/>
      <c r="P188" s="157"/>
      <c r="Q188" s="157"/>
      <c r="R188" s="157"/>
      <c r="S188" s="157"/>
      <c r="T188" s="157"/>
    </row>
    <row r="191" spans="2:20">
      <c r="E191" s="6">
        <v>2016</v>
      </c>
      <c r="F191" s="6">
        <v>2017</v>
      </c>
      <c r="G191" s="6">
        <v>2018</v>
      </c>
      <c r="H191" s="6">
        <v>2019</v>
      </c>
      <c r="I191" s="6">
        <v>2020</v>
      </c>
      <c r="O191" s="6">
        <v>2016</v>
      </c>
      <c r="P191" s="6">
        <v>2017</v>
      </c>
      <c r="Q191" s="6">
        <v>2018</v>
      </c>
      <c r="R191" s="6">
        <v>2019</v>
      </c>
      <c r="S191" s="6">
        <v>2020</v>
      </c>
    </row>
    <row r="193" spans="2:20">
      <c r="B193" t="s">
        <v>195</v>
      </c>
      <c r="E193">
        <v>0</v>
      </c>
      <c r="F193">
        <v>0.35</v>
      </c>
      <c r="G193">
        <v>0</v>
      </c>
      <c r="H193">
        <v>0</v>
      </c>
      <c r="I193">
        <v>0</v>
      </c>
      <c r="L193" t="s">
        <v>195</v>
      </c>
      <c r="O193">
        <f>E193</f>
        <v>0</v>
      </c>
      <c r="P193">
        <f t="shared" ref="P193:S193" si="73">F193</f>
        <v>0.35</v>
      </c>
      <c r="Q193">
        <f t="shared" si="73"/>
        <v>0</v>
      </c>
      <c r="R193">
        <f t="shared" si="73"/>
        <v>0</v>
      </c>
      <c r="S193">
        <f t="shared" si="73"/>
        <v>0</v>
      </c>
    </row>
    <row r="196" spans="2:20">
      <c r="B196" s="155"/>
      <c r="C196" s="155"/>
      <c r="D196" s="155"/>
      <c r="E196" s="155"/>
      <c r="F196" s="155"/>
      <c r="G196" s="155"/>
      <c r="H196" s="155"/>
      <c r="I196" s="155"/>
      <c r="J196" s="155"/>
      <c r="K196" s="155"/>
      <c r="L196" s="155"/>
      <c r="M196" s="155"/>
      <c r="N196" s="155"/>
      <c r="O196" s="155"/>
      <c r="P196" s="155"/>
      <c r="Q196" s="155"/>
      <c r="R196" s="155"/>
      <c r="S196" s="155"/>
      <c r="T196" s="155"/>
    </row>
    <row r="197" spans="2:20">
      <c r="B197" s="154" t="s">
        <v>199</v>
      </c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  <c r="M197" s="154"/>
      <c r="N197" s="154"/>
      <c r="O197" s="154"/>
      <c r="P197" s="154"/>
      <c r="Q197" s="154"/>
      <c r="R197" s="154"/>
      <c r="S197" s="154"/>
      <c r="T197" s="154"/>
    </row>
    <row r="198" spans="2:20">
      <c r="B198" s="155"/>
      <c r="C198" s="155"/>
      <c r="D198" s="155"/>
      <c r="E198" s="155"/>
      <c r="F198" s="155"/>
      <c r="G198" s="155"/>
      <c r="H198" s="155"/>
      <c r="I198" s="155"/>
      <c r="J198" s="155"/>
      <c r="K198" s="155"/>
      <c r="L198" s="155"/>
      <c r="M198" s="155"/>
      <c r="N198" s="155"/>
      <c r="O198" s="155"/>
      <c r="P198" s="155"/>
      <c r="Q198" s="155"/>
      <c r="R198" s="155"/>
      <c r="S198" s="155"/>
      <c r="T198" s="155"/>
    </row>
    <row r="200" spans="2:20">
      <c r="B200" s="157"/>
      <c r="C200" s="157"/>
      <c r="D200" s="157"/>
      <c r="E200" s="157"/>
      <c r="F200" s="157"/>
      <c r="G200" s="157"/>
      <c r="H200" s="157"/>
      <c r="I200" s="157"/>
      <c r="J200" s="157"/>
      <c r="K200" s="157"/>
      <c r="L200" s="157"/>
      <c r="M200" s="157"/>
      <c r="N200" s="157"/>
      <c r="O200" s="157"/>
      <c r="P200" s="157"/>
      <c r="Q200" s="157"/>
      <c r="R200" s="157"/>
      <c r="S200" s="157"/>
      <c r="T200" s="157"/>
    </row>
    <row r="201" spans="2:20">
      <c r="B201" s="158" t="s">
        <v>203</v>
      </c>
      <c r="C201" s="158"/>
      <c r="D201" s="158"/>
      <c r="E201" s="158"/>
      <c r="F201" s="158"/>
      <c r="G201" s="158"/>
      <c r="H201" s="158"/>
      <c r="I201" s="158"/>
      <c r="J201" s="158"/>
      <c r="K201" s="158"/>
      <c r="L201" s="158"/>
      <c r="M201" s="158"/>
      <c r="N201" s="158"/>
      <c r="O201" s="158"/>
      <c r="P201" s="158"/>
      <c r="Q201" s="158"/>
      <c r="R201" s="158"/>
      <c r="S201" s="158"/>
      <c r="T201" s="158"/>
    </row>
    <row r="202" spans="2:20">
      <c r="B202" s="157"/>
      <c r="C202" s="157"/>
      <c r="D202" s="157"/>
      <c r="E202" s="157"/>
      <c r="F202" s="157"/>
      <c r="G202" s="157"/>
      <c r="H202" s="157"/>
      <c r="I202" s="157"/>
      <c r="J202" s="157"/>
      <c r="K202" s="157"/>
      <c r="L202" s="157"/>
      <c r="M202" s="157"/>
      <c r="N202" s="157"/>
      <c r="O202" s="157"/>
      <c r="P202" s="157"/>
      <c r="Q202" s="157"/>
      <c r="R202" s="157"/>
      <c r="S202" s="157"/>
      <c r="T202" s="157"/>
    </row>
    <row r="205" spans="2:20">
      <c r="D205" s="6">
        <v>2015</v>
      </c>
      <c r="E205" s="6">
        <v>2016</v>
      </c>
      <c r="F205" s="6">
        <v>2017</v>
      </c>
      <c r="G205" s="6">
        <v>2018</v>
      </c>
      <c r="H205" s="6">
        <v>2019</v>
      </c>
      <c r="I205" s="6">
        <v>2020</v>
      </c>
      <c r="N205" s="6">
        <v>2015</v>
      </c>
      <c r="O205" s="6">
        <v>2016</v>
      </c>
      <c r="P205" s="6">
        <v>2017</v>
      </c>
      <c r="Q205" s="6">
        <v>2018</v>
      </c>
      <c r="R205" s="6">
        <v>2019</v>
      </c>
      <c r="S205" s="6">
        <v>2020</v>
      </c>
    </row>
    <row r="207" spans="2:20">
      <c r="B207" s="6" t="s">
        <v>200</v>
      </c>
      <c r="L207" s="6" t="s">
        <v>200</v>
      </c>
    </row>
    <row r="209" spans="2:20">
      <c r="B209" t="s">
        <v>201</v>
      </c>
      <c r="D209" s="167">
        <v>323311</v>
      </c>
      <c r="E209" s="167">
        <v>329982</v>
      </c>
      <c r="F209" s="167">
        <v>336295</v>
      </c>
      <c r="G209" s="167">
        <v>342748</v>
      </c>
      <c r="H209" s="167">
        <v>349244</v>
      </c>
      <c r="I209" s="167">
        <v>355597</v>
      </c>
      <c r="L209" t="s">
        <v>201</v>
      </c>
      <c r="N209" s="167">
        <f>D209</f>
        <v>323311</v>
      </c>
      <c r="O209" s="167">
        <f t="shared" ref="O209:S209" si="74">E209</f>
        <v>329982</v>
      </c>
      <c r="P209" s="167">
        <f t="shared" si="74"/>
        <v>336295</v>
      </c>
      <c r="Q209" s="167">
        <f t="shared" si="74"/>
        <v>342748</v>
      </c>
      <c r="R209" s="167">
        <f t="shared" si="74"/>
        <v>349244</v>
      </c>
      <c r="S209" s="167">
        <f t="shared" si="74"/>
        <v>355597</v>
      </c>
    </row>
    <row r="211" spans="2:20">
      <c r="B211" s="6" t="s">
        <v>202</v>
      </c>
      <c r="L211" s="6" t="s">
        <v>202</v>
      </c>
    </row>
    <row r="213" spans="2:20">
      <c r="B213" t="s">
        <v>201</v>
      </c>
      <c r="E213" s="159">
        <f>LN(E209)-LN(D209)</f>
        <v>2.0423399239543727E-2</v>
      </c>
      <c r="F213" s="159">
        <f t="shared" ref="F213:I213" si="75">LN(F209)-LN(E209)</f>
        <v>1.8950643439707093E-2</v>
      </c>
      <c r="G213" s="159">
        <f t="shared" si="75"/>
        <v>1.9006732310549168E-2</v>
      </c>
      <c r="H213" s="159">
        <f t="shared" si="75"/>
        <v>1.8775335050197128E-2</v>
      </c>
      <c r="I213" s="159">
        <f t="shared" si="75"/>
        <v>1.8027248839942445E-2</v>
      </c>
      <c r="J213" s="159"/>
      <c r="L213" t="s">
        <v>201</v>
      </c>
      <c r="O213" s="159">
        <f>LN(O209)-LN(N209)</f>
        <v>2.0423399239543727E-2</v>
      </c>
      <c r="P213" s="159">
        <f t="shared" ref="P213:S213" si="76">LN(P209)-LN(O209)</f>
        <v>1.8950643439707093E-2</v>
      </c>
      <c r="Q213" s="159">
        <f t="shared" si="76"/>
        <v>1.9006732310549168E-2</v>
      </c>
      <c r="R213" s="159">
        <f t="shared" si="76"/>
        <v>1.8775335050197128E-2</v>
      </c>
      <c r="S213" s="159">
        <f t="shared" si="76"/>
        <v>1.8027248839942445E-2</v>
      </c>
    </row>
    <row r="214" spans="2:20">
      <c r="B214" t="s">
        <v>207</v>
      </c>
      <c r="E214" s="159">
        <v>1</v>
      </c>
      <c r="F214" s="159">
        <v>1</v>
      </c>
      <c r="G214" s="159">
        <v>1</v>
      </c>
      <c r="H214" s="159">
        <v>1</v>
      </c>
      <c r="I214" s="159">
        <v>1</v>
      </c>
      <c r="J214" s="159"/>
      <c r="L214" t="s">
        <v>207</v>
      </c>
      <c r="O214" s="159">
        <v>1</v>
      </c>
      <c r="P214" s="159">
        <v>1</v>
      </c>
      <c r="Q214" s="170">
        <v>0</v>
      </c>
      <c r="R214" s="170">
        <v>0</v>
      </c>
      <c r="S214" s="170">
        <v>0</v>
      </c>
    </row>
    <row r="215" spans="2:20">
      <c r="B215" t="s">
        <v>202</v>
      </c>
      <c r="E215" s="159">
        <f>E213*E214</f>
        <v>2.0423399239543727E-2</v>
      </c>
      <c r="F215" s="159">
        <f t="shared" ref="F215:I215" si="77">F213*F214</f>
        <v>1.8950643439707093E-2</v>
      </c>
      <c r="G215" s="159">
        <f t="shared" si="77"/>
        <v>1.9006732310549168E-2</v>
      </c>
      <c r="H215" s="159">
        <f t="shared" si="77"/>
        <v>1.8775335050197128E-2</v>
      </c>
      <c r="I215" s="159">
        <f t="shared" si="77"/>
        <v>1.8027248839942445E-2</v>
      </c>
      <c r="J215" s="159"/>
      <c r="L215" t="s">
        <v>202</v>
      </c>
      <c r="O215" s="159">
        <f>O213*O214</f>
        <v>2.0423399239543727E-2</v>
      </c>
      <c r="P215" s="159">
        <f t="shared" ref="P215:S215" si="78">P213*P214</f>
        <v>1.8950643439707093E-2</v>
      </c>
      <c r="Q215" s="170">
        <f t="shared" si="78"/>
        <v>0</v>
      </c>
      <c r="R215" s="170">
        <f t="shared" si="78"/>
        <v>0</v>
      </c>
      <c r="S215" s="170">
        <f t="shared" si="78"/>
        <v>0</v>
      </c>
    </row>
    <row r="217" spans="2:20">
      <c r="E217" s="167"/>
    </row>
    <row r="218" spans="2:20">
      <c r="B218" s="157"/>
      <c r="C218" s="157"/>
      <c r="D218" s="157"/>
      <c r="E218" s="157"/>
      <c r="F218" s="157"/>
      <c r="G218" s="157"/>
      <c r="H218" s="157"/>
      <c r="I218" s="157"/>
      <c r="J218" s="157"/>
      <c r="K218" s="157"/>
      <c r="L218" s="157"/>
      <c r="M218" s="157"/>
      <c r="N218" s="157"/>
      <c r="O218" s="157"/>
      <c r="P218" s="157"/>
      <c r="Q218" s="157"/>
      <c r="R218" s="157"/>
      <c r="S218" s="157"/>
      <c r="T218" s="157"/>
    </row>
    <row r="219" spans="2:20">
      <c r="B219" s="158" t="s">
        <v>204</v>
      </c>
      <c r="C219" s="158"/>
      <c r="D219" s="158"/>
      <c r="E219" s="158"/>
      <c r="F219" s="158"/>
      <c r="G219" s="158"/>
      <c r="H219" s="158"/>
      <c r="I219" s="158"/>
      <c r="J219" s="158"/>
      <c r="K219" s="158"/>
      <c r="L219" s="158"/>
      <c r="M219" s="158"/>
      <c r="N219" s="158"/>
      <c r="O219" s="158"/>
      <c r="P219" s="158"/>
      <c r="Q219" s="158"/>
      <c r="R219" s="158"/>
      <c r="S219" s="158"/>
      <c r="T219" s="158"/>
    </row>
    <row r="220" spans="2:20">
      <c r="B220" s="157"/>
      <c r="C220" s="157"/>
      <c r="D220" s="157"/>
      <c r="E220" s="157"/>
      <c r="F220" s="157"/>
      <c r="G220" s="157"/>
      <c r="H220" s="157"/>
      <c r="I220" s="157"/>
      <c r="J220" s="157"/>
      <c r="K220" s="157"/>
      <c r="L220" s="157"/>
      <c r="M220" s="157"/>
      <c r="N220" s="157"/>
      <c r="O220" s="157"/>
      <c r="P220" s="157"/>
      <c r="Q220" s="157"/>
      <c r="R220" s="157"/>
      <c r="S220" s="157"/>
      <c r="T220" s="157"/>
    </row>
    <row r="223" spans="2:20">
      <c r="D223" s="6">
        <v>2015</v>
      </c>
      <c r="E223" s="6">
        <v>2016</v>
      </c>
      <c r="F223" s="6">
        <v>2017</v>
      </c>
      <c r="G223" s="6">
        <v>2018</v>
      </c>
      <c r="H223" s="6">
        <v>2019</v>
      </c>
      <c r="I223" s="6">
        <v>2020</v>
      </c>
      <c r="N223" s="6">
        <v>2015</v>
      </c>
      <c r="O223" s="6">
        <v>2016</v>
      </c>
      <c r="P223" s="6">
        <v>2017</v>
      </c>
      <c r="Q223" s="6">
        <v>2018</v>
      </c>
      <c r="R223" s="6">
        <v>2019</v>
      </c>
      <c r="S223" s="6">
        <v>2020</v>
      </c>
    </row>
    <row r="225" spans="2:20">
      <c r="B225" t="s">
        <v>205</v>
      </c>
      <c r="E225" s="159">
        <v>3.6266366019538886E-3</v>
      </c>
      <c r="F225" s="159">
        <v>8.0226357885779202E-3</v>
      </c>
      <c r="G225" s="159">
        <v>1.2796329223907379E-2</v>
      </c>
      <c r="H225" s="159">
        <v>1.479639634121426E-2</v>
      </c>
      <c r="I225" s="159">
        <v>1.3681652785867962E-2</v>
      </c>
      <c r="L225" t="s">
        <v>205</v>
      </c>
      <c r="O225" s="170">
        <f>'[16]Capex labour price change'!D3/100</f>
        <v>4.0141199352505454E-3</v>
      </c>
      <c r="P225" s="170">
        <f>'[16]Capex labour price change'!E3/100</f>
        <v>3.7161988694249539E-3</v>
      </c>
      <c r="Q225" s="170">
        <f>'[16]Capex labour price change'!F3/100</f>
        <v>7.8500228561824374E-3</v>
      </c>
      <c r="R225" s="170">
        <f>'[16]Capex labour price change'!G3/100</f>
        <v>9.5736854428500953E-3</v>
      </c>
      <c r="S225" s="170">
        <f>'[16]Capex labour price change'!H3/100</f>
        <v>1.0192912905840656E-2</v>
      </c>
    </row>
    <row r="226" spans="2:20">
      <c r="B226" t="s">
        <v>207</v>
      </c>
      <c r="E226" s="159">
        <v>0.83143513282353854</v>
      </c>
      <c r="F226" s="159">
        <v>0.83143513282353854</v>
      </c>
      <c r="G226" s="159">
        <v>0.83143513282353854</v>
      </c>
      <c r="H226" s="159">
        <v>0.83143513282353854</v>
      </c>
      <c r="I226" s="159">
        <v>0.83143513282353854</v>
      </c>
      <c r="L226" t="s">
        <v>207</v>
      </c>
      <c r="O226" s="170">
        <v>0.62</v>
      </c>
      <c r="P226" s="170">
        <v>0.62</v>
      </c>
      <c r="Q226" s="170">
        <v>0.62</v>
      </c>
      <c r="R226" s="170">
        <v>0.62</v>
      </c>
      <c r="S226" s="170">
        <v>0.62</v>
      </c>
    </row>
    <row r="227" spans="2:20">
      <c r="E227" s="159"/>
      <c r="F227" s="159"/>
      <c r="G227" s="159"/>
      <c r="H227" s="159"/>
      <c r="I227" s="159"/>
      <c r="O227" s="159"/>
      <c r="P227" s="159"/>
      <c r="Q227" s="159"/>
      <c r="R227" s="159"/>
      <c r="S227" s="159"/>
    </row>
    <row r="228" spans="2:20">
      <c r="B228" t="s">
        <v>204</v>
      </c>
      <c r="E228" s="159">
        <f>SUMPRODUCT(E225,E226)</f>
        <v>3.0153130848482377E-3</v>
      </c>
      <c r="F228" s="159">
        <f t="shared" ref="F228:I228" si="79">SUMPRODUCT(F225,F226)</f>
        <v>6.6703012524711568E-3</v>
      </c>
      <c r="G228" s="159">
        <f t="shared" si="79"/>
        <v>1.0639317687933159E-2</v>
      </c>
      <c r="H228" s="159">
        <f t="shared" si="79"/>
        <v>1.2302243757267198E-2</v>
      </c>
      <c r="I228" s="159">
        <f t="shared" si="79"/>
        <v>1.1375406801263664E-2</v>
      </c>
      <c r="L228" t="s">
        <v>204</v>
      </c>
      <c r="O228" s="159">
        <f>SUMPRODUCT(O225,O226)</f>
        <v>2.4887543598553379E-3</v>
      </c>
      <c r="P228" s="159">
        <f t="shared" ref="P228:S228" si="80">SUMPRODUCT(P225,P226)</f>
        <v>2.3040432990434714E-3</v>
      </c>
      <c r="Q228" s="159">
        <f t="shared" si="80"/>
        <v>4.8670141708331109E-3</v>
      </c>
      <c r="R228" s="159">
        <f t="shared" si="80"/>
        <v>5.9356849745670591E-3</v>
      </c>
      <c r="S228" s="159">
        <f t="shared" si="80"/>
        <v>6.3196060016212068E-3</v>
      </c>
    </row>
    <row r="229" spans="2:20">
      <c r="E229" s="159"/>
      <c r="F229" s="159"/>
      <c r="G229" s="159"/>
      <c r="H229" s="159"/>
      <c r="I229" s="159"/>
    </row>
    <row r="231" spans="2:20">
      <c r="B231" s="157"/>
      <c r="C231" s="157"/>
      <c r="D231" s="157"/>
      <c r="E231" s="157"/>
      <c r="F231" s="157"/>
      <c r="G231" s="157"/>
      <c r="H231" s="157"/>
      <c r="I231" s="157"/>
      <c r="J231" s="157"/>
      <c r="K231" s="157"/>
      <c r="L231" s="157"/>
      <c r="M231" s="157"/>
      <c r="N231" s="157"/>
      <c r="O231" s="157"/>
      <c r="P231" s="157"/>
      <c r="Q231" s="157"/>
      <c r="R231" s="157"/>
      <c r="S231" s="157"/>
      <c r="T231" s="157"/>
    </row>
    <row r="232" spans="2:20">
      <c r="B232" s="158" t="s">
        <v>199</v>
      </c>
      <c r="C232" s="158"/>
      <c r="D232" s="158"/>
      <c r="E232" s="158"/>
      <c r="F232" s="158"/>
      <c r="G232" s="158"/>
      <c r="H232" s="158"/>
      <c r="I232" s="158"/>
      <c r="J232" s="158"/>
      <c r="K232" s="158"/>
      <c r="L232" s="158"/>
      <c r="M232" s="158"/>
      <c r="N232" s="158"/>
      <c r="O232" s="158"/>
      <c r="P232" s="158"/>
      <c r="Q232" s="158"/>
      <c r="R232" s="158"/>
      <c r="S232" s="158"/>
      <c r="T232" s="158"/>
    </row>
    <row r="233" spans="2:20">
      <c r="B233" s="157"/>
      <c r="C233" s="157"/>
      <c r="D233" s="157"/>
      <c r="E233" s="157"/>
      <c r="F233" s="157"/>
      <c r="G233" s="157"/>
      <c r="H233" s="157"/>
      <c r="I233" s="157"/>
      <c r="J233" s="157"/>
      <c r="K233" s="157"/>
      <c r="L233" s="157"/>
      <c r="M233" s="157"/>
      <c r="N233" s="157"/>
      <c r="O233" s="157"/>
      <c r="P233" s="157"/>
      <c r="Q233" s="157"/>
      <c r="R233" s="157"/>
      <c r="S233" s="157"/>
      <c r="T233" s="157"/>
    </row>
    <row r="236" spans="2:20">
      <c r="D236" s="6">
        <v>2015</v>
      </c>
      <c r="E236" s="6">
        <v>2016</v>
      </c>
      <c r="F236" s="6">
        <v>2017</v>
      </c>
      <c r="G236" s="6">
        <v>2018</v>
      </c>
      <c r="H236" s="6">
        <v>2019</v>
      </c>
      <c r="I236" s="6">
        <v>2020</v>
      </c>
      <c r="N236" s="6">
        <v>2015</v>
      </c>
      <c r="O236" s="6">
        <v>2016</v>
      </c>
      <c r="P236" s="6">
        <v>2017</v>
      </c>
      <c r="Q236" s="6">
        <v>2018</v>
      </c>
      <c r="R236" s="6">
        <v>2019</v>
      </c>
      <c r="S236" s="6">
        <v>2020</v>
      </c>
    </row>
    <row r="238" spans="2:20">
      <c r="B238" t="s">
        <v>206</v>
      </c>
      <c r="C238" s="168"/>
      <c r="D238" s="168"/>
      <c r="E238" s="159">
        <f>(1+E215)*(1+E228)-1</f>
        <v>2.3500295267355975E-2</v>
      </c>
      <c r="F238" s="159">
        <f t="shared" ref="F238:I238" si="81">(1+F215)*(1+F228)-1</f>
        <v>2.574735119284921E-2</v>
      </c>
      <c r="G238" s="159">
        <f t="shared" si="81"/>
        <v>2.9848268661743838E-2</v>
      </c>
      <c r="H238" s="159">
        <f t="shared" si="81"/>
        <v>3.1308557555876249E-2</v>
      </c>
      <c r="I238" s="159">
        <f t="shared" si="81"/>
        <v>2.9607722930268032E-2</v>
      </c>
      <c r="L238" t="s">
        <v>206</v>
      </c>
      <c r="M238" s="168"/>
      <c r="N238" s="168"/>
      <c r="O238" s="159">
        <f>(1+O215)*(1+O228)-1</f>
        <v>2.2962982423299527E-2</v>
      </c>
      <c r="P238" s="159">
        <f t="shared" ref="P238:S238" si="82">(1+P215)*(1+P228)-1</f>
        <v>2.1298349841780473E-2</v>
      </c>
      <c r="Q238" s="159">
        <f t="shared" si="82"/>
        <v>4.8670141708331283E-3</v>
      </c>
      <c r="R238" s="159">
        <f t="shared" si="82"/>
        <v>5.9356849745670903E-3</v>
      </c>
      <c r="S238" s="159">
        <f t="shared" si="82"/>
        <v>6.3196060016212918E-3</v>
      </c>
    </row>
    <row r="241" spans="2:20">
      <c r="B241" s="155"/>
      <c r="C241" s="155"/>
      <c r="D241" s="155"/>
      <c r="E241" s="155"/>
      <c r="F241" s="155"/>
      <c r="G241" s="155"/>
      <c r="H241" s="155"/>
      <c r="I241" s="155"/>
      <c r="J241" s="155"/>
      <c r="K241" s="155"/>
      <c r="L241" s="155"/>
      <c r="M241" s="155"/>
      <c r="N241" s="155"/>
      <c r="O241" s="155"/>
      <c r="P241" s="155"/>
      <c r="Q241" s="155"/>
      <c r="R241" s="155"/>
      <c r="S241" s="155"/>
      <c r="T241" s="155"/>
    </row>
    <row r="242" spans="2:20">
      <c r="B242" s="154" t="s">
        <v>198</v>
      </c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  <c r="M242" s="154"/>
      <c r="N242" s="154"/>
      <c r="O242" s="154"/>
      <c r="P242" s="154"/>
      <c r="Q242" s="154"/>
      <c r="R242" s="154"/>
      <c r="S242" s="154"/>
      <c r="T242" s="154"/>
    </row>
    <row r="243" spans="2:20">
      <c r="B243" s="155"/>
      <c r="C243" s="155"/>
      <c r="D243" s="155"/>
      <c r="E243" s="155"/>
      <c r="F243" s="155"/>
      <c r="G243" s="155"/>
      <c r="H243" s="155"/>
      <c r="I243" s="155"/>
      <c r="J243" s="155"/>
      <c r="K243" s="155"/>
      <c r="L243" s="155"/>
      <c r="M243" s="155"/>
      <c r="N243" s="155"/>
      <c r="O243" s="155"/>
      <c r="P243" s="155"/>
      <c r="Q243" s="155"/>
      <c r="R243" s="155"/>
      <c r="S243" s="155"/>
      <c r="T243" s="155"/>
    </row>
    <row r="246" spans="2:20">
      <c r="D246" s="6"/>
      <c r="E246" s="6">
        <v>2016</v>
      </c>
      <c r="F246" s="6">
        <v>2017</v>
      </c>
      <c r="G246" s="6">
        <v>2018</v>
      </c>
      <c r="H246" s="6">
        <v>2019</v>
      </c>
      <c r="I246" s="6">
        <v>2020</v>
      </c>
      <c r="N246" s="6"/>
      <c r="O246" s="6">
        <v>2016</v>
      </c>
      <c r="P246" s="6">
        <v>2017</v>
      </c>
      <c r="Q246" s="6">
        <v>2018</v>
      </c>
      <c r="R246" s="6">
        <v>2019</v>
      </c>
      <c r="S246" s="6">
        <v>2020</v>
      </c>
    </row>
    <row r="248" spans="2:20">
      <c r="B248" t="s">
        <v>208</v>
      </c>
      <c r="E248" s="162">
        <f>$C$179*(1+E238)</f>
        <v>11.781748405637249</v>
      </c>
      <c r="F248" s="162">
        <f t="array" ref="F248">$C$179*PRODUCT(1+E238:F238)+F193</f>
        <v>12.435097219502984</v>
      </c>
      <c r="G248" s="162">
        <f t="array" ref="G248">$C$179*PRODUCT(1+E238:G238)+G193</f>
        <v>12.445816448114002</v>
      </c>
      <c r="H248" s="162">
        <f t="array" ref="H248">$C$179*PRODUCT(1+E238:H238)+H193</f>
        <v>12.835477008709651</v>
      </c>
      <c r="I248" s="162">
        <f t="array" ref="I248">$C$179*PRODUCT(1+E238:I238)+I193</f>
        <v>13.215506255661351</v>
      </c>
      <c r="L248" t="s">
        <v>208</v>
      </c>
      <c r="O248" s="162">
        <f t="array" ref="O248">$M$179*(1+O238)</f>
        <v>12.025352075125479</v>
      </c>
      <c r="P248" s="162">
        <f t="array" ref="P248">$M$179*PRODUCT(1+O238:P238)+P193</f>
        <v>12.631472230592081</v>
      </c>
      <c r="Q248" s="162">
        <f t="array" ref="Q248">$M$179*PRODUCT(1+O238:Q238)+Q193</f>
        <v>12.341246329977066</v>
      </c>
      <c r="R248" s="162">
        <f t="array" ref="R248">$M$179*PRODUCT(1+O238:R238)+R193</f>
        <v>12.414500080385343</v>
      </c>
      <c r="S248" s="162">
        <f t="array" ref="S248">$M$179*PRODUCT(1+O238:S238)+S193</f>
        <v>12.492954829600475</v>
      </c>
    </row>
    <row r="254" spans="2:20">
      <c r="M254" s="162"/>
    </row>
  </sheetData>
  <customSheetViews>
    <customSheetView guid="{E0C6688C-23D0-4DBC-A58B-6DB16AD0B737}" scale="60" topLeftCell="A89">
      <selection activeCell="M134" sqref="M134"/>
      <pageMargins left="0.7" right="0.7" top="0.75" bottom="0.75" header="0.3" footer="0.3"/>
      <pageSetup paperSize="9" orientation="portrait" r:id="rId1"/>
    </customSheetView>
  </customSheetViews>
  <pageMargins left="0.7" right="0.7" top="0.75" bottom="0.75" header="0.3" footer="0.3"/>
  <pageSetup paperSize="9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W34"/>
  <sheetViews>
    <sheetView topLeftCell="H1" workbookViewId="0">
      <selection activeCell="N10" sqref="N10"/>
    </sheetView>
  </sheetViews>
  <sheetFormatPr defaultRowHeight="15"/>
  <cols>
    <col min="2" max="2" width="30.7109375" customWidth="1"/>
    <col min="3" max="3" width="20.7109375" customWidth="1"/>
    <col min="5" max="5" width="20.7109375" customWidth="1"/>
    <col min="10" max="10" width="30.7109375" customWidth="1"/>
    <col min="11" max="11" width="20.7109375" customWidth="1"/>
    <col min="13" max="13" width="20.7109375" customWidth="1"/>
  </cols>
  <sheetData>
    <row r="2" spans="2:23"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</row>
    <row r="3" spans="2:23">
      <c r="B3" s="154" t="s">
        <v>235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</row>
    <row r="4" spans="2:23"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</row>
    <row r="6" spans="2:23"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</row>
    <row r="7" spans="2:23">
      <c r="B7" s="186" t="s">
        <v>3</v>
      </c>
      <c r="C7" s="185"/>
      <c r="D7" s="185"/>
      <c r="E7" s="185"/>
      <c r="F7" s="185"/>
      <c r="G7" s="185"/>
      <c r="H7" s="185"/>
      <c r="I7" s="185"/>
      <c r="J7" s="186" t="s">
        <v>168</v>
      </c>
      <c r="K7" s="185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</row>
    <row r="8" spans="2:23">
      <c r="B8" s="185"/>
      <c r="C8" s="185"/>
      <c r="D8" s="185"/>
      <c r="E8" s="185"/>
      <c r="F8" s="185"/>
      <c r="G8" s="185"/>
      <c r="H8" s="185"/>
      <c r="I8" s="185"/>
      <c r="J8" s="185"/>
      <c r="K8" s="185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</row>
    <row r="10" spans="2:23">
      <c r="C10" s="187" t="s">
        <v>236</v>
      </c>
      <c r="E10" t="s">
        <v>238</v>
      </c>
      <c r="K10" s="187" t="s">
        <v>236</v>
      </c>
      <c r="M10" t="s">
        <v>238</v>
      </c>
    </row>
    <row r="12" spans="2:23">
      <c r="B12" t="s">
        <v>229</v>
      </c>
      <c r="J12" t="s">
        <v>229</v>
      </c>
    </row>
    <row r="13" spans="2:23">
      <c r="B13" s="183" t="s">
        <v>223</v>
      </c>
      <c r="C13" s="162">
        <v>21.810732480000251</v>
      </c>
      <c r="E13">
        <f>C13*'FD opex'!$R$55</f>
        <v>22.38219266743538</v>
      </c>
      <c r="J13" s="183" t="s">
        <v>223</v>
      </c>
      <c r="K13" s="162">
        <v>21.810732480000251</v>
      </c>
      <c r="M13">
        <f>K13*'FD opex'!$R$55</f>
        <v>22.38219266743538</v>
      </c>
    </row>
    <row r="15" spans="2:23">
      <c r="B15" t="s">
        <v>233</v>
      </c>
      <c r="J15" t="s">
        <v>233</v>
      </c>
    </row>
    <row r="16" spans="2:23">
      <c r="B16" s="183" t="s">
        <v>189</v>
      </c>
      <c r="C16" s="162">
        <v>2.0761373017477092</v>
      </c>
      <c r="E16" s="184">
        <f>C16*'FD opex'!$R$55</f>
        <v>2.1305339073035165</v>
      </c>
      <c r="J16" s="183" t="s">
        <v>189</v>
      </c>
      <c r="K16" s="162">
        <v>2.0761373017477092</v>
      </c>
      <c r="M16" s="184">
        <f>K16*'FD opex'!$R$55</f>
        <v>2.1305339073035165</v>
      </c>
    </row>
    <row r="17" spans="2:13">
      <c r="B17" s="183" t="s">
        <v>230</v>
      </c>
      <c r="C17" s="162">
        <v>0.60668228000000146</v>
      </c>
      <c r="E17" s="184">
        <f>C17*'FD opex'!$R$55</f>
        <v>0.62257788413710591</v>
      </c>
      <c r="J17" s="183" t="s">
        <v>230</v>
      </c>
      <c r="K17" s="162">
        <v>0.60668228000000146</v>
      </c>
      <c r="M17" s="184">
        <f>K17*'FD opex'!$R$55</f>
        <v>0.62257788413710591</v>
      </c>
    </row>
    <row r="18" spans="2:13">
      <c r="B18" s="183" t="s">
        <v>231</v>
      </c>
      <c r="C18" s="162">
        <v>0.38</v>
      </c>
      <c r="E18" s="184">
        <f>C18*'FD opex'!$R$55</f>
        <v>0.38995633096799809</v>
      </c>
      <c r="J18" s="183" t="s">
        <v>231</v>
      </c>
      <c r="K18" s="162">
        <v>0.38</v>
      </c>
      <c r="M18" s="184">
        <f>K18*'FD opex'!$R$55</f>
        <v>0.38995633096799809</v>
      </c>
    </row>
    <row r="19" spans="2:13">
      <c r="B19" s="183"/>
      <c r="E19" s="184"/>
      <c r="J19" s="183"/>
      <c r="M19" s="184"/>
    </row>
    <row r="20" spans="2:13">
      <c r="B20" s="183" t="s">
        <v>232</v>
      </c>
      <c r="C20" s="162">
        <f>SUM(C13:C18)</f>
        <v>24.873552061747962</v>
      </c>
      <c r="E20" s="184">
        <f>C20*'FD opex'!$R$55</f>
        <v>25.525260789843998</v>
      </c>
      <c r="J20" s="183" t="s">
        <v>232</v>
      </c>
      <c r="K20" s="162">
        <f>SUM(K13:K18)</f>
        <v>24.873552061747962</v>
      </c>
      <c r="M20" s="184">
        <f>K20*'FD opex'!$R$55</f>
        <v>25.525260789843998</v>
      </c>
    </row>
    <row r="21" spans="2:13">
      <c r="B21" s="183"/>
      <c r="C21" s="162"/>
      <c r="E21" s="184"/>
      <c r="J21" s="183"/>
      <c r="K21" s="162"/>
      <c r="M21" s="184"/>
    </row>
    <row r="22" spans="2:13">
      <c r="B22" s="160" t="s">
        <v>234</v>
      </c>
      <c r="C22" s="162"/>
      <c r="E22" s="184"/>
      <c r="J22" s="160" t="s">
        <v>234</v>
      </c>
      <c r="K22" s="162"/>
      <c r="M22" s="184"/>
    </row>
    <row r="23" spans="2:13">
      <c r="E23" s="184"/>
      <c r="M23" s="184"/>
    </row>
    <row r="24" spans="2:13">
      <c r="B24" s="183" t="s">
        <v>222</v>
      </c>
      <c r="C24" s="184">
        <v>-1.3362106512139389</v>
      </c>
      <c r="E24" s="184">
        <f>C24*'FD opex'!$R$55</f>
        <v>-1.3712205340730186</v>
      </c>
      <c r="J24" s="183" t="s">
        <v>222</v>
      </c>
      <c r="K24" s="184">
        <v>-1.3362106512139389</v>
      </c>
      <c r="M24" s="184">
        <f>K24*'FD opex'!$R$55</f>
        <v>-1.3712205340730186</v>
      </c>
    </row>
    <row r="25" spans="2:13">
      <c r="B25" s="183" t="s">
        <v>184</v>
      </c>
      <c r="C25" s="184">
        <v>-0.76406072752351517</v>
      </c>
      <c r="E25" s="184">
        <f>C25*'FD opex'!$R$55</f>
        <v>-0.78407978405739287</v>
      </c>
      <c r="J25" s="183" t="s">
        <v>184</v>
      </c>
      <c r="K25" s="184">
        <v>-0.76406072752351517</v>
      </c>
      <c r="M25" s="184">
        <f>K25*'FD opex'!$R$55</f>
        <v>-0.78407978405739287</v>
      </c>
    </row>
    <row r="26" spans="2:13">
      <c r="E26" s="184"/>
      <c r="M26" s="184"/>
    </row>
    <row r="27" spans="2:13">
      <c r="B27" s="182" t="s">
        <v>232</v>
      </c>
      <c r="C27" s="162">
        <f>SUM(C20:C25)</f>
        <v>22.773280683010508</v>
      </c>
      <c r="E27" s="184">
        <f>C27*'FD opex'!$R$55</f>
        <v>23.36996047171359</v>
      </c>
      <c r="J27" s="182" t="s">
        <v>232</v>
      </c>
      <c r="K27" s="162">
        <f>SUM(K20:K25)</f>
        <v>22.773280683010508</v>
      </c>
      <c r="M27" s="184">
        <f>K27*'FD opex'!$R$55</f>
        <v>23.36996047171359</v>
      </c>
    </row>
    <row r="28" spans="2:13">
      <c r="E28" s="184"/>
      <c r="M28" s="184"/>
    </row>
    <row r="29" spans="2:13">
      <c r="B29" t="s">
        <v>237</v>
      </c>
      <c r="C29" s="162"/>
      <c r="E29" s="184"/>
      <c r="J29" t="s">
        <v>237</v>
      </c>
      <c r="K29" s="162"/>
      <c r="M29" s="184"/>
    </row>
    <row r="30" spans="2:13">
      <c r="C30" s="162"/>
      <c r="E30" s="184"/>
      <c r="K30" s="162"/>
      <c r="M30" s="184"/>
    </row>
    <row r="31" spans="2:13">
      <c r="B31" s="183" t="s">
        <v>189</v>
      </c>
      <c r="C31" s="184">
        <v>-10.895603542556062</v>
      </c>
      <c r="E31" s="184">
        <f>C31*'FD opex'!$R$55</f>
        <v>-11.18107784509759</v>
      </c>
      <c r="J31" s="183" t="s">
        <v>189</v>
      </c>
      <c r="K31" s="184"/>
      <c r="M31" s="184">
        <f>-('FD opex'!N152+M18)</f>
        <v>-10.936896182526786</v>
      </c>
    </row>
    <row r="32" spans="2:13">
      <c r="B32" s="183" t="s">
        <v>230</v>
      </c>
      <c r="C32" s="184">
        <v>-0.66034987000000145</v>
      </c>
      <c r="E32" s="184">
        <f>C32*'FD opex'!$R$55</f>
        <v>-0.6776516117378818</v>
      </c>
      <c r="J32" s="183" t="s">
        <v>230</v>
      </c>
      <c r="K32" s="184"/>
      <c r="M32" s="184">
        <f>-('FD opex'!O152)</f>
        <v>-0.6776516117378818</v>
      </c>
    </row>
    <row r="33" spans="3:13">
      <c r="C33" s="162"/>
      <c r="E33" s="184"/>
      <c r="K33" s="162"/>
      <c r="M33" s="184"/>
    </row>
    <row r="34" spans="3:13">
      <c r="C34" s="162">
        <f>SUM(C27:C32)</f>
        <v>11.217327270454446</v>
      </c>
      <c r="E34" s="184">
        <f>C34*'FD opex'!$R$55</f>
        <v>11.511231014878117</v>
      </c>
      <c r="K34" s="162"/>
      <c r="M34" s="184">
        <f>SUM(M27:M32)</f>
        <v>11.755412677448922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Preliminary decision &gt;&gt;&gt;</vt:lpstr>
      <vt:lpstr>Opex decision</vt:lpstr>
      <vt:lpstr>Output|Models</vt:lpstr>
      <vt:lpstr>Input|Non-SCS Opex</vt:lpstr>
      <vt:lpstr>Final decision &gt;&gt;&gt;</vt:lpstr>
      <vt:lpstr>FD opex</vt:lpstr>
      <vt:lpstr>Table 16.11</vt:lpstr>
      <vt:lpstr>Base_Year_ACS</vt:lpstr>
      <vt:lpstr>Base_Year_AMI</vt:lpstr>
      <vt:lpstr>Base_Year_NEG</vt:lpstr>
      <vt:lpstr>Base_Year_PBL</vt:lpstr>
      <vt:lpstr>Base_Year_UNR</vt:lpstr>
      <vt:lpstr>'Input|Non-SCS Opex'!Print_Area</vt:lpstr>
    </vt:vector>
  </TitlesOfParts>
  <Company>ACCC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Moffitt, Shannon</dc:creator>
  <cp:lastModifiedBy>Moffitt, Shannon</cp:lastModifiedBy>
  <dcterms:created xsi:type="dcterms:W3CDTF">2015-10-14T07:26:02Z</dcterms:created>
  <dcterms:modified xsi:type="dcterms:W3CDTF">2016-05-24T02:09:13Z</dcterms:modified>
</cp:coreProperties>
</file>