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27555" windowHeight="115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B12" i="1"/>
  <c r="B13" i="1"/>
  <c r="B14" i="1"/>
  <c r="C8" i="1"/>
  <c r="C12" i="1"/>
  <c r="C13" i="1"/>
  <c r="C14" i="1"/>
  <c r="D8" i="1"/>
  <c r="D12" i="1"/>
  <c r="D13" i="1"/>
  <c r="D14" i="1"/>
  <c r="E8" i="1"/>
  <c r="E12" i="1"/>
  <c r="E13" i="1"/>
  <c r="E14" i="1"/>
  <c r="F8" i="1"/>
  <c r="F12" i="1"/>
  <c r="F13" i="1"/>
  <c r="F14" i="1"/>
  <c r="G14" i="1"/>
</calcChain>
</file>

<file path=xl/sharedStrings.xml><?xml version="1.0" encoding="utf-8"?>
<sst xmlns="http://schemas.openxmlformats.org/spreadsheetml/2006/main" count="13" uniqueCount="13">
  <si>
    <t>Difference (million $2014-15)</t>
  </si>
  <si>
    <t>Adjust for AER final decision capex:</t>
  </si>
  <si>
    <t>Ratio</t>
  </si>
  <si>
    <t>Adjust difference for AER final decision capex (million $2014-15)</t>
  </si>
  <si>
    <t>Powercor AER Final Decision standard control service capex adjusted for AER real labour and materials cost escalation</t>
  </si>
  <si>
    <r>
      <t>AER updated real labour and materials cost escalation capex impact for AER Final Decision compared to Powercor's proposed real labour and materials cost escalation ($2014-15 million)</t>
    </r>
    <r>
      <rPr>
        <b/>
        <sz val="11"/>
        <color theme="1"/>
        <rFont val="Calibri"/>
        <family val="2"/>
        <scheme val="minor"/>
      </rPr>
      <t xml:space="preserve"> (DEDUCT from AER Final Decision capex)</t>
    </r>
  </si>
  <si>
    <r>
      <t>Powercor revised proposed standard control service capex (including direct and indirect overheads and equity raising costs) ($ million 2014-15)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</si>
  <si>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</t>
    </r>
    <r>
      <rPr>
        <sz val="11"/>
        <color theme="1"/>
        <rFont val="Calibri"/>
        <family val="2"/>
        <scheme val="minor"/>
      </rPr>
      <t xml:space="preserve"> Excludes equity raising costs.</t>
    </r>
  </si>
  <si>
    <r>
      <t xml:space="preserve">2 </t>
    </r>
    <r>
      <rPr>
        <sz val="11"/>
        <color theme="1"/>
        <rFont val="Calibri"/>
        <family val="2"/>
        <scheme val="minor"/>
      </rPr>
      <t>Includes equity raising costs.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</si>
  <si>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Powercor response to AER information request Vic. EDPR - Powercor - IR#049.</t>
    </r>
  </si>
  <si>
    <r>
      <t>AER final decision capex before AER escalation adjustment (million $2014-15)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</si>
  <si>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Powercor revised proposed standard control service capex (million $2014-15)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</si>
  <si>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Powercor revised proposed standard control service capex adjusted for AER real labour and materials cost escalation inputs (million $2014-15)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</si>
</sst>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wrapText="1"/>
    </xf>
    <xf numFmtId="4" fontId="0" fillId="2" borderId="0" xfId="0" applyNumberFormat="1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11" sqref="G11:K11"/>
    </sheetView>
  </sheetViews>
  <sheetFormatPr defaultRowHeight="15" x14ac:dyDescent="0.25"/>
  <cols>
    <col min="1" max="1" width="78.5703125" customWidth="1"/>
  </cols>
  <sheetData>
    <row r="1" spans="1:7" ht="18.75" x14ac:dyDescent="0.3">
      <c r="A1" s="1" t="s">
        <v>4</v>
      </c>
    </row>
    <row r="2" spans="1:7" ht="18.75" x14ac:dyDescent="0.3">
      <c r="A2" s="1"/>
    </row>
    <row r="4" spans="1:7" x14ac:dyDescent="0.25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 x14ac:dyDescent="0.25">
      <c r="B5" s="2"/>
      <c r="C5" s="2"/>
      <c r="D5" s="2"/>
      <c r="E5" s="2"/>
      <c r="F5" s="2"/>
    </row>
    <row r="6" spans="1:7" ht="33" customHeight="1" x14ac:dyDescent="0.25">
      <c r="A6" s="3" t="s">
        <v>11</v>
      </c>
      <c r="B6" s="4">
        <v>367.96</v>
      </c>
      <c r="C6" s="4">
        <v>364.45</v>
      </c>
      <c r="D6" s="4">
        <v>353.25</v>
      </c>
      <c r="E6" s="4">
        <v>349</v>
      </c>
      <c r="F6" s="4">
        <v>348.53</v>
      </c>
    </row>
    <row r="7" spans="1:7" ht="35.25" customHeight="1" x14ac:dyDescent="0.25">
      <c r="A7" s="3" t="s">
        <v>12</v>
      </c>
      <c r="B7" s="4">
        <v>364.41</v>
      </c>
      <c r="C7" s="4">
        <v>356.35</v>
      </c>
      <c r="D7" s="4">
        <v>343.1</v>
      </c>
      <c r="E7" s="4">
        <v>336.9</v>
      </c>
      <c r="F7" s="4">
        <v>334.49</v>
      </c>
    </row>
    <row r="8" spans="1:7" x14ac:dyDescent="0.25">
      <c r="A8" t="s">
        <v>0</v>
      </c>
      <c r="B8" s="4">
        <f>B6-B7</f>
        <v>3.5499999999999545</v>
      </c>
      <c r="C8" s="4">
        <f>C6-C7</f>
        <v>8.0999999999999659</v>
      </c>
      <c r="D8" s="4">
        <f>D6-D7</f>
        <v>10.149999999999977</v>
      </c>
      <c r="E8" s="4">
        <f>E6-E7</f>
        <v>12.100000000000023</v>
      </c>
      <c r="F8" s="4">
        <f>F6-F7</f>
        <v>14.039999999999964</v>
      </c>
    </row>
    <row r="9" spans="1:7" x14ac:dyDescent="0.25">
      <c r="A9" t="s">
        <v>1</v>
      </c>
    </row>
    <row r="10" spans="1:7" ht="30.75" customHeight="1" x14ac:dyDescent="0.25">
      <c r="A10" s="3" t="s">
        <v>6</v>
      </c>
      <c r="B10" s="4">
        <v>356.3</v>
      </c>
      <c r="C10" s="4">
        <v>364.4</v>
      </c>
      <c r="D10" s="4">
        <v>353.2</v>
      </c>
      <c r="E10" s="4">
        <v>349</v>
      </c>
      <c r="F10" s="4">
        <v>348.5</v>
      </c>
    </row>
    <row r="11" spans="1:7" ht="17.25" x14ac:dyDescent="0.25">
      <c r="A11" t="s">
        <v>10</v>
      </c>
      <c r="B11" s="4">
        <v>341.7</v>
      </c>
      <c r="C11" s="4">
        <v>347.2</v>
      </c>
      <c r="D11" s="4">
        <v>321.10000000000002</v>
      </c>
      <c r="E11" s="4">
        <v>330</v>
      </c>
      <c r="F11" s="4">
        <v>328.7</v>
      </c>
    </row>
    <row r="12" spans="1:7" x14ac:dyDescent="0.25">
      <c r="A12" t="s">
        <v>2</v>
      </c>
      <c r="B12" s="4">
        <f>B11/B10</f>
        <v>0.95902329497614369</v>
      </c>
      <c r="C12" s="4">
        <f>C11/C10</f>
        <v>0.95279912184412741</v>
      </c>
      <c r="D12" s="4">
        <f>D11/D10</f>
        <v>0.9091166477916196</v>
      </c>
      <c r="E12" s="4">
        <f>E11/E10</f>
        <v>0.94555873925501432</v>
      </c>
      <c r="F12" s="4">
        <f>F11/F10</f>
        <v>0.94318507890961256</v>
      </c>
      <c r="G12" s="4"/>
    </row>
    <row r="13" spans="1:7" x14ac:dyDescent="0.25">
      <c r="A13" t="s">
        <v>3</v>
      </c>
      <c r="B13" s="4">
        <f>B8*B12</f>
        <v>3.4045326971652665</v>
      </c>
      <c r="C13" s="4">
        <f>C8*C12</f>
        <v>7.7176728869373994</v>
      </c>
      <c r="D13" s="4">
        <f>D8*D12</f>
        <v>9.2275339750849188</v>
      </c>
      <c r="E13" s="4">
        <f>E8*E12</f>
        <v>11.441260744985694</v>
      </c>
      <c r="F13" s="4">
        <f>F8*F12</f>
        <v>13.242318507890927</v>
      </c>
    </row>
    <row r="14" spans="1:7" ht="44.25" customHeight="1" x14ac:dyDescent="0.25">
      <c r="A14" s="5" t="s">
        <v>5</v>
      </c>
      <c r="B14" s="7">
        <f>B13</f>
        <v>3.4045326971652665</v>
      </c>
      <c r="C14" s="7">
        <f>C13</f>
        <v>7.7176728869373994</v>
      </c>
      <c r="D14" s="7">
        <f>D13</f>
        <v>9.2275339750849188</v>
      </c>
      <c r="E14" s="7">
        <f>E13</f>
        <v>11.441260744985694</v>
      </c>
      <c r="F14" s="7">
        <f>F13</f>
        <v>13.242318507890927</v>
      </c>
      <c r="G14" s="4">
        <f>SUM(B14:F14)</f>
        <v>45.033318812064202</v>
      </c>
    </row>
    <row r="17" spans="1:1" ht="29.25" customHeight="1" x14ac:dyDescent="0.25">
      <c r="A17" s="6" t="s">
        <v>9</v>
      </c>
    </row>
    <row r="18" spans="1:1" ht="17.25" x14ac:dyDescent="0.25">
      <c r="A18" s="8" t="s">
        <v>8</v>
      </c>
    </row>
    <row r="19" spans="1:1" ht="17.25" x14ac:dyDescent="0.25">
      <c r="A19" s="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2015-09-29T01:48:48Z</dcterms:created>
  <dcterms:modified xsi:type="dcterms:W3CDTF">2016-05-20T00:32:04Z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8660142</vt:lpwstr>
  </property>
  <property fmtid="{D5CDD505-2E9C-101B-9397-08002B2CF9AE}" pid="3" name="currfile">
    <vt:lpwstr>\\cdchnas-evs02\home$\jkuzn\aer - final decision powercor - capex real cost escalation model - april 2016 (D2016-00046155).xlsx</vt:lpwstr>
  </property>
</Properties>
</file>