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90" windowWidth="27075" windowHeight="11160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B12" i="1" l="1"/>
  <c r="B13" i="1" s="1"/>
  <c r="B14" i="1" s="1"/>
  <c r="C12" i="1"/>
  <c r="C13" i="1" s="1"/>
  <c r="C14" i="1" s="1"/>
  <c r="D12" i="1"/>
  <c r="D13" i="1" s="1"/>
  <c r="D14" i="1" s="1"/>
  <c r="E12" i="1"/>
  <c r="E13" i="1" s="1"/>
  <c r="E14" i="1" s="1"/>
  <c r="F12" i="1"/>
  <c r="F13" i="1" s="1"/>
  <c r="F14" i="1" s="1"/>
  <c r="F8" i="1"/>
  <c r="E8" i="1"/>
  <c r="D8" i="1"/>
  <c r="C8" i="1"/>
  <c r="B8" i="1"/>
  <c r="G14" i="1" l="1"/>
</calcChain>
</file>

<file path=xl/sharedStrings.xml><?xml version="1.0" encoding="utf-8"?>
<sst xmlns="http://schemas.openxmlformats.org/spreadsheetml/2006/main" count="11" uniqueCount="11">
  <si>
    <t>Difference (million $2014-15)</t>
  </si>
  <si>
    <t>Ratio</t>
  </si>
  <si>
    <t>AusNet Services AER Preliminary Decision capex adjusted for AER real labour cost escalation</t>
  </si>
  <si>
    <r>
      <t>AER updated real labour escalation capex impact for AER Preliminary Decision compared to AusNet Services's proposed real labour cost escalation ($2014-15 million)</t>
    </r>
    <r>
      <rPr>
        <b/>
        <sz val="11"/>
        <color theme="1"/>
        <rFont val="Calibri"/>
        <family val="2"/>
        <scheme val="minor"/>
      </rPr>
      <t xml:space="preserve"> (DEDUCT from AER Preliminary Decision capex)</t>
    </r>
  </si>
  <si>
    <t>Adjust difference for AER final decision capex (million $2014-15)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</si>
  <si>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AusNet Services's response to AER information request  Vic. EDPR - AusNet - IR#024.</t>
    </r>
  </si>
  <si>
    <t>AusNet Services initial proposed capex (million $2014-15)</t>
  </si>
  <si>
    <t>Adjust for AER preliminary decision capex:</t>
  </si>
  <si>
    <r>
      <t>AusNet Services initial proposed capex (million $2014-15)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</si>
  <si>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AusNet Services initial proposed capex adjusted for AER real labour cost escalation inputs (million $2014-15)</t>
    </r>
    <r>
      <rPr>
        <vertAlign val="superscript"/>
        <sz val="11"/>
        <color theme="1"/>
        <rFont val="Calibri"/>
        <family val="2"/>
        <scheme val="minor"/>
      </rPr>
      <t>1</t>
    </r>
  </si>
  <si>
    <t>AER preliminary decision capex before AER escalation adjustment (million $2014-15)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</si>
</sst>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ont="1" applyAlignment="1">
      <alignment vertical="center" wrapText="1"/>
    </xf>
    <xf numFmtId="2" fontId="0" fillId="0" borderId="0" xfId="0" applyNumberFormat="1" applyAlignment="1">
      <alignment horizontal="center"/>
    </xf>
    <xf numFmtId="4" fontId="0" fillId="2" borderId="0" xfId="0" applyNumberFormat="1" applyFill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7" sqref="H7"/>
    </sheetView>
  </sheetViews>
  <sheetFormatPr defaultRowHeight="15" x14ac:dyDescent="0.25"/>
  <cols>
    <col min="1" max="1" width="75.7109375" customWidth="1"/>
  </cols>
  <sheetData>
    <row r="1" spans="1:7" ht="18.75" x14ac:dyDescent="0.3">
      <c r="A1" s="1" t="s">
        <v>2</v>
      </c>
    </row>
    <row r="2" spans="1:7" ht="18.75" x14ac:dyDescent="0.3">
      <c r="A2" s="1"/>
    </row>
    <row r="4" spans="1:7" x14ac:dyDescent="0.25">
      <c r="B4" s="2">
        <v>2016</v>
      </c>
      <c r="C4" s="2">
        <v>2017</v>
      </c>
      <c r="D4" s="2">
        <v>2018</v>
      </c>
      <c r="E4" s="2">
        <v>2019</v>
      </c>
      <c r="F4" s="2">
        <v>2020</v>
      </c>
    </row>
    <row r="5" spans="1:7" x14ac:dyDescent="0.25">
      <c r="B5" s="2"/>
      <c r="C5" s="2"/>
      <c r="D5" s="2"/>
      <c r="E5" s="2"/>
      <c r="F5" s="2"/>
    </row>
    <row r="6" spans="1:7" ht="18" customHeight="1" x14ac:dyDescent="0.25">
      <c r="A6" s="3" t="s">
        <v>8</v>
      </c>
      <c r="B6" s="4">
        <v>364.55599478414831</v>
      </c>
      <c r="C6" s="4">
        <v>338.45502546625022</v>
      </c>
      <c r="D6" s="4">
        <v>332.72425130128147</v>
      </c>
      <c r="E6" s="4">
        <v>334.9394620943275</v>
      </c>
      <c r="F6" s="4">
        <v>319.31766363773346</v>
      </c>
    </row>
    <row r="7" spans="1:7" ht="31.5" customHeight="1" x14ac:dyDescent="0.25">
      <c r="A7" s="5" t="s">
        <v>9</v>
      </c>
      <c r="B7" s="4">
        <v>361.07632962285453</v>
      </c>
      <c r="C7" s="4">
        <v>333.61935091992217</v>
      </c>
      <c r="D7" s="4">
        <v>326.99832480144261</v>
      </c>
      <c r="E7" s="4">
        <v>328.154005767895</v>
      </c>
      <c r="F7" s="4">
        <v>312.05009657760911</v>
      </c>
    </row>
    <row r="8" spans="1:7" x14ac:dyDescent="0.25">
      <c r="A8" t="s">
        <v>0</v>
      </c>
      <c r="B8" s="4">
        <f>B6-B7</f>
        <v>3.4796651612937808</v>
      </c>
      <c r="C8" s="4">
        <f t="shared" ref="C8:F8" si="0">C6-C7</f>
        <v>4.8356745463280504</v>
      </c>
      <c r="D8" s="4">
        <f t="shared" si="0"/>
        <v>5.725926499838863</v>
      </c>
      <c r="E8" s="4">
        <f t="shared" si="0"/>
        <v>6.7854563264324952</v>
      </c>
      <c r="F8" s="4">
        <f t="shared" si="0"/>
        <v>7.2675670601243496</v>
      </c>
    </row>
    <row r="9" spans="1:7" x14ac:dyDescent="0.25">
      <c r="A9" t="s">
        <v>7</v>
      </c>
      <c r="G9" s="10"/>
    </row>
    <row r="10" spans="1:7" ht="17.25" customHeight="1" x14ac:dyDescent="0.25">
      <c r="A10" s="3" t="s">
        <v>6</v>
      </c>
      <c r="B10" s="8">
        <v>364.6</v>
      </c>
      <c r="C10" s="8">
        <v>338.5</v>
      </c>
      <c r="D10" s="8">
        <v>332.7</v>
      </c>
      <c r="E10" s="8">
        <v>334.9</v>
      </c>
      <c r="F10" s="8">
        <v>319.3</v>
      </c>
      <c r="G10" s="10"/>
    </row>
    <row r="11" spans="1:7" x14ac:dyDescent="0.25">
      <c r="A11" t="s">
        <v>10</v>
      </c>
      <c r="B11" s="8">
        <v>298.7</v>
      </c>
      <c r="C11" s="8">
        <v>306.3</v>
      </c>
      <c r="D11" s="8">
        <v>300.8</v>
      </c>
      <c r="E11" s="8">
        <v>302.3</v>
      </c>
      <c r="F11" s="8">
        <v>288.10000000000002</v>
      </c>
      <c r="G11" s="10"/>
    </row>
    <row r="12" spans="1:7" x14ac:dyDescent="0.25">
      <c r="A12" t="s">
        <v>1</v>
      </c>
      <c r="B12" s="4">
        <f>B11/B10</f>
        <v>0.81925397696105318</v>
      </c>
      <c r="C12" s="4">
        <f t="shared" ref="C12:F12" si="1">C11/C10</f>
        <v>0.90487444608567213</v>
      </c>
      <c r="D12" s="4">
        <f t="shared" si="1"/>
        <v>0.90411782386534423</v>
      </c>
      <c r="E12" s="4">
        <f t="shared" si="1"/>
        <v>0.90265750970438952</v>
      </c>
      <c r="F12" s="4">
        <f t="shared" si="1"/>
        <v>0.90228625117444416</v>
      </c>
    </row>
    <row r="13" spans="1:7" x14ac:dyDescent="0.25">
      <c r="A13" t="s">
        <v>4</v>
      </c>
      <c r="B13" s="4">
        <f>B8*B12</f>
        <v>2.8507295218827546</v>
      </c>
      <c r="C13" s="4">
        <f t="shared" ref="C13:F13" si="2">C8*C12</f>
        <v>4.3756783265591785</v>
      </c>
      <c r="D13" s="4">
        <f t="shared" si="2"/>
        <v>5.17691220664722</v>
      </c>
      <c r="E13" s="4">
        <f t="shared" si="2"/>
        <v>6.124943109825451</v>
      </c>
      <c r="F13" s="4">
        <f t="shared" si="2"/>
        <v>6.5574258378384753</v>
      </c>
    </row>
    <row r="14" spans="1:7" ht="59.25" customHeight="1" x14ac:dyDescent="0.25">
      <c r="A14" s="6" t="s">
        <v>3</v>
      </c>
      <c r="B14" s="9">
        <f>B13</f>
        <v>2.8507295218827546</v>
      </c>
      <c r="C14" s="9">
        <f t="shared" ref="C14:F14" si="3">C13</f>
        <v>4.3756783265591785</v>
      </c>
      <c r="D14" s="9">
        <f t="shared" si="3"/>
        <v>5.17691220664722</v>
      </c>
      <c r="E14" s="9">
        <f t="shared" si="3"/>
        <v>6.124943109825451</v>
      </c>
      <c r="F14" s="9">
        <f t="shared" si="3"/>
        <v>6.5574258378384753</v>
      </c>
      <c r="G14" s="4">
        <f>SUM(B14:F14)</f>
        <v>25.085689002753082</v>
      </c>
    </row>
    <row r="17" spans="1:1" ht="28.5" customHeight="1" x14ac:dyDescent="0.25">
      <c r="A17" s="7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Kuznecovs, Juris</dc:creator>
  <cp:lastModifiedBy>Kuznecovs, Juris</cp:lastModifiedBy>
  <dcterms:created xsi:type="dcterms:W3CDTF">2015-09-29T03:35:04Z</dcterms:created>
  <dcterms:modified xsi:type="dcterms:W3CDTF">2015-10-23T00:04:47Z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8549088</vt:lpwstr>
  </property>
  <property fmtid="{D5CDD505-2E9C-101B-9397-08002B2CF9AE}" pid="3" name="currfile">
    <vt:lpwstr>\\cdchnas-evs02\home$\jkuzn\ausnet services - aer preliminary decision capex adjusted for aer real labour cost escalation (juris) (D2015-00147358).xlsx</vt:lpwstr>
  </property>
</Properties>
</file>