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825" windowWidth="27315" windowHeight="113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2" i="1" l="1"/>
  <c r="F13" i="1"/>
  <c r="F14" i="1"/>
  <c r="E12" i="1"/>
  <c r="E13" i="1"/>
  <c r="E14" i="1"/>
  <c r="D12" i="1"/>
  <c r="D13" i="1"/>
  <c r="D14" i="1"/>
  <c r="C12" i="1"/>
  <c r="C13" i="1"/>
  <c r="C14" i="1"/>
  <c r="B12" i="1"/>
  <c r="F8" i="1"/>
  <c r="E8" i="1"/>
  <c r="D8" i="1"/>
  <c r="C8" i="1"/>
  <c r="B8" i="1"/>
  <c r="B13" i="1"/>
  <c r="B14" i="1"/>
  <c r="G14" i="1"/>
</calcChain>
</file>

<file path=xl/sharedStrings.xml><?xml version="1.0" encoding="utf-8"?>
<sst xmlns="http://schemas.openxmlformats.org/spreadsheetml/2006/main" count="11" uniqueCount="10">
  <si>
    <t>Difference (million $2014-15)</t>
  </si>
  <si>
    <t>Adjust for AER final decision capex:</t>
  </si>
  <si>
    <t>Ratio</t>
  </si>
  <si>
    <t>United Energy AER Preliminary Decision capex adjusted for AER real labour and materials cost escalation</t>
  </si>
  <si>
    <t>Adjust difference for AER Final Decision capex (million $2014-15)</t>
  </si>
  <si>
    <r>
      <t>AER updated real labour and materials cost escalation capex impact for AER Preliminary Decision compared to United Energy's proposed real labour cost escalation ($2014-15 million)</t>
    </r>
    <r>
      <rPr>
        <b/>
        <sz val="11"/>
        <color theme="1"/>
        <rFont val="Calibri"/>
        <family val="2"/>
        <scheme val="minor"/>
      </rPr>
      <t xml:space="preserve"> (DEDUCT from AER Preliminary Decision capex)</t>
    </r>
  </si>
  <si>
    <t>Source: United Energy's response to AER information request  Vic. EDPR - United Energy - IR#035.</t>
  </si>
  <si>
    <t>United Energy proposed capex (million $2014-15)</t>
  </si>
  <si>
    <t>United Energy proposed capex adjusted for AER real labour and materials cost escalation inputs (million $2014-15)</t>
  </si>
  <si>
    <t>AER preliminary decision capex before AER escalation adjustment (million $2014-15)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</si>
</sst>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%"/>
    <numFmt numFmtId="168" formatCode="_(* #,##0.0_);_(* \(#,##0.0\);_(* &quot;-&quot;?_);_(@_)"/>
    <numFmt numFmtId="169" formatCode="_(* #,##0_);_(* \(#,##0\);_(* &quot;-&quot;?_);_(@_)"/>
    <numFmt numFmtId="170" formatCode="#,##0.000_ ;[Red]\-#,##0.000\ "/>
    <numFmt numFmtId="171" formatCode="_([$€-2]* #,##0.00_);_([$€-2]* \(#,##0.00\);_([$€-2]* &quot;-&quot;??_)"/>
  </numFmts>
  <fonts count="4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sz val="9"/>
      <name val="Arial"/>
      <family val="2"/>
    </font>
    <font>
      <sz val="11"/>
      <color indexed="62"/>
      <name val="Calibri"/>
      <family val="2"/>
    </font>
    <font>
      <b/>
      <sz val="9"/>
      <color indexed="9"/>
      <name val="Arial"/>
      <family val="2"/>
    </font>
    <font>
      <sz val="11"/>
      <color indexed="52"/>
      <name val="Calibri"/>
      <family val="2"/>
    </font>
    <font>
      <b/>
      <sz val="9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6"/>
      <color indexed="9"/>
      <name val="Arial"/>
      <family val="2"/>
    </font>
    <font>
      <b/>
      <sz val="12"/>
      <color theme="0"/>
      <name val="Calibri"/>
      <family val="2"/>
      <scheme val="minor"/>
    </font>
    <font>
      <sz val="10"/>
      <name val="Helv"/>
      <charset val="204"/>
    </font>
    <font>
      <sz val="14"/>
      <name val="System"/>
      <family val="2"/>
    </font>
    <font>
      <sz val="11"/>
      <color theme="1"/>
      <name val="Calibri"/>
      <family val="2"/>
    </font>
    <font>
      <u/>
      <sz val="10"/>
      <color indexed="12"/>
      <name val="Arial"/>
      <family val="2"/>
    </font>
    <font>
      <sz val="11"/>
      <color rgb="FF000000"/>
      <name val="Calibri"/>
      <family val="2"/>
      <scheme val="minor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</fonts>
  <fills count="6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gray0625"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</borders>
  <cellStyleXfs count="199">
    <xf numFmtId="0" fontId="0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 applyFill="0"/>
    <xf numFmtId="0" fontId="4" fillId="0" borderId="0"/>
    <xf numFmtId="0" fontId="4" fillId="0" borderId="0"/>
    <xf numFmtId="0" fontId="4" fillId="0" borderId="0" applyFill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4" borderId="0" applyNumberFormat="0" applyBorder="0" applyAlignment="0" applyProtection="0"/>
    <xf numFmtId="0" fontId="9" fillId="8" borderId="0" applyNumberFormat="0" applyBorder="0" applyAlignment="0" applyProtection="0"/>
    <xf numFmtId="164" fontId="4" fillId="6" borderId="0" applyNumberFormat="0" applyFont="0" applyBorder="0" applyAlignment="0">
      <alignment horizontal="right"/>
    </xf>
    <xf numFmtId="0" fontId="10" fillId="25" borderId="1" applyNumberFormat="0" applyAlignment="0" applyProtection="0"/>
    <xf numFmtId="0" fontId="11" fillId="26" borderId="2" applyNumberFormat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9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7" fillId="6" borderId="0" applyFont="0" applyBorder="0" applyAlignment="0"/>
    <xf numFmtId="167" fontId="17" fillId="6" borderId="0" applyFont="0" applyBorder="0" applyAlignment="0"/>
    <xf numFmtId="168" fontId="4" fillId="27" borderId="0" applyFont="0" applyBorder="0">
      <alignment horizontal="right"/>
    </xf>
    <xf numFmtId="0" fontId="18" fillId="12" borderId="1" applyNumberFormat="0" applyAlignment="0" applyProtection="0"/>
    <xf numFmtId="164" fontId="4" fillId="28" borderId="0" applyFont="0" applyBorder="0" applyAlignment="0">
      <alignment horizontal="right"/>
      <protection locked="0"/>
    </xf>
    <xf numFmtId="164" fontId="4" fillId="28" borderId="0" applyFont="0" applyBorder="0" applyAlignment="0">
      <alignment horizontal="right"/>
      <protection locked="0"/>
    </xf>
    <xf numFmtId="164" fontId="4" fillId="28" borderId="0" applyFont="0" applyBorder="0" applyAlignment="0">
      <alignment horizontal="right"/>
      <protection locked="0"/>
    </xf>
    <xf numFmtId="10" fontId="4" fillId="29" borderId="0" applyFont="0" applyBorder="0">
      <alignment horizontal="right"/>
      <protection locked="0"/>
    </xf>
    <xf numFmtId="164" fontId="4" fillId="29" borderId="0" applyFont="0" applyBorder="0" applyAlignment="0">
      <alignment horizontal="right"/>
      <protection locked="0"/>
    </xf>
    <xf numFmtId="3" fontId="4" fillId="30" borderId="0" applyFont="0" applyBorder="0">
      <protection locked="0"/>
    </xf>
    <xf numFmtId="10" fontId="17" fillId="30" borderId="0" applyBorder="0" applyAlignment="0">
      <protection locked="0"/>
    </xf>
    <xf numFmtId="169" fontId="4" fillId="31" borderId="0" applyFont="0" applyBorder="0">
      <alignment horizontal="right"/>
      <protection locked="0"/>
    </xf>
    <xf numFmtId="10" fontId="5" fillId="31" borderId="0" applyFont="0" applyBorder="0" applyAlignment="0">
      <alignment horizontal="left"/>
      <protection locked="0"/>
    </xf>
    <xf numFmtId="164" fontId="4" fillId="27" borderId="0" applyFont="0" applyBorder="0">
      <alignment horizontal="right"/>
      <protection locked="0"/>
    </xf>
    <xf numFmtId="164" fontId="4" fillId="27" borderId="0" applyFont="0" applyBorder="0">
      <alignment horizontal="right"/>
      <protection locked="0"/>
    </xf>
    <xf numFmtId="164" fontId="4" fillId="27" borderId="0" applyFont="0" applyBorder="0">
      <alignment horizontal="right"/>
      <protection locked="0"/>
    </xf>
    <xf numFmtId="9" fontId="5" fillId="27" borderId="0" applyFont="0" applyBorder="0">
      <alignment horizontal="right"/>
      <protection locked="0"/>
    </xf>
    <xf numFmtId="167" fontId="19" fillId="32" borderId="0" applyBorder="0" applyAlignment="0"/>
    <xf numFmtId="0" fontId="20" fillId="0" borderId="5" applyNumberFormat="0" applyFill="0" applyAlignment="0" applyProtection="0"/>
    <xf numFmtId="168" fontId="17" fillId="6" borderId="6" applyFont="0" applyBorder="0" applyAlignment="0"/>
    <xf numFmtId="167" fontId="21" fillId="6" borderId="0" applyFont="0" applyBorder="0" applyAlignment="0"/>
    <xf numFmtId="0" fontId="22" fillId="33" borderId="0" applyNumberFormat="0" applyBorder="0" applyAlignment="0" applyProtection="0"/>
    <xf numFmtId="0" fontId="4" fillId="0" borderId="0"/>
    <xf numFmtId="0" fontId="7" fillId="0" borderId="0"/>
    <xf numFmtId="0" fontId="4" fillId="34" borderId="7" applyNumberFormat="0" applyFont="0" applyAlignment="0" applyProtection="0"/>
    <xf numFmtId="0" fontId="23" fillId="25" borderId="8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 applyFill="0">
      <alignment horizontal="left" indent="3"/>
    </xf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164" fontId="4" fillId="0" borderId="0" applyFont="0" applyFill="0" applyBorder="0" applyAlignment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0" fillId="3" borderId="0">
      <alignment vertical="center"/>
      <protection locked="0"/>
    </xf>
    <xf numFmtId="0" fontId="4" fillId="0" borderId="0"/>
    <xf numFmtId="171" fontId="4" fillId="0" borderId="0"/>
    <xf numFmtId="0" fontId="4" fillId="0" borderId="0"/>
    <xf numFmtId="171" fontId="4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" fillId="26" borderId="2" applyNumberFormat="0" applyAlignment="0" applyProtection="0"/>
    <xf numFmtId="44" fontId="4" fillId="0" borderId="0" applyFont="0" applyFill="0" applyBorder="0" applyAlignment="0" applyProtection="0"/>
    <xf numFmtId="170" fontId="4" fillId="4" borderId="12" applyFill="0">
      <alignment horizontal="right" vertical="center" wrapText="1"/>
      <protection locked="0"/>
    </xf>
    <xf numFmtId="170" fontId="28" fillId="35" borderId="11">
      <alignment horizontal="right" vertical="center" wrapText="1"/>
    </xf>
    <xf numFmtId="0" fontId="4" fillId="0" borderId="0"/>
    <xf numFmtId="0" fontId="3" fillId="0" borderId="0"/>
    <xf numFmtId="0" fontId="3" fillId="0" borderId="0">
      <protection locked="0"/>
    </xf>
    <xf numFmtId="0" fontId="3" fillId="0" borderId="0"/>
    <xf numFmtId="0" fontId="33" fillId="0" borderId="0"/>
    <xf numFmtId="0" fontId="28" fillId="0" borderId="0"/>
    <xf numFmtId="0" fontId="3" fillId="0" borderId="0"/>
    <xf numFmtId="9" fontId="3" fillId="0" borderId="0" applyFont="0" applyFill="0" applyBorder="0" applyAlignment="0" applyProtection="0"/>
    <xf numFmtId="0" fontId="29" fillId="5" borderId="0">
      <alignment horizontal="left" vertical="center"/>
      <protection locked="0"/>
    </xf>
    <xf numFmtId="0" fontId="29" fillId="5" borderId="0">
      <alignment horizontal="left" vertical="center"/>
      <protection locked="0"/>
    </xf>
    <xf numFmtId="0" fontId="4" fillId="0" borderId="0"/>
    <xf numFmtId="43" fontId="4" fillId="0" borderId="0" applyFont="0" applyFill="0" applyBorder="0" applyAlignment="0" applyProtection="0"/>
    <xf numFmtId="0" fontId="3" fillId="0" borderId="0">
      <protection locked="0"/>
    </xf>
    <xf numFmtId="43" fontId="3" fillId="0" borderId="0" applyFont="0" applyFill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8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8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8" fillId="44" borderId="0" applyNumberFormat="0" applyBorder="0" applyAlignment="0" applyProtection="0"/>
    <xf numFmtId="0" fontId="7" fillId="39" borderId="0" applyNumberFormat="0" applyBorder="0" applyAlignment="0" applyProtection="0"/>
    <xf numFmtId="0" fontId="7" fillId="45" borderId="0" applyNumberFormat="0" applyBorder="0" applyAlignment="0" applyProtection="0"/>
    <xf numFmtId="0" fontId="8" fillId="40" borderId="0" applyNumberFormat="0" applyBorder="0" applyAlignment="0" applyProtection="0"/>
    <xf numFmtId="0" fontId="7" fillId="46" borderId="0" applyNumberFormat="0" applyBorder="0" applyAlignment="0" applyProtection="0"/>
    <xf numFmtId="0" fontId="7" fillId="47" borderId="0" applyNumberFormat="0" applyBorder="0" applyAlignment="0" applyProtection="0"/>
    <xf numFmtId="0" fontId="8" fillId="38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8" fillId="50" borderId="0" applyNumberFormat="0" applyBorder="0" applyAlignment="0" applyProtection="0"/>
    <xf numFmtId="0" fontId="25" fillId="51" borderId="0" applyNumberFormat="0" applyBorder="0" applyAlignment="0" applyProtection="0"/>
    <xf numFmtId="0" fontId="25" fillId="52" borderId="0" applyNumberFormat="0" applyBorder="0" applyAlignment="0" applyProtection="0"/>
    <xf numFmtId="0" fontId="25" fillId="53" borderId="0" applyNumberFormat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5" fillId="0" borderId="0">
      <protection locked="0"/>
    </xf>
    <xf numFmtId="9" fontId="4" fillId="0" borderId="0" applyFont="0" applyFill="0" applyBorder="0" applyAlignment="0" applyProtection="0"/>
    <xf numFmtId="4" fontId="27" fillId="33" borderId="13" applyNumberFormat="0" applyProtection="0">
      <alignment vertical="center"/>
    </xf>
    <xf numFmtId="4" fontId="27" fillId="33" borderId="13" applyNumberFormat="0" applyProtection="0">
      <alignment vertical="center"/>
    </xf>
    <xf numFmtId="4" fontId="27" fillId="33" borderId="13" applyNumberFormat="0" applyProtection="0">
      <alignment vertical="center"/>
    </xf>
    <xf numFmtId="4" fontId="27" fillId="54" borderId="13" applyNumberFormat="0" applyProtection="0">
      <alignment horizontal="left" vertical="center" indent="1"/>
    </xf>
    <xf numFmtId="4" fontId="27" fillId="54" borderId="13" applyNumberFormat="0" applyProtection="0">
      <alignment horizontal="left" vertical="center" indent="1"/>
    </xf>
    <xf numFmtId="0" fontId="36" fillId="33" borderId="14" applyNumberFormat="0" applyProtection="0">
      <alignment horizontal="left" vertical="top" indent="1"/>
    </xf>
    <xf numFmtId="4" fontId="27" fillId="19" borderId="13" applyNumberFormat="0" applyProtection="0">
      <alignment horizontal="left" vertical="center" indent="1"/>
    </xf>
    <xf numFmtId="4" fontId="27" fillId="19" borderId="13" applyNumberFormat="0" applyProtection="0">
      <alignment horizontal="left" vertical="center" indent="1"/>
    </xf>
    <xf numFmtId="4" fontId="27" fillId="8" borderId="13" applyNumberFormat="0" applyProtection="0">
      <alignment horizontal="right" vertical="center"/>
    </xf>
    <xf numFmtId="4" fontId="27" fillId="55" borderId="13" applyNumberFormat="0" applyProtection="0">
      <alignment horizontal="right" vertical="center"/>
    </xf>
    <xf numFmtId="4" fontId="27" fillId="22" borderId="15" applyNumberFormat="0" applyProtection="0">
      <alignment horizontal="right" vertical="center"/>
    </xf>
    <xf numFmtId="4" fontId="27" fillId="16" borderId="13" applyNumberFormat="0" applyProtection="0">
      <alignment horizontal="right" vertical="center"/>
    </xf>
    <xf numFmtId="4" fontId="27" fillId="20" borderId="13" applyNumberFormat="0" applyProtection="0">
      <alignment horizontal="right" vertical="center"/>
    </xf>
    <xf numFmtId="4" fontId="27" fillId="24" borderId="13" applyNumberFormat="0" applyProtection="0">
      <alignment horizontal="right" vertical="center"/>
    </xf>
    <xf numFmtId="4" fontId="27" fillId="23" borderId="13" applyNumberFormat="0" applyProtection="0">
      <alignment horizontal="right" vertical="center"/>
    </xf>
    <xf numFmtId="4" fontId="27" fillId="56" borderId="13" applyNumberFormat="0" applyProtection="0">
      <alignment horizontal="right" vertical="center"/>
    </xf>
    <xf numFmtId="4" fontId="27" fillId="15" borderId="13" applyNumberFormat="0" applyProtection="0">
      <alignment horizontal="right" vertical="center"/>
    </xf>
    <xf numFmtId="4" fontId="27" fillId="57" borderId="15" applyNumberFormat="0" applyProtection="0">
      <alignment horizontal="left" vertical="center" indent="1"/>
    </xf>
    <xf numFmtId="4" fontId="4" fillId="58" borderId="15" applyNumberFormat="0" applyProtection="0">
      <alignment horizontal="left" vertical="center" indent="1"/>
    </xf>
    <xf numFmtId="4" fontId="4" fillId="58" borderId="15" applyNumberFormat="0" applyProtection="0">
      <alignment horizontal="left" vertical="center" indent="1"/>
    </xf>
    <xf numFmtId="4" fontId="27" fillId="59" borderId="13" applyNumberFormat="0" applyProtection="0">
      <alignment horizontal="right" vertical="center"/>
    </xf>
    <xf numFmtId="4" fontId="27" fillId="59" borderId="13" applyNumberFormat="0" applyProtection="0">
      <alignment horizontal="right" vertical="center"/>
    </xf>
    <xf numFmtId="4" fontId="27" fillId="60" borderId="15" applyNumberFormat="0" applyProtection="0">
      <alignment horizontal="left" vertical="center" indent="1"/>
    </xf>
    <xf numFmtId="4" fontId="27" fillId="59" borderId="15" applyNumberFormat="0" applyProtection="0">
      <alignment horizontal="left" vertical="center" indent="1"/>
    </xf>
    <xf numFmtId="0" fontId="27" fillId="25" borderId="13" applyNumberFormat="0" applyProtection="0">
      <alignment horizontal="left" vertical="center" indent="1"/>
    </xf>
    <xf numFmtId="0" fontId="27" fillId="25" borderId="13" applyNumberFormat="0" applyProtection="0">
      <alignment horizontal="left" vertical="center" indent="1"/>
    </xf>
    <xf numFmtId="0" fontId="27" fillId="58" borderId="14" applyNumberFormat="0" applyProtection="0">
      <alignment horizontal="left" vertical="top" indent="1"/>
    </xf>
    <xf numFmtId="0" fontId="27" fillId="61" borderId="13" applyNumberFormat="0" applyProtection="0">
      <alignment horizontal="left" vertical="center" indent="1"/>
    </xf>
    <xf numFmtId="0" fontId="27" fillId="59" borderId="14" applyNumberFormat="0" applyProtection="0">
      <alignment horizontal="left" vertical="top" indent="1"/>
    </xf>
    <xf numFmtId="0" fontId="27" fillId="13" borderId="13" applyNumberFormat="0" applyProtection="0">
      <alignment horizontal="left" vertical="center" indent="1"/>
    </xf>
    <xf numFmtId="0" fontId="27" fillId="13" borderId="14" applyNumberFormat="0" applyProtection="0">
      <alignment horizontal="left" vertical="top" indent="1"/>
    </xf>
    <xf numFmtId="0" fontId="27" fillId="60" borderId="13" applyNumberFormat="0" applyProtection="0">
      <alignment horizontal="left" vertical="center" indent="1"/>
    </xf>
    <xf numFmtId="0" fontId="27" fillId="60" borderId="14" applyNumberFormat="0" applyProtection="0">
      <alignment horizontal="left" vertical="top" indent="1"/>
    </xf>
    <xf numFmtId="0" fontId="27" fillId="62" borderId="16" applyNumberFormat="0">
      <protection locked="0"/>
    </xf>
    <xf numFmtId="0" fontId="37" fillId="58" borderId="17" applyBorder="0"/>
    <xf numFmtId="4" fontId="38" fillId="34" borderId="14" applyNumberFormat="0" applyProtection="0">
      <alignment vertical="center"/>
    </xf>
    <xf numFmtId="4" fontId="27" fillId="34" borderId="10" applyNumberFormat="0" applyProtection="0">
      <alignment vertical="center"/>
    </xf>
    <xf numFmtId="4" fontId="38" fillId="25" borderId="14" applyNumberFormat="0" applyProtection="0">
      <alignment horizontal="left" vertical="center" indent="1"/>
    </xf>
    <xf numFmtId="0" fontId="38" fillId="34" borderId="14" applyNumberFormat="0" applyProtection="0">
      <alignment horizontal="left" vertical="top" indent="1"/>
    </xf>
    <xf numFmtId="4" fontId="27" fillId="0" borderId="13" applyNumberFormat="0" applyProtection="0">
      <alignment horizontal="right" vertical="center"/>
    </xf>
    <xf numFmtId="4" fontId="27" fillId="0" borderId="13" applyNumberFormat="0" applyProtection="0">
      <alignment horizontal="right" vertical="center"/>
    </xf>
    <xf numFmtId="4" fontId="27" fillId="62" borderId="13" applyNumberFormat="0" applyProtection="0">
      <alignment horizontal="right" vertical="center"/>
    </xf>
    <xf numFmtId="4" fontId="27" fillId="19" borderId="13" applyNumberFormat="0" applyProtection="0">
      <alignment horizontal="left" vertical="center" indent="1"/>
    </xf>
    <xf numFmtId="4" fontId="27" fillId="19" borderId="13" applyNumberFormat="0" applyProtection="0">
      <alignment horizontal="left" vertical="center" indent="1"/>
    </xf>
    <xf numFmtId="0" fontId="38" fillId="59" borderId="14" applyNumberFormat="0" applyProtection="0">
      <alignment horizontal="left" vertical="top" indent="1"/>
    </xf>
    <xf numFmtId="4" fontId="39" fillId="63" borderId="15" applyNumberFormat="0" applyProtection="0">
      <alignment horizontal="left" vertical="center" indent="1"/>
    </xf>
    <xf numFmtId="0" fontId="27" fillId="64" borderId="10"/>
    <xf numFmtId="4" fontId="40" fillId="62" borderId="13" applyNumberFormat="0" applyProtection="0">
      <alignment horizontal="right" vertical="center"/>
    </xf>
    <xf numFmtId="0" fontId="41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ont="1" applyAlignment="1">
      <alignment vertical="center" wrapText="1"/>
    </xf>
    <xf numFmtId="4" fontId="0" fillId="2" borderId="0" xfId="0" applyNumberFormat="1" applyFill="1" applyAlignment="1">
      <alignment horizontal="center"/>
    </xf>
    <xf numFmtId="4" fontId="0" fillId="0" borderId="0" xfId="0" applyNumberFormat="1"/>
  </cellXfs>
  <cellStyles count="199">
    <cellStyle name=" 1" xfId="85"/>
    <cellStyle name=" 1 2" xfId="86"/>
    <cellStyle name=" 1 2 2" xfId="87"/>
    <cellStyle name=" 1 3" xfId="88"/>
    <cellStyle name=" 1 3 2" xfId="89"/>
    <cellStyle name=" 1 4" xfId="90"/>
    <cellStyle name="_3GIS model v2.77_Distribution Business_Retail Fin Perform " xfId="91"/>
    <cellStyle name="_3GIS model v2.77_Fleet Overhead Costs 2_Retail Fin Perform " xfId="92"/>
    <cellStyle name="_3GIS model v2.77_Fleet Overhead Costs_Retail Fin Perform " xfId="93"/>
    <cellStyle name="_3GIS model v2.77_Forecast 2_Retail Fin Perform " xfId="94"/>
    <cellStyle name="_3GIS model v2.77_Forecast_Retail Fin Perform " xfId="95"/>
    <cellStyle name="_3GIS model v2.77_Funding &amp; Cashflow_1_Retail Fin Perform " xfId="96"/>
    <cellStyle name="_3GIS model v2.77_Funding &amp; Cashflow_Retail Fin Perform " xfId="97"/>
    <cellStyle name="_3GIS model v2.77_Group P&amp;L_1_Retail Fin Perform " xfId="98"/>
    <cellStyle name="_3GIS model v2.77_Group P&amp;L_Retail Fin Perform " xfId="99"/>
    <cellStyle name="_3GIS model v2.77_Opening  Detailed BS_Retail Fin Perform " xfId="100"/>
    <cellStyle name="_3GIS model v2.77_OUTPUT DB_Retail Fin Perform " xfId="101"/>
    <cellStyle name="_3GIS model v2.77_OUTPUT EB_Retail Fin Perform " xfId="102"/>
    <cellStyle name="_3GIS model v2.77_Report_Retail Fin Perform " xfId="103"/>
    <cellStyle name="_3GIS model v2.77_Retail Fin Perform " xfId="104"/>
    <cellStyle name="_3GIS model v2.77_Sheet2 2_Retail Fin Perform " xfId="105"/>
    <cellStyle name="_3GIS model v2.77_Sheet2_Retail Fin Perform " xfId="106"/>
    <cellStyle name="20% - Accent1 2" xfId="7"/>
    <cellStyle name="20% - Accent2 2" xfId="8"/>
    <cellStyle name="20% - Accent3 2" xfId="9"/>
    <cellStyle name="20% - Accent4 2" xfId="10"/>
    <cellStyle name="20% - Accent5 2" xfId="11"/>
    <cellStyle name="20% - Accent6 2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60% - Accent1 2" xfId="19"/>
    <cellStyle name="60% - Accent2 2" xfId="20"/>
    <cellStyle name="60% - Accent3 2" xfId="21"/>
    <cellStyle name="60% - Accent4 2" xfId="22"/>
    <cellStyle name="60% - Accent5 2" xfId="23"/>
    <cellStyle name="60% - Accent6 2" xfId="24"/>
    <cellStyle name="Accent1 - 20%" xfId="125"/>
    <cellStyle name="Accent1 - 40%" xfId="126"/>
    <cellStyle name="Accent1 - 60%" xfId="127"/>
    <cellStyle name="Accent1 2" xfId="25"/>
    <cellStyle name="Accent2 - 20%" xfId="128"/>
    <cellStyle name="Accent2 - 40%" xfId="129"/>
    <cellStyle name="Accent2 - 60%" xfId="130"/>
    <cellStyle name="Accent2 2" xfId="26"/>
    <cellStyle name="Accent3 - 20%" xfId="131"/>
    <cellStyle name="Accent3 - 40%" xfId="132"/>
    <cellStyle name="Accent3 - 60%" xfId="133"/>
    <cellStyle name="Accent3 2" xfId="27"/>
    <cellStyle name="Accent4 - 20%" xfId="134"/>
    <cellStyle name="Accent4 - 40%" xfId="135"/>
    <cellStyle name="Accent4 - 60%" xfId="136"/>
    <cellStyle name="Accent4 2" xfId="28"/>
    <cellStyle name="Accent5 - 20%" xfId="137"/>
    <cellStyle name="Accent5 - 40%" xfId="138"/>
    <cellStyle name="Accent5 - 60%" xfId="139"/>
    <cellStyle name="Accent5 2" xfId="29"/>
    <cellStyle name="Accent6 - 20%" xfId="140"/>
    <cellStyle name="Accent6 - 40%" xfId="141"/>
    <cellStyle name="Accent6 - 60%" xfId="142"/>
    <cellStyle name="Accent6 2" xfId="30"/>
    <cellStyle name="Bad 2" xfId="31"/>
    <cellStyle name="Blockout" xfId="32"/>
    <cellStyle name="Calculation 2" xfId="33"/>
    <cellStyle name="Check Cell 2" xfId="34"/>
    <cellStyle name="Check Cell 2 2 2 2" xfId="107"/>
    <cellStyle name="Comma 2" xfId="35"/>
    <cellStyle name="Comma 3" xfId="36"/>
    <cellStyle name="Comma 4" xfId="37"/>
    <cellStyle name="Comma 4 2" xfId="124"/>
    <cellStyle name="Comma 5" xfId="81"/>
    <cellStyle name="Comma 6" xfId="122"/>
    <cellStyle name="Comma 7" xfId="78"/>
    <cellStyle name="Comma 8" xfId="1"/>
    <cellStyle name="Currency 11" xfId="108"/>
    <cellStyle name="Currency 2" xfId="38"/>
    <cellStyle name="Currency 3" xfId="39"/>
    <cellStyle name="Currency 4" xfId="82"/>
    <cellStyle name="Currency 5" xfId="2"/>
    <cellStyle name="Emphasis 1" xfId="143"/>
    <cellStyle name="Emphasis 2" xfId="144"/>
    <cellStyle name="Emphasis 3" xfId="145"/>
    <cellStyle name="Explanatory Text 2" xfId="40"/>
    <cellStyle name="Good 2" xfId="41"/>
    <cellStyle name="Heading 2 2" xfId="42"/>
    <cellStyle name="Heading 3 2" xfId="43"/>
    <cellStyle name="Heading 4 2" xfId="44"/>
    <cellStyle name="Hyperlink 2" xfId="45"/>
    <cellStyle name="Hyperlink 2 2" xfId="146"/>
    <cellStyle name="Import" xfId="46"/>
    <cellStyle name="Import%" xfId="47"/>
    <cellStyle name="import_AER final decision for EA distribution - RFM" xfId="48"/>
    <cellStyle name="Input 2" xfId="49"/>
    <cellStyle name="Input1" xfId="50"/>
    <cellStyle name="Input1 2" xfId="51"/>
    <cellStyle name="Input1 3" xfId="52"/>
    <cellStyle name="Input1%" xfId="53"/>
    <cellStyle name="Input1_GLOBAL CAPEX model final" xfId="54"/>
    <cellStyle name="Input1default" xfId="55"/>
    <cellStyle name="Input1default%" xfId="56"/>
    <cellStyle name="Input2" xfId="57"/>
    <cellStyle name="Input2%" xfId="58"/>
    <cellStyle name="Input3" xfId="59"/>
    <cellStyle name="Input3 2" xfId="60"/>
    <cellStyle name="Input3 3" xfId="61"/>
    <cellStyle name="Input3%" xfId="62"/>
    <cellStyle name="InputCell" xfId="109"/>
    <cellStyle name="key result" xfId="63"/>
    <cellStyle name="Linked Cell 2" xfId="64"/>
    <cellStyle name="Local import" xfId="65"/>
    <cellStyle name="Local import %" xfId="66"/>
    <cellStyle name="Neutral 2" xfId="67"/>
    <cellStyle name="NonInputCell" xfId="110"/>
    <cellStyle name="Normal" xfId="0" builtinId="0"/>
    <cellStyle name="Normal 10" xfId="111"/>
    <cellStyle name="Normal 101" xfId="147"/>
    <cellStyle name="Normal 114" xfId="3"/>
    <cellStyle name="Normal 13" xfId="5"/>
    <cellStyle name="Normal 13 2" xfId="79"/>
    <cellStyle name="Normal 14" xfId="112"/>
    <cellStyle name="Normal 2" xfId="68"/>
    <cellStyle name="Normal 2 2" xfId="80"/>
    <cellStyle name="Normal 2 2 2" xfId="4"/>
    <cellStyle name="Normal 2 3" xfId="113"/>
    <cellStyle name="Normal 2 4" xfId="148"/>
    <cellStyle name="Normal 2 5" xfId="123"/>
    <cellStyle name="Normal 3" xfId="69"/>
    <cellStyle name="Normal 3 5" xfId="114"/>
    <cellStyle name="Normal 4" xfId="6"/>
    <cellStyle name="Normal 5" xfId="115"/>
    <cellStyle name="Normal 6" xfId="116"/>
    <cellStyle name="Normal 7" xfId="121"/>
    <cellStyle name="Normal 8 2" xfId="117"/>
    <cellStyle name="Note 2" xfId="70"/>
    <cellStyle name="Output 2" xfId="71"/>
    <cellStyle name="Percent 14" xfId="83"/>
    <cellStyle name="Percent 2" xfId="72"/>
    <cellStyle name="Percent 2 2" xfId="149"/>
    <cellStyle name="Percent 3" xfId="73"/>
    <cellStyle name="Percent 3 4" xfId="118"/>
    <cellStyle name="R04L" xfId="74"/>
    <cellStyle name="RIN_TB2" xfId="119"/>
    <cellStyle name="SAPBEXaggData" xfId="150"/>
    <cellStyle name="SAPBEXaggData 2" xfId="151"/>
    <cellStyle name="SAPBEXaggDataEmph" xfId="152"/>
    <cellStyle name="SAPBEXaggItem" xfId="153"/>
    <cellStyle name="SAPBEXaggItem 2" xfId="154"/>
    <cellStyle name="SAPBEXaggItemX" xfId="155"/>
    <cellStyle name="SAPBEXchaText" xfId="156"/>
    <cellStyle name="SAPBEXchaText 2" xfId="157"/>
    <cellStyle name="SAPBEXexcBad7" xfId="158"/>
    <cellStyle name="SAPBEXexcBad8" xfId="159"/>
    <cellStyle name="SAPBEXexcBad9" xfId="160"/>
    <cellStyle name="SAPBEXexcCritical4" xfId="161"/>
    <cellStyle name="SAPBEXexcCritical5" xfId="162"/>
    <cellStyle name="SAPBEXexcCritical6" xfId="163"/>
    <cellStyle name="SAPBEXexcGood1" xfId="164"/>
    <cellStyle name="SAPBEXexcGood2" xfId="165"/>
    <cellStyle name="SAPBEXexcGood3" xfId="166"/>
    <cellStyle name="SAPBEXfilterDrill" xfId="167"/>
    <cellStyle name="SAPBEXfilterItem" xfId="168"/>
    <cellStyle name="SAPBEXfilterText" xfId="169"/>
    <cellStyle name="SAPBEXformats" xfId="170"/>
    <cellStyle name="SAPBEXformats 2" xfId="171"/>
    <cellStyle name="SAPBEXheaderItem" xfId="172"/>
    <cellStyle name="SAPBEXheaderText" xfId="173"/>
    <cellStyle name="SAPBEXHLevel0" xfId="174"/>
    <cellStyle name="SAPBEXHLevel0 2 2 2" xfId="175"/>
    <cellStyle name="SAPBEXHLevel0X" xfId="176"/>
    <cellStyle name="SAPBEXHLevel1" xfId="177"/>
    <cellStyle name="SAPBEXHLevel1X" xfId="178"/>
    <cellStyle name="SAPBEXHLevel2" xfId="179"/>
    <cellStyle name="SAPBEXHLevel2X" xfId="180"/>
    <cellStyle name="SAPBEXHLevel3" xfId="181"/>
    <cellStyle name="SAPBEXHLevel3X" xfId="182"/>
    <cellStyle name="SAPBEXinputData" xfId="183"/>
    <cellStyle name="SAPBEXItemHeader" xfId="184"/>
    <cellStyle name="SAPBEXresData" xfId="185"/>
    <cellStyle name="SAPBEXresDataEmph" xfId="186"/>
    <cellStyle name="SAPBEXresItem" xfId="187"/>
    <cellStyle name="SAPBEXresItemX" xfId="188"/>
    <cellStyle name="SAPBEXstdData" xfId="189"/>
    <cellStyle name="SAPBEXstdData 2" xfId="190"/>
    <cellStyle name="SAPBEXstdDataEmph" xfId="191"/>
    <cellStyle name="SAPBEXstdItem" xfId="192"/>
    <cellStyle name="SAPBEXstdItem 2" xfId="193"/>
    <cellStyle name="SAPBEXstdItemX" xfId="194"/>
    <cellStyle name="SAPBEXtitle" xfId="195"/>
    <cellStyle name="SAPBEXunassignedItem" xfId="196"/>
    <cellStyle name="SAPBEXundefined" xfId="197"/>
    <cellStyle name="Sheet Title" xfId="198"/>
    <cellStyle name="TableLvl2" xfId="120"/>
    <cellStyle name="TableLvl3" xfId="84"/>
    <cellStyle name="Title 2" xfId="75"/>
    <cellStyle name="Total 2" xfId="76"/>
    <cellStyle name="Warning Text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A3" sqref="A3"/>
    </sheetView>
  </sheetViews>
  <sheetFormatPr defaultRowHeight="15"/>
  <cols>
    <col min="1" max="1" width="77" customWidth="1"/>
  </cols>
  <sheetData>
    <row r="1" spans="1:7" ht="18.75">
      <c r="A1" s="1" t="s">
        <v>3</v>
      </c>
    </row>
    <row r="2" spans="1:7" ht="18.75">
      <c r="A2" s="1"/>
    </row>
    <row r="4" spans="1:7">
      <c r="B4" s="2">
        <v>2016</v>
      </c>
      <c r="C4" s="2">
        <v>2017</v>
      </c>
      <c r="D4" s="2">
        <v>2018</v>
      </c>
      <c r="E4" s="2">
        <v>2019</v>
      </c>
      <c r="F4" s="2">
        <v>2020</v>
      </c>
    </row>
    <row r="5" spans="1:7">
      <c r="B5" s="2"/>
      <c r="C5" s="2"/>
      <c r="D5" s="2"/>
      <c r="E5" s="2"/>
      <c r="F5" s="2"/>
    </row>
    <row r="6" spans="1:7">
      <c r="A6" s="3" t="s">
        <v>7</v>
      </c>
      <c r="B6" s="4">
        <v>228.78399999999999</v>
      </c>
      <c r="C6" s="4">
        <v>238.054</v>
      </c>
      <c r="D6" s="4">
        <v>235.452</v>
      </c>
      <c r="E6" s="4">
        <v>208.10599999999999</v>
      </c>
      <c r="F6" s="4">
        <v>193.54599999999999</v>
      </c>
    </row>
    <row r="7" spans="1:7" ht="30">
      <c r="A7" s="5" t="s">
        <v>8</v>
      </c>
      <c r="B7" s="4">
        <v>225.97800000000001</v>
      </c>
      <c r="C7" s="4">
        <v>231.71</v>
      </c>
      <c r="D7" s="4">
        <v>226.631</v>
      </c>
      <c r="E7" s="4">
        <v>203.69800000000001</v>
      </c>
      <c r="F7" s="4">
        <v>191.423</v>
      </c>
    </row>
    <row r="8" spans="1:7">
      <c r="A8" t="s">
        <v>0</v>
      </c>
      <c r="B8" s="4">
        <f>B6-B7</f>
        <v>2.8059999999999832</v>
      </c>
      <c r="C8" s="4">
        <f t="shared" ref="C8:F8" si="0">C6-C7</f>
        <v>6.3439999999999941</v>
      </c>
      <c r="D8" s="4">
        <f t="shared" si="0"/>
        <v>8.820999999999998</v>
      </c>
      <c r="E8" s="4">
        <f t="shared" si="0"/>
        <v>4.407999999999987</v>
      </c>
      <c r="F8" s="4">
        <f t="shared" si="0"/>
        <v>2.1229999999999905</v>
      </c>
      <c r="G8" s="9"/>
    </row>
    <row r="9" spans="1:7">
      <c r="A9" t="s">
        <v>1</v>
      </c>
    </row>
    <row r="10" spans="1:7">
      <c r="A10" s="3" t="s">
        <v>7</v>
      </c>
      <c r="B10" s="2">
        <v>228.8</v>
      </c>
      <c r="C10" s="2">
        <v>238.1</v>
      </c>
      <c r="D10" s="2">
        <v>235.5</v>
      </c>
      <c r="E10" s="2">
        <v>208.1</v>
      </c>
      <c r="F10" s="2">
        <v>193.5</v>
      </c>
    </row>
    <row r="11" spans="1:7">
      <c r="A11" t="s">
        <v>9</v>
      </c>
      <c r="B11" s="2">
        <v>169.9</v>
      </c>
      <c r="C11" s="2">
        <v>176.7</v>
      </c>
      <c r="D11" s="2">
        <v>173.4</v>
      </c>
      <c r="E11" s="2">
        <v>159.80000000000001</v>
      </c>
      <c r="F11" s="2">
        <v>153.4</v>
      </c>
    </row>
    <row r="12" spans="1:7">
      <c r="A12" t="s">
        <v>2</v>
      </c>
      <c r="B12" s="4">
        <f>B11/B10</f>
        <v>0.74256993006993011</v>
      </c>
      <c r="C12" s="4">
        <f t="shared" ref="C12:F12" si="1">C11/C10</f>
        <v>0.74212515749685004</v>
      </c>
      <c r="D12" s="4">
        <f t="shared" si="1"/>
        <v>0.73630573248407649</v>
      </c>
      <c r="E12" s="4">
        <f t="shared" si="1"/>
        <v>0.76790004805382039</v>
      </c>
      <c r="F12" s="4">
        <f t="shared" si="1"/>
        <v>0.79276485788113693</v>
      </c>
      <c r="G12" s="4"/>
    </row>
    <row r="13" spans="1:7">
      <c r="A13" t="s">
        <v>4</v>
      </c>
      <c r="B13" s="4">
        <f>B8*B12</f>
        <v>2.0836512237762115</v>
      </c>
      <c r="C13" s="4">
        <f t="shared" ref="C13:F13" si="2">C8*C12</f>
        <v>4.7080419991600122</v>
      </c>
      <c r="D13" s="4">
        <f t="shared" si="2"/>
        <v>6.4949528662420368</v>
      </c>
      <c r="E13" s="4">
        <f t="shared" si="2"/>
        <v>3.3849034118212304</v>
      </c>
      <c r="F13" s="4">
        <f t="shared" si="2"/>
        <v>1.6830397932816461</v>
      </c>
    </row>
    <row r="14" spans="1:7" ht="45">
      <c r="A14" s="6" t="s">
        <v>5</v>
      </c>
      <c r="B14" s="8">
        <f>B13</f>
        <v>2.0836512237762115</v>
      </c>
      <c r="C14" s="8">
        <f t="shared" ref="C14:F14" si="3">C13</f>
        <v>4.7080419991600122</v>
      </c>
      <c r="D14" s="8">
        <f t="shared" si="3"/>
        <v>6.4949528662420368</v>
      </c>
      <c r="E14" s="8">
        <f t="shared" si="3"/>
        <v>3.3849034118212304</v>
      </c>
      <c r="F14" s="8">
        <f t="shared" si="3"/>
        <v>1.6830397932816461</v>
      </c>
      <c r="G14" s="4">
        <f>SUM(B14:F14)</f>
        <v>18.354589294281137</v>
      </c>
    </row>
    <row r="17" spans="1:1" ht="30">
      <c r="A17" s="7" t="s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Kuznecovs, Juris</dc:creator>
  <cp:lastModifiedBy>Kuznecovs, Juris</cp:lastModifiedBy>
  <dcterms:created xsi:type="dcterms:W3CDTF">2015-09-29T02:59:21Z</dcterms:created>
  <dcterms:modified xsi:type="dcterms:W3CDTF">2015-10-22T00:53:28Z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8548983</vt:lpwstr>
  </property>
  <property fmtid="{D5CDD505-2E9C-101B-9397-08002B2CF9AE}" pid="3" name="currfile">
    <vt:lpwstr>\\cdchnas-evs02\home$\jkuzn\united energy - aer preliminary decision capex adjusted for aer real labour cost escalation (juris) (D2015-00147334).xlsx</vt:lpwstr>
  </property>
</Properties>
</file>