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240" yWindow="110" windowWidth="15060" windowHeight="7950" tabRatio="787" firstSheet="1" activeTab="11"/>
  </bookViews>
  <sheets>
    <sheet name="Explanatory notes" sheetId="29" r:id="rId1"/>
    <sheet name="Inputs- Performance" sheetId="26" r:id="rId2"/>
    <sheet name="Inputs - Exclusions" sheetId="24" r:id="rId3"/>
    <sheet name="S1" sheetId="1" r:id="rId4"/>
    <sheet name="S2" sheetId="13" r:id="rId5"/>
    <sheet name="S3" sheetId="14" r:id="rId6"/>
    <sheet name="S4" sheetId="17" r:id="rId7"/>
    <sheet name="S5" sheetId="20" r:id="rId8"/>
    <sheet name="S6" sheetId="23" r:id="rId9"/>
    <sheet name="Revenue Calculation" sheetId="25" r:id="rId10"/>
    <sheet name="Outcomes" sheetId="10" r:id="rId11"/>
    <sheet name="Exclusion Definitions" sheetId="27" r:id="rId12"/>
  </sheets>
  <definedNames>
    <definedName name="solver_adj" localSheetId="3" hidden="1">'S1'!$L$21</definedName>
    <definedName name="solver_adj" localSheetId="4" hidden="1">'S2'!$Q$22</definedName>
    <definedName name="solver_adj" localSheetId="5" hidden="1">'S3'!$M$22</definedName>
    <definedName name="solver_adj" localSheetId="6" hidden="1">'S4'!#REF!</definedName>
    <definedName name="solver_adj" localSheetId="7" hidden="1">'S5'!#REF!</definedName>
    <definedName name="solver_cvg" localSheetId="3" hidden="1">0.0001</definedName>
    <definedName name="solver_cvg" localSheetId="4" hidden="1">0.0001</definedName>
    <definedName name="solver_cvg" localSheetId="5" hidden="1">0.0001</definedName>
    <definedName name="solver_cvg" localSheetId="6" hidden="1">0.0001</definedName>
    <definedName name="solver_cvg" localSheetId="7" hidden="1">0.0001</definedName>
    <definedName name="solver_drv" localSheetId="3" hidden="1">1</definedName>
    <definedName name="solver_drv" localSheetId="4" hidden="1">1</definedName>
    <definedName name="solver_drv" localSheetId="5" hidden="1">1</definedName>
    <definedName name="solver_drv" localSheetId="6" hidden="1">1</definedName>
    <definedName name="solver_drv" localSheetId="7" hidden="1">1</definedName>
    <definedName name="solver_est" localSheetId="3" hidden="1">1</definedName>
    <definedName name="solver_est" localSheetId="4" hidden="1">1</definedName>
    <definedName name="solver_est" localSheetId="5" hidden="1">1</definedName>
    <definedName name="solver_est" localSheetId="6" hidden="1">1</definedName>
    <definedName name="solver_est" localSheetId="7" hidden="1">1</definedName>
    <definedName name="solver_itr" localSheetId="3" hidden="1">100</definedName>
    <definedName name="solver_itr" localSheetId="4" hidden="1">100</definedName>
    <definedName name="solver_itr" localSheetId="5" hidden="1">100</definedName>
    <definedName name="solver_itr" localSheetId="6" hidden="1">100</definedName>
    <definedName name="solver_itr" localSheetId="7" hidden="1">100</definedName>
    <definedName name="solver_lin" localSheetId="3" hidden="1">2</definedName>
    <definedName name="solver_lin" localSheetId="4" hidden="1">2</definedName>
    <definedName name="solver_lin" localSheetId="5" hidden="1">2</definedName>
    <definedName name="solver_lin" localSheetId="6" hidden="1">2</definedName>
    <definedName name="solver_lin" localSheetId="7" hidden="1">2</definedName>
    <definedName name="solver_neg" localSheetId="3" hidden="1">2</definedName>
    <definedName name="solver_neg" localSheetId="4" hidden="1">2</definedName>
    <definedName name="solver_neg" localSheetId="5" hidden="1">2</definedName>
    <definedName name="solver_neg" localSheetId="6" hidden="1">2</definedName>
    <definedName name="solver_neg" localSheetId="7" hidden="1">2</definedName>
    <definedName name="solver_num" localSheetId="3" hidden="1">0</definedName>
    <definedName name="solver_num" localSheetId="4" hidden="1">0</definedName>
    <definedName name="solver_num" localSheetId="5" hidden="1">0</definedName>
    <definedName name="solver_num" localSheetId="6" hidden="1">0</definedName>
    <definedName name="solver_num" localSheetId="7" hidden="1">0</definedName>
    <definedName name="solver_nwt" localSheetId="3" hidden="1">1</definedName>
    <definedName name="solver_nwt" localSheetId="4" hidden="1">1</definedName>
    <definedName name="solver_nwt" localSheetId="5" hidden="1">1</definedName>
    <definedName name="solver_nwt" localSheetId="6" hidden="1">1</definedName>
    <definedName name="solver_nwt" localSheetId="7" hidden="1">1</definedName>
    <definedName name="solver_opt" localSheetId="3" hidden="1">'S1'!$M$18</definedName>
    <definedName name="solver_opt" localSheetId="4" hidden="1">'S2'!$S$19</definedName>
    <definedName name="solver_opt" localSheetId="5" hidden="1">'S3'!$O$19</definedName>
    <definedName name="solver_opt" localSheetId="6" hidden="1">'S4'!#REF!</definedName>
    <definedName name="solver_opt" localSheetId="7" hidden="1">'S5'!#REF!</definedName>
    <definedName name="solver_pre" localSheetId="3" hidden="1">0.000001</definedName>
    <definedName name="solver_pre" localSheetId="4" hidden="1">0.000001</definedName>
    <definedName name="solver_pre" localSheetId="5" hidden="1">0.000001</definedName>
    <definedName name="solver_pre" localSheetId="6" hidden="1">0.000001</definedName>
    <definedName name="solver_pre" localSheetId="7" hidden="1">0.000001</definedName>
    <definedName name="solver_scl" localSheetId="3" hidden="1">2</definedName>
    <definedName name="solver_scl" localSheetId="4" hidden="1">2</definedName>
    <definedName name="solver_scl" localSheetId="5" hidden="1">2</definedName>
    <definedName name="solver_scl" localSheetId="6" hidden="1">2</definedName>
    <definedName name="solver_scl" localSheetId="7" hidden="1">2</definedName>
    <definedName name="solver_sho" localSheetId="3" hidden="1">2</definedName>
    <definedName name="solver_sho" localSheetId="4" hidden="1">2</definedName>
    <definedName name="solver_sho" localSheetId="5" hidden="1">2</definedName>
    <definedName name="solver_sho" localSheetId="6" hidden="1">2</definedName>
    <definedName name="solver_sho" localSheetId="7" hidden="1">2</definedName>
    <definedName name="solver_tim" localSheetId="3" hidden="1">100</definedName>
    <definedName name="solver_tim" localSheetId="4" hidden="1">100</definedName>
    <definedName name="solver_tim" localSheetId="5" hidden="1">100</definedName>
    <definedName name="solver_tim" localSheetId="6" hidden="1">100</definedName>
    <definedName name="solver_tim" localSheetId="7" hidden="1">100</definedName>
    <definedName name="solver_tol" localSheetId="3" hidden="1">0.05</definedName>
    <definedName name="solver_tol" localSheetId="4" hidden="1">0.05</definedName>
    <definedName name="solver_tol" localSheetId="5" hidden="1">0.05</definedName>
    <definedName name="solver_tol" localSheetId="6" hidden="1">0.05</definedName>
    <definedName name="solver_tol" localSheetId="7" hidden="1">0.05</definedName>
    <definedName name="solver_typ" localSheetId="3" hidden="1">3</definedName>
    <definedName name="solver_typ" localSheetId="4" hidden="1">3</definedName>
    <definedName name="solver_typ" localSheetId="5" hidden="1">3</definedName>
    <definedName name="solver_typ" localSheetId="6" hidden="1">3</definedName>
    <definedName name="solver_typ" localSheetId="7" hidden="1">3</definedName>
    <definedName name="solver_val" localSheetId="3" hidden="1">0</definedName>
    <definedName name="solver_val" localSheetId="4" hidden="1">0</definedName>
    <definedName name="solver_val" localSheetId="5" hidden="1">0</definedName>
    <definedName name="solver_val" localSheetId="6" hidden="1">0</definedName>
    <definedName name="solver_val" localSheetId="7" hidden="1">0</definedName>
  </definedNames>
  <calcPr calcId="145621"/>
</workbook>
</file>

<file path=xl/calcChain.xml><?xml version="1.0" encoding="utf-8"?>
<calcChain xmlns="http://schemas.openxmlformats.org/spreadsheetml/2006/main">
  <c r="C7" i="10" l="1"/>
  <c r="C14" i="1"/>
  <c r="D7" i="10" s="1"/>
  <c r="D14" i="1"/>
  <c r="G7" i="10"/>
  <c r="C8" i="10"/>
  <c r="C14" i="13"/>
  <c r="D8" i="10" s="1"/>
  <c r="D14" i="13"/>
  <c r="G8" i="10"/>
  <c r="C9" i="10"/>
  <c r="C14" i="14"/>
  <c r="D9" i="10"/>
  <c r="D14" i="14"/>
  <c r="G9" i="10"/>
  <c r="C10" i="10"/>
  <c r="C14" i="17"/>
  <c r="D10" i="10"/>
  <c r="D14" i="17"/>
  <c r="G10" i="10"/>
  <c r="C11" i="10"/>
  <c r="C14" i="20"/>
  <c r="D11" i="10"/>
  <c r="D14" i="20"/>
  <c r="G11" i="10"/>
  <c r="C12" i="10"/>
  <c r="C14" i="23"/>
  <c r="D12" i="10"/>
  <c r="D14" i="23"/>
  <c r="G12" i="10" s="1"/>
  <c r="B12" i="25"/>
  <c r="D12" i="25"/>
  <c r="F12" i="25" s="1"/>
  <c r="G15" i="25" s="1"/>
  <c r="C3" i="10" s="1"/>
  <c r="C15" i="25"/>
  <c r="E15" i="25"/>
  <c r="C8" i="23"/>
  <c r="M8" i="23" s="1"/>
  <c r="N8" i="23"/>
  <c r="C9" i="23"/>
  <c r="G9" i="23"/>
  <c r="M9" i="23" s="1"/>
  <c r="N9" i="23"/>
  <c r="C10" i="23"/>
  <c r="G10" i="23"/>
  <c r="M10" i="23" s="1"/>
  <c r="N10" i="23"/>
  <c r="M11" i="23"/>
  <c r="C15" i="23" s="1"/>
  <c r="E12" i="10" s="1"/>
  <c r="F12" i="10" s="1"/>
  <c r="N11" i="23"/>
  <c r="D15" i="23" s="1"/>
  <c r="H12" i="10" s="1"/>
  <c r="C12" i="23"/>
  <c r="M12" i="23"/>
  <c r="N12" i="23"/>
  <c r="A14" i="23"/>
  <c r="C8" i="20"/>
  <c r="M8" i="20"/>
  <c r="N8" i="20"/>
  <c r="C11" i="20"/>
  <c r="C9" i="20" s="1"/>
  <c r="N11" i="20"/>
  <c r="A14" i="20"/>
  <c r="C8" i="17"/>
  <c r="M8" i="17"/>
  <c r="N8" i="17"/>
  <c r="C11" i="17"/>
  <c r="N11" i="17"/>
  <c r="D15" i="17" s="1"/>
  <c r="H10" i="10" s="1"/>
  <c r="A14" i="17"/>
  <c r="C8" i="14"/>
  <c r="M8" i="14"/>
  <c r="C15" i="14" s="1"/>
  <c r="E9" i="10" s="1"/>
  <c r="F9" i="10" s="1"/>
  <c r="N8" i="14"/>
  <c r="D15" i="14" s="1"/>
  <c r="H9" i="10" s="1"/>
  <c r="J9" i="10" s="1"/>
  <c r="J9" i="14"/>
  <c r="E10" i="14"/>
  <c r="J10" i="14"/>
  <c r="C11" i="14"/>
  <c r="C9" i="14" s="1"/>
  <c r="J11" i="14"/>
  <c r="M11" i="14"/>
  <c r="N11" i="14"/>
  <c r="A14" i="14"/>
  <c r="C8" i="13"/>
  <c r="M8" i="13" s="1"/>
  <c r="C15" i="13" s="1"/>
  <c r="E8" i="10" s="1"/>
  <c r="F8" i="10" s="1"/>
  <c r="N8" i="13"/>
  <c r="D15" i="13" s="1"/>
  <c r="H8" i="10" s="1"/>
  <c r="J8" i="10" s="1"/>
  <c r="J9" i="13"/>
  <c r="E10" i="13"/>
  <c r="J10" i="13"/>
  <c r="C11" i="13"/>
  <c r="C10" i="13" s="1"/>
  <c r="J11" i="13"/>
  <c r="M11" i="13"/>
  <c r="N11" i="13"/>
  <c r="A14" i="13"/>
  <c r="C8" i="1"/>
  <c r="M8" i="1"/>
  <c r="C15" i="1" s="1"/>
  <c r="E7" i="10" s="1"/>
  <c r="N8" i="1"/>
  <c r="D15" i="1" s="1"/>
  <c r="H7" i="10" s="1"/>
  <c r="J9" i="1"/>
  <c r="J10" i="1"/>
  <c r="C11" i="1"/>
  <c r="C9" i="1" s="1"/>
  <c r="J11" i="1"/>
  <c r="M11" i="1"/>
  <c r="N11" i="1"/>
  <c r="A14" i="1"/>
  <c r="F7" i="10" l="1"/>
  <c r="N9" i="1"/>
  <c r="G9" i="1"/>
  <c r="M9" i="1"/>
  <c r="G9" i="14"/>
  <c r="N9" i="14" s="1"/>
  <c r="J7" i="10"/>
  <c r="G10" i="17"/>
  <c r="G9" i="20"/>
  <c r="M9" i="20" s="1"/>
  <c r="J12" i="10"/>
  <c r="I7" i="10"/>
  <c r="I8" i="10"/>
  <c r="I9" i="10"/>
  <c r="I10" i="10"/>
  <c r="I12" i="10"/>
  <c r="C10" i="1"/>
  <c r="C9" i="13"/>
  <c r="C10" i="14"/>
  <c r="C10" i="17"/>
  <c r="C9" i="17"/>
  <c r="M11" i="20"/>
  <c r="G10" i="1"/>
  <c r="G10" i="13"/>
  <c r="M10" i="13" s="1"/>
  <c r="M11" i="17"/>
  <c r="C15" i="17" s="1"/>
  <c r="E10" i="10" s="1"/>
  <c r="F10" i="10" s="1"/>
  <c r="C10" i="20"/>
  <c r="N10" i="20" l="1"/>
  <c r="D15" i="20" s="1"/>
  <c r="H11" i="10" s="1"/>
  <c r="G10" i="20"/>
  <c r="M10" i="20" s="1"/>
  <c r="C15" i="20" s="1"/>
  <c r="E11" i="10" s="1"/>
  <c r="G9" i="17"/>
  <c r="N9" i="17" s="1"/>
  <c r="M9" i="17"/>
  <c r="G9" i="13"/>
  <c r="M9" i="13"/>
  <c r="N9" i="13"/>
  <c r="N10" i="13"/>
  <c r="N10" i="17"/>
  <c r="M10" i="17"/>
  <c r="G10" i="14"/>
  <c r="N10" i="14" s="1"/>
  <c r="M10" i="1"/>
  <c r="N10" i="1"/>
  <c r="N9" i="20"/>
  <c r="M9" i="14"/>
  <c r="J10" i="10"/>
  <c r="F11" i="10" l="1"/>
  <c r="F14" i="10" s="1"/>
  <c r="E14" i="10"/>
  <c r="M10" i="14"/>
  <c r="J11" i="10"/>
  <c r="J14" i="10" s="1"/>
  <c r="H14" i="10"/>
  <c r="I18" i="10" s="1"/>
  <c r="I11" i="10"/>
  <c r="I14" i="10" s="1"/>
  <c r="I19" i="10" s="1"/>
</calcChain>
</file>

<file path=xl/sharedStrings.xml><?xml version="1.0" encoding="utf-8"?>
<sst xmlns="http://schemas.openxmlformats.org/spreadsheetml/2006/main" count="480" uniqueCount="134">
  <si>
    <t>Collar</t>
  </si>
  <si>
    <t>Target</t>
  </si>
  <si>
    <t>Cap</t>
  </si>
  <si>
    <t>&lt;</t>
  </si>
  <si>
    <t>=</t>
  </si>
  <si>
    <t>Where:</t>
  </si>
  <si>
    <t>≤</t>
  </si>
  <si>
    <t>x</t>
  </si>
  <si>
    <t>+</t>
  </si>
  <si>
    <t>Graph start</t>
  </si>
  <si>
    <t>Graph end</t>
  </si>
  <si>
    <t>S2</t>
  </si>
  <si>
    <t>S1</t>
  </si>
  <si>
    <t>S3</t>
  </si>
  <si>
    <t>S6</t>
  </si>
  <si>
    <t>S5</t>
  </si>
  <si>
    <t>S4</t>
  </si>
  <si>
    <t>S</t>
  </si>
  <si>
    <t xml:space="preserve">Impact of exclusions </t>
  </si>
  <si>
    <t>X-factor</t>
  </si>
  <si>
    <t>Decision CPI</t>
  </si>
  <si>
    <t>TOTALS</t>
  </si>
  <si>
    <t>Event proposed for exclusion</t>
  </si>
  <si>
    <t>Reasons for exclusion request</t>
  </si>
  <si>
    <t>Base year</t>
  </si>
  <si>
    <t>Revenue</t>
  </si>
  <si>
    <t>Bonus (penalty)</t>
  </si>
  <si>
    <t>Financial year to affect revenue</t>
  </si>
  <si>
    <t>Reference</t>
  </si>
  <si>
    <t>Measure Weighting</t>
  </si>
  <si>
    <t>Performance      (Exclusions)</t>
  </si>
  <si>
    <t>S-Factor</t>
  </si>
  <si>
    <t>Performance Targets</t>
  </si>
  <si>
    <t>Performance Formulae</t>
  </si>
  <si>
    <t>Performance Outcomes</t>
  </si>
  <si>
    <t>Performance</t>
  </si>
  <si>
    <t>Conditions</t>
  </si>
  <si>
    <t>Formulae</t>
  </si>
  <si>
    <t>S- Calc 1</t>
  </si>
  <si>
    <t>S- Calc 2</t>
  </si>
  <si>
    <t>Performance                   (Without Exclusions)</t>
  </si>
  <si>
    <t>Availability</t>
  </si>
  <si>
    <t>S-Factor Result</t>
  </si>
  <si>
    <t>Average time</t>
  </si>
  <si>
    <t>&gt;</t>
  </si>
  <si>
    <t>No.</t>
  </si>
  <si>
    <t>Capped impact (if applicable)</t>
  </si>
  <si>
    <t xml:space="preserve">  Description of the event and its impact on the network and performance</t>
  </si>
  <si>
    <t>Quantitative impact</t>
  </si>
  <si>
    <t>3rd party outage</t>
  </si>
  <si>
    <t>Force majeure</t>
  </si>
  <si>
    <t>Unregulated transmission assets</t>
  </si>
  <si>
    <t>Planned outages</t>
  </si>
  <si>
    <t>Further description of exclusion</t>
  </si>
  <si>
    <t xml:space="preserve">Defined exclusions </t>
  </si>
  <si>
    <t>Performance without exclusions</t>
  </si>
  <si>
    <t>Performance with exclusions</t>
  </si>
  <si>
    <t xml:space="preserve">Performance            </t>
  </si>
  <si>
    <t xml:space="preserve"> S-Factor    </t>
  </si>
  <si>
    <t xml:space="preserve">Final Incentive </t>
  </si>
  <si>
    <t xml:space="preserve">Performance         </t>
  </si>
  <si>
    <t xml:space="preserve"> S-Factor                        </t>
  </si>
  <si>
    <t>Revenue cap information</t>
  </si>
  <si>
    <t>Annual revenue adjusted for CPI</t>
  </si>
  <si>
    <t xml:space="preserve">Calendar year revenue </t>
  </si>
  <si>
    <t>Performance              (Without exclusions)</t>
  </si>
  <si>
    <t>Performance       (With exclusions)</t>
  </si>
  <si>
    <t>Date prepared:</t>
  </si>
  <si>
    <t xml:space="preserve">Revision date: </t>
  </si>
  <si>
    <t>CPI</t>
  </si>
  <si>
    <t>Cause of the event</t>
  </si>
  <si>
    <t>Start date</t>
  </si>
  <si>
    <t xml:space="preserve">Start time </t>
  </si>
  <si>
    <t>End date</t>
  </si>
  <si>
    <t xml:space="preserve">End time </t>
  </si>
  <si>
    <t>LOSS OF SUPPLY EVENT FREQUENCY</t>
  </si>
  <si>
    <t>Maximum system demand</t>
  </si>
  <si>
    <t>Demand shed and time</t>
  </si>
  <si>
    <t>AVERAGE OUTAGE DURATION</t>
  </si>
  <si>
    <t>Reactive plant or transformer</t>
  </si>
  <si>
    <t>Any outages shown to be caused by a fault or other event on a '3rd party system' e.g. intertrip signal, generator outage, customer installation (TNSP to provide list)</t>
  </si>
  <si>
    <t xml:space="preserve">Unregulated transmission assets </t>
  </si>
  <si>
    <t>S-factor</t>
  </si>
  <si>
    <t>Further references</t>
  </si>
  <si>
    <t>Circuits affected</t>
  </si>
  <si>
    <t>Base revenue</t>
  </si>
  <si>
    <t>AR</t>
  </si>
  <si>
    <t>Description of column entries</t>
  </si>
  <si>
    <t>Revenue calendar year  ($)</t>
  </si>
  <si>
    <t>Aggregate outcome</t>
  </si>
  <si>
    <t xml:space="preserve">CIRCUIT AVAILABILITY </t>
  </si>
  <si>
    <t>Performance parameter</t>
  </si>
  <si>
    <t>Service target performance incentive scheme</t>
  </si>
  <si>
    <t>TNSP XYZ - SERVICE STANDARDS PERFORMANCE</t>
  </si>
  <si>
    <t>Total circuit availabilty</t>
  </si>
  <si>
    <t>Transmission circuit availability (critical circuits)</t>
  </si>
  <si>
    <t>Transmission circuit availability (peak periods)</t>
  </si>
  <si>
    <t>PERFORMANCE PARAMETERS</t>
  </si>
  <si>
    <t>Loss of supply event frequency ( No of events &gt; 0.05 system minutes)</t>
  </si>
  <si>
    <t>Loss of supply event frequency ( No of events &gt; 1.0 system minutes)</t>
  </si>
  <si>
    <t>Average outage duration</t>
  </si>
  <si>
    <t>Total circuit availability</t>
  </si>
  <si>
    <t>Tranmission circuit availability (critical circuits)</t>
  </si>
  <si>
    <t>Descripition of column entries</t>
  </si>
  <si>
    <t>TNSP XYZ - Proposed exclusions</t>
  </si>
  <si>
    <t>No of events &gt; 0.05 system minutes</t>
  </si>
  <si>
    <t>No of events &gt; 1.0 system minutes</t>
  </si>
  <si>
    <t>TNSP XYZ- S1 - Total circuit availability</t>
  </si>
  <si>
    <t>TNSP XYZ - S2 - Transmission circuit availability (critical circuits)</t>
  </si>
  <si>
    <t>TNSP XYZ - S3 - Transmission circuit availability (peak periods)</t>
  </si>
  <si>
    <t>TNSP XYZ- S4 - Loss of supply event frequency (No of events &gt; 0.05 system minutes)</t>
  </si>
  <si>
    <t>Loss of supply event frequency (No of events &gt; 0.05 system minutes)</t>
  </si>
  <si>
    <t>No of events</t>
  </si>
  <si>
    <t>Loss of supply event frequency (No of events &gt; 1.0 system minutes)</t>
  </si>
  <si>
    <t>TNSP XYZ- S5 - Loss of supply event frequency (No of events &gt; 1.0 system minutes)</t>
  </si>
  <si>
    <t>TNSP XYZ - S6 - Average outage duration</t>
  </si>
  <si>
    <t>TNSP XYZ - Revenue calculation</t>
  </si>
  <si>
    <t>TNSP XYZ- Performance outcomes</t>
  </si>
  <si>
    <t>Parameter 5 - Loss of supply event frequency (No. of events &gt; 1.0 system mins)</t>
  </si>
  <si>
    <t>Parameter 4- Loss of supply event frequency (No. of events &gt; 0.05 system mins)</t>
  </si>
  <si>
    <t>Parameter 3- Transmission circuit availability (peak periods)</t>
  </si>
  <si>
    <t>Parameter 2- Transmission circuit availability (critical circuits)</t>
  </si>
  <si>
    <t>Parameter 1- Total circuit availability</t>
  </si>
  <si>
    <t>Parameter 6 - Average outage duration</t>
  </si>
  <si>
    <t>Outages to control voltages</t>
  </si>
  <si>
    <t>Outages to control voltages within required limits, both as directed by NEMMCO and where NEMMCO does not have direct oversight of the network (in both cases only where the element is available for immediate energisation if required)</t>
  </si>
  <si>
    <t>Unregulated transmission assets (eg some connection assets)</t>
  </si>
  <si>
    <t>Successful reclose events (less than 1 minute duration)</t>
  </si>
  <si>
    <t>Momentary interruptions (less than one minute)</t>
  </si>
  <si>
    <t>TNSP XYZ - Defined exclusions</t>
  </si>
  <si>
    <t>2005-06</t>
  </si>
  <si>
    <t>2006-07</t>
  </si>
  <si>
    <t>2007-08</t>
  </si>
  <si>
    <t>2008-09</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</si>
</sst>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0.000"/>
    <numFmt numFmtId="165" formatCode="0.000000"/>
    <numFmt numFmtId="166" formatCode="0.000000000"/>
    <numFmt numFmtId="167" formatCode="0.0000000%"/>
    <numFmt numFmtId="168" formatCode="0.000000%"/>
    <numFmt numFmtId="169" formatCode="0.0000%"/>
    <numFmt numFmtId="170" formatCode="0.0"/>
    <numFmt numFmtId="171" formatCode="0.000000000000000%"/>
    <numFmt numFmtId="172" formatCode="&quot;$&quot;#,##0"/>
    <numFmt numFmtId="173" formatCode="[$-C09]d\ mmmm\ yyyy;@"/>
    <numFmt numFmtId="174" formatCode="d/mm/yy;@"/>
    <numFmt numFmtId="175" formatCode="hh:mm:ss;@"/>
  </numFmts>
  <fonts count="25" x14ac:knownFonts="1">
    <font>
      <sz val="10"/>
      <name val="Arial"/>
    </font>
    <font>
      <sz val="10"/>
      <name val="Arial"/>
      <family val="2"/>
    </font>
    <font>
      <sz val="8"/>
      <name val="Arial"/>
      <family val="2"/>
    </font>
    <font>
      <sz val="10"/>
      <name val="Arial"/>
      <family val="2"/>
    </font>
    <font>
      <b/>
      <sz val="10"/>
      <name val="Arial"/>
      <family val="2"/>
    </font>
    <font>
      <sz val="10"/>
      <color indexed="8"/>
      <name val="Arial"/>
      <family val="2"/>
    </font>
    <font>
      <b/>
      <sz val="10"/>
      <color indexed="9"/>
      <name val="Arial"/>
      <family val="2"/>
    </font>
    <font>
      <sz val="10"/>
      <color indexed="9"/>
      <name val="Arial"/>
      <family val="2"/>
    </font>
    <font>
      <sz val="10"/>
      <color indexed="8"/>
      <name val="Arial"/>
      <family val="2"/>
    </font>
    <font>
      <sz val="10"/>
      <color indexed="9"/>
      <name val="Arial"/>
      <family val="2"/>
    </font>
    <font>
      <b/>
      <sz val="10"/>
      <color indexed="8"/>
      <name val="Arial"/>
      <family val="2"/>
    </font>
    <font>
      <sz val="10"/>
      <color indexed="22"/>
      <name val="Arial"/>
      <family val="2"/>
    </font>
    <font>
      <b/>
      <i/>
      <sz val="10"/>
      <color indexed="9"/>
      <name val="Arial"/>
      <family val="2"/>
    </font>
    <font>
      <i/>
      <sz val="10"/>
      <name val="Arial"/>
      <family val="2"/>
    </font>
    <font>
      <i/>
      <sz val="10"/>
      <color indexed="22"/>
      <name val="Arial"/>
      <family val="2"/>
    </font>
    <font>
      <i/>
      <sz val="10"/>
      <color indexed="9"/>
      <name val="Arial"/>
      <family val="2"/>
    </font>
    <font>
      <i/>
      <sz val="9"/>
      <color indexed="9"/>
      <name val="Arial"/>
      <family val="2"/>
    </font>
    <font>
      <sz val="12"/>
      <color indexed="62"/>
      <name val="Arial Black"/>
      <family val="2"/>
    </font>
    <font>
      <b/>
      <sz val="10"/>
      <color indexed="62"/>
      <name val="Arial"/>
      <family val="2"/>
    </font>
    <font>
      <b/>
      <i/>
      <sz val="10"/>
      <name val="Arial"/>
      <family val="2"/>
    </font>
    <font>
      <sz val="10"/>
      <color indexed="23"/>
      <name val="Arial"/>
      <family val="2"/>
    </font>
    <font>
      <sz val="10"/>
      <color indexed="62"/>
      <name val="Arial"/>
      <family val="2"/>
    </font>
    <font>
      <b/>
      <sz val="12"/>
      <color indexed="62"/>
      <name val="Arial"/>
      <family val="2"/>
    </font>
    <font>
      <sz val="12"/>
      <color indexed="62"/>
      <name val="Arial"/>
      <family val="2"/>
    </font>
    <font>
      <sz val="9"/>
      <color indexed="23"/>
      <name val="Arial"/>
      <family val="2"/>
    </font>
  </fonts>
  <fills count="10">
    <fill>
      <patternFill patternType="none"/>
    </fill>
    <fill>
      <patternFill patternType="gray125"/>
    </fill>
    <fill>
      <patternFill patternType="solid">
        <fgColor indexed="62"/>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indexed="41"/>
        <bgColor indexed="64"/>
      </patternFill>
    </fill>
  </fills>
  <borders count="4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n">
        <color indexed="64"/>
      </left>
      <right/>
      <top/>
      <bottom/>
      <diagonal/>
    </border>
    <border>
      <left style="thin">
        <color indexed="64"/>
      </left>
      <right/>
      <top style="thin">
        <color indexed="64"/>
      </top>
      <bottom/>
      <diagonal/>
    </border>
    <border>
      <left/>
      <right style="thick">
        <color indexed="64"/>
      </right>
      <top style="thick">
        <color indexed="64"/>
      </top>
      <bottom style="thin">
        <color indexed="64"/>
      </bottom>
      <diagonal/>
    </border>
    <border>
      <left style="thick">
        <color indexed="64"/>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9"/>
      </left>
      <right style="thin">
        <color indexed="64"/>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2">
    <xf numFmtId="0" fontId="0" fillId="0" borderId="0"/>
    <xf numFmtId="9" fontId="1" fillId="0" borderId="0" applyFont="0" applyFill="0" applyBorder="0" applyAlignment="0" applyProtection="0"/>
  </cellStyleXfs>
  <cellXfs count="288">
    <xf numFmtId="0" fontId="0" fillId="0" borderId="0" xfId="0"/>
    <xf numFmtId="0" fontId="0" fillId="0" borderId="0" xfId="0" applyAlignment="1">
      <alignment horizontal="center"/>
    </xf>
    <xf numFmtId="166" fontId="0" fillId="0" borderId="0" xfId="0" applyNumberFormat="1"/>
    <xf numFmtId="165" fontId="0" fillId="0" borderId="0" xfId="0" applyNumberFormat="1"/>
    <xf numFmtId="0" fontId="6" fillId="0" borderId="0" xfId="0" applyFont="1" applyFill="1"/>
    <xf numFmtId="0" fontId="0" fillId="0" borderId="0" xfId="0" applyFill="1"/>
    <xf numFmtId="0" fontId="7" fillId="0" borderId="0" xfId="0" applyFont="1" applyFill="1"/>
    <xf numFmtId="0" fontId="7" fillId="0" borderId="0" xfId="0" applyFont="1" applyFill="1" applyAlignment="1">
      <alignment horizontal="center"/>
    </xf>
    <xf numFmtId="0" fontId="6" fillId="0" borderId="0" xfId="0" applyFont="1" applyFill="1" applyAlignment="1">
      <alignment horizontal="center"/>
    </xf>
    <xf numFmtId="0" fontId="0" fillId="0" borderId="0" xfId="0" applyAlignment="1">
      <alignment vertical="top"/>
    </xf>
    <xf numFmtId="0" fontId="0" fillId="0" borderId="0" xfId="0" applyBorder="1"/>
    <xf numFmtId="0" fontId="0" fillId="0" borderId="0" xfId="0" applyFill="1" applyBorder="1"/>
    <xf numFmtId="0" fontId="4" fillId="0" borderId="0" xfId="0" applyFont="1" applyBorder="1"/>
    <xf numFmtId="0" fontId="4" fillId="0" borderId="0" xfId="0" applyFont="1" applyFill="1" applyBorder="1"/>
    <xf numFmtId="170"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171" fontId="0" fillId="0" borderId="0" xfId="0" applyNumberFormat="1"/>
    <xf numFmtId="0" fontId="0" fillId="0" borderId="0" xfId="0" applyFill="1" applyBorder="1" applyAlignment="1">
      <alignment horizontal="center"/>
    </xf>
    <xf numFmtId="0" fontId="0" fillId="0" borderId="0" xfId="0" applyBorder="1" applyAlignment="1">
      <alignment horizontal="center"/>
    </xf>
    <xf numFmtId="0" fontId="6" fillId="2"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6"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4" fillId="2" borderId="0" xfId="0" applyFont="1" applyFill="1" applyBorder="1" applyAlignment="1">
      <alignment horizontal="center" vertical="center" wrapText="1"/>
    </xf>
    <xf numFmtId="0" fontId="0" fillId="0" borderId="0" xfId="0" applyBorder="1" applyAlignment="1">
      <alignment horizontal="center" vertical="center"/>
    </xf>
    <xf numFmtId="0" fontId="0" fillId="3" borderId="0" xfId="0" applyFill="1" applyBorder="1" applyAlignment="1">
      <alignment horizontal="center" vertical="center"/>
    </xf>
    <xf numFmtId="164" fontId="0" fillId="3" borderId="0" xfId="0" applyNumberFormat="1" applyFill="1" applyBorder="1" applyAlignment="1">
      <alignment horizontal="center" vertical="center"/>
    </xf>
    <xf numFmtId="0" fontId="0" fillId="4" borderId="0" xfId="0" applyFill="1" applyBorder="1" applyAlignment="1">
      <alignment horizontal="center" vertical="center"/>
    </xf>
    <xf numFmtId="10" fontId="0" fillId="4" borderId="0" xfId="1" applyNumberFormat="1" applyFont="1" applyFill="1" applyBorder="1" applyAlignment="1">
      <alignment horizontal="center" vertical="center"/>
    </xf>
    <xf numFmtId="10" fontId="7" fillId="0" borderId="0" xfId="1" applyNumberFormat="1" applyFont="1" applyFill="1" applyBorder="1" applyAlignment="1">
      <alignment horizontal="center"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horizontal="center" vertical="center"/>
    </xf>
    <xf numFmtId="0" fontId="7" fillId="0" borderId="0" xfId="0" applyFont="1" applyFill="1" applyAlignment="1">
      <alignment horizontal="center" vertical="center"/>
    </xf>
    <xf numFmtId="0" fontId="0" fillId="0" borderId="0" xfId="0" applyAlignment="1">
      <alignment horizontal="center" vertical="center"/>
    </xf>
    <xf numFmtId="0" fontId="12" fillId="2" borderId="0" xfId="0" applyFont="1" applyFill="1" applyBorder="1" applyAlignment="1">
      <alignment horizontal="left" vertical="center"/>
    </xf>
    <xf numFmtId="0" fontId="3" fillId="4" borderId="1" xfId="0" applyFont="1" applyFill="1" applyBorder="1" applyAlignment="1">
      <alignment horizontal="center" vertical="center"/>
    </xf>
    <xf numFmtId="0" fontId="0" fillId="4" borderId="2" xfId="0" applyFill="1" applyBorder="1" applyAlignment="1">
      <alignment horizontal="center" vertical="center"/>
    </xf>
    <xf numFmtId="0" fontId="12" fillId="2" borderId="3"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3" fillId="5" borderId="0" xfId="0" applyFont="1" applyFill="1" applyBorder="1" applyAlignment="1">
      <alignment horizontal="center" vertical="center"/>
    </xf>
    <xf numFmtId="10" fontId="11" fillId="5" borderId="0" xfId="1" applyNumberFormat="1" applyFont="1" applyFill="1" applyBorder="1" applyAlignment="1">
      <alignment horizontal="center" vertical="center"/>
    </xf>
    <xf numFmtId="10" fontId="0" fillId="5" borderId="0" xfId="1" applyNumberFormat="1" applyFont="1" applyFill="1" applyBorder="1" applyAlignment="1">
      <alignment horizontal="center" vertical="center"/>
    </xf>
    <xf numFmtId="10" fontId="3" fillId="5" borderId="0" xfId="1" applyNumberFormat="1" applyFont="1" applyFill="1" applyBorder="1" applyAlignment="1">
      <alignment horizontal="center" vertical="center"/>
    </xf>
    <xf numFmtId="10" fontId="11" fillId="5" borderId="0" xfId="0" applyNumberFormat="1" applyFont="1" applyFill="1" applyBorder="1" applyAlignment="1">
      <alignment horizontal="center" vertical="center"/>
    </xf>
    <xf numFmtId="10" fontId="0" fillId="5" borderId="0" xfId="0" applyNumberFormat="1" applyFill="1" applyBorder="1" applyAlignment="1">
      <alignment horizontal="center" vertical="center"/>
    </xf>
    <xf numFmtId="10" fontId="3" fillId="5" borderId="0" xfId="0" applyNumberFormat="1" applyFont="1" applyFill="1" applyBorder="1" applyAlignment="1">
      <alignment horizontal="center" vertical="center"/>
    </xf>
    <xf numFmtId="0" fontId="17" fillId="0" borderId="0" xfId="0" applyFont="1" applyFill="1" applyBorder="1"/>
    <xf numFmtId="0" fontId="18" fillId="0" borderId="0" xfId="0" applyFont="1" applyFill="1" applyBorder="1"/>
    <xf numFmtId="0" fontId="3" fillId="3" borderId="0" xfId="0" applyFont="1" applyFill="1" applyBorder="1"/>
    <xf numFmtId="0" fontId="3" fillId="3" borderId="4" xfId="0" applyFont="1" applyFill="1" applyBorder="1" applyAlignment="1">
      <alignment horizontal="center" vertical="center"/>
    </xf>
    <xf numFmtId="10" fontId="0" fillId="4" borderId="0" xfId="0" applyNumberFormat="1" applyFill="1" applyBorder="1" applyAlignment="1">
      <alignment horizontal="center" vertical="center"/>
    </xf>
    <xf numFmtId="1" fontId="11" fillId="5" borderId="0" xfId="1" applyNumberFormat="1" applyFont="1" applyFill="1" applyBorder="1" applyAlignment="1">
      <alignment horizontal="center" vertical="center"/>
    </xf>
    <xf numFmtId="1" fontId="0" fillId="5" borderId="0" xfId="1" applyNumberFormat="1" applyFont="1" applyFill="1" applyBorder="1" applyAlignment="1">
      <alignment horizontal="center" vertical="center"/>
    </xf>
    <xf numFmtId="1" fontId="3" fillId="5" borderId="0" xfId="1" applyNumberFormat="1" applyFont="1" applyFill="1" applyBorder="1" applyAlignment="1">
      <alignment horizontal="center" vertical="center"/>
    </xf>
    <xf numFmtId="1" fontId="0" fillId="4" borderId="0" xfId="0" applyNumberFormat="1" applyFill="1" applyBorder="1" applyAlignment="1">
      <alignment horizontal="center" vertical="center"/>
    </xf>
    <xf numFmtId="0" fontId="21" fillId="0" borderId="0" xfId="0" applyFont="1" applyFill="1" applyAlignment="1">
      <alignment vertical="top"/>
    </xf>
    <xf numFmtId="0" fontId="21" fillId="0" borderId="0" xfId="0" applyFont="1" applyFill="1"/>
    <xf numFmtId="0" fontId="22" fillId="0" borderId="0" xfId="0" applyFont="1" applyFill="1" applyAlignment="1">
      <alignment vertical="top"/>
    </xf>
    <xf numFmtId="0" fontId="23" fillId="0" borderId="0" xfId="0" applyFont="1" applyFill="1" applyAlignment="1">
      <alignment vertical="top"/>
    </xf>
    <xf numFmtId="0" fontId="18" fillId="0" borderId="0" xfId="0" applyFont="1" applyFill="1" applyAlignment="1">
      <alignment vertical="top"/>
    </xf>
    <xf numFmtId="0" fontId="6" fillId="2" borderId="0" xfId="0" applyFont="1" applyFill="1" applyBorder="1" applyAlignment="1">
      <alignment vertical="top"/>
    </xf>
    <xf numFmtId="0" fontId="10" fillId="5" borderId="0" xfId="0" applyFont="1" applyFill="1" applyBorder="1" applyAlignment="1">
      <alignment vertical="top"/>
    </xf>
    <xf numFmtId="0" fontId="21" fillId="0" borderId="0" xfId="0" applyFont="1" applyFill="1" applyAlignment="1">
      <alignment horizontal="center"/>
    </xf>
    <xf numFmtId="0" fontId="20" fillId="0" borderId="0" xfId="0" applyFont="1" applyFill="1"/>
    <xf numFmtId="0" fontId="3" fillId="3" borderId="0" xfId="0" applyFont="1" applyFill="1" applyBorder="1" applyAlignment="1">
      <alignment vertical="top"/>
    </xf>
    <xf numFmtId="0" fontId="9" fillId="2" borderId="6" xfId="0" applyFont="1" applyFill="1" applyBorder="1" applyAlignment="1">
      <alignment vertical="top"/>
    </xf>
    <xf numFmtId="0" fontId="4" fillId="5" borderId="6" xfId="0" applyFont="1" applyFill="1" applyBorder="1" applyAlignment="1">
      <alignment vertical="top"/>
    </xf>
    <xf numFmtId="0" fontId="3" fillId="3" borderId="6" xfId="0" applyFont="1" applyFill="1" applyBorder="1" applyAlignment="1">
      <alignment vertical="top"/>
    </xf>
    <xf numFmtId="0" fontId="3" fillId="3" borderId="6" xfId="0" applyFont="1" applyFill="1" applyBorder="1" applyAlignment="1">
      <alignment vertical="top" wrapText="1"/>
    </xf>
    <xf numFmtId="0" fontId="5" fillId="3" borderId="6" xfId="0" applyFont="1" applyFill="1" applyBorder="1" applyAlignment="1">
      <alignment vertical="top"/>
    </xf>
    <xf numFmtId="0" fontId="17" fillId="0" borderId="0" xfId="0" applyFont="1" applyBorder="1"/>
    <xf numFmtId="0" fontId="18" fillId="0" borderId="0" xfId="0" applyFont="1" applyFill="1" applyAlignment="1">
      <alignment wrapText="1"/>
    </xf>
    <xf numFmtId="0" fontId="21" fillId="0" borderId="0" xfId="0" applyFont="1" applyFill="1" applyAlignment="1">
      <alignment horizontal="right" wrapText="1"/>
    </xf>
    <xf numFmtId="0" fontId="21" fillId="0" borderId="0" xfId="0" applyFont="1" applyFill="1" applyAlignment="1">
      <alignment horizontal="center" wrapText="1"/>
    </xf>
    <xf numFmtId="0" fontId="21" fillId="0" borderId="0" xfId="0" applyFont="1" applyFill="1" applyAlignment="1">
      <alignment wrapText="1"/>
    </xf>
    <xf numFmtId="0" fontId="9" fillId="0" borderId="0" xfId="0" applyFont="1" applyFill="1" applyAlignment="1">
      <alignment horizontal="center"/>
    </xf>
    <xf numFmtId="0" fontId="17" fillId="0" borderId="0" xfId="0" applyFont="1" applyFill="1" applyAlignment="1">
      <alignment horizontal="left" vertical="center"/>
    </xf>
    <xf numFmtId="0" fontId="0" fillId="0" borderId="0" xfId="0" applyAlignment="1">
      <alignment horizontal="center" vertical="top"/>
    </xf>
    <xf numFmtId="0" fontId="17" fillId="0" borderId="0" xfId="0" applyFont="1" applyFill="1" applyAlignment="1"/>
    <xf numFmtId="0" fontId="0" fillId="2" borderId="0" xfId="0" applyFill="1" applyBorder="1"/>
    <xf numFmtId="1" fontId="0" fillId="4" borderId="0" xfId="0" applyNumberFormat="1" applyFill="1" applyBorder="1" applyAlignment="1">
      <alignment horizontal="right"/>
    </xf>
    <xf numFmtId="0" fontId="0" fillId="2" borderId="0" xfId="0" applyFill="1" applyBorder="1" applyAlignment="1">
      <alignment horizontal="right"/>
    </xf>
    <xf numFmtId="0" fontId="12" fillId="2" borderId="3" xfId="0" applyFont="1" applyFill="1" applyBorder="1"/>
    <xf numFmtId="0" fontId="9" fillId="2" borderId="3" xfId="0" applyFont="1" applyFill="1" applyBorder="1"/>
    <xf numFmtId="0" fontId="9" fillId="2" borderId="5" xfId="0" applyFont="1" applyFill="1" applyBorder="1"/>
    <xf numFmtId="0" fontId="19" fillId="3" borderId="3" xfId="0" applyFont="1" applyFill="1" applyBorder="1" applyAlignment="1">
      <alignment horizontal="left" vertical="center"/>
    </xf>
    <xf numFmtId="0" fontId="19" fillId="3" borderId="1" xfId="0" applyFont="1" applyFill="1" applyBorder="1" applyAlignment="1">
      <alignment horizontal="left" vertical="center"/>
    </xf>
    <xf numFmtId="0" fontId="3" fillId="3"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172" fontId="5" fillId="6" borderId="0" xfId="0" applyNumberFormat="1" applyFont="1" applyFill="1" applyBorder="1" applyAlignment="1">
      <alignment horizontal="right"/>
    </xf>
    <xf numFmtId="172" fontId="5" fillId="7" borderId="0" xfId="0" applyNumberFormat="1" applyFont="1" applyFill="1" applyBorder="1" applyAlignment="1">
      <alignment horizontal="right"/>
    </xf>
    <xf numFmtId="1" fontId="0" fillId="6" borderId="0" xfId="0" applyNumberFormat="1" applyFill="1" applyBorder="1" applyAlignment="1">
      <alignment horizontal="center"/>
    </xf>
    <xf numFmtId="1" fontId="0" fillId="7" borderId="0" xfId="0" applyNumberFormat="1" applyFill="1" applyBorder="1" applyAlignment="1">
      <alignment horizontal="center"/>
    </xf>
    <xf numFmtId="0" fontId="0" fillId="2" borderId="0" xfId="0" applyFill="1" applyBorder="1" applyAlignment="1">
      <alignment horizontal="center"/>
    </xf>
    <xf numFmtId="172" fontId="3" fillId="2" borderId="0" xfId="0" applyNumberFormat="1" applyFont="1" applyFill="1" applyBorder="1" applyAlignment="1">
      <alignment horizontal="right"/>
    </xf>
    <xf numFmtId="0" fontId="0" fillId="6" borderId="0" xfId="0" applyFill="1" applyBorder="1"/>
    <xf numFmtId="172" fontId="0" fillId="6" borderId="0" xfId="0" applyNumberFormat="1" applyFill="1" applyBorder="1" applyAlignment="1">
      <alignment horizontal="right"/>
    </xf>
    <xf numFmtId="0" fontId="0" fillId="7" borderId="0" xfId="0" applyFill="1" applyBorder="1" applyAlignment="1">
      <alignment horizontal="right"/>
    </xf>
    <xf numFmtId="172" fontId="0" fillId="7" borderId="0" xfId="0" applyNumberFormat="1" applyFill="1" applyBorder="1" applyAlignment="1">
      <alignment horizontal="right"/>
    </xf>
    <xf numFmtId="167" fontId="3" fillId="2" borderId="0" xfId="0" applyNumberFormat="1" applyFont="1" applyFill="1" applyBorder="1" applyAlignment="1">
      <alignment horizontal="right"/>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21" fillId="2" borderId="0" xfId="0" applyFont="1" applyFill="1"/>
    <xf numFmtId="0" fontId="0" fillId="3" borderId="4" xfId="0" applyFill="1" applyBorder="1"/>
    <xf numFmtId="1" fontId="1" fillId="6" borderId="9" xfId="1" applyNumberFormat="1" applyFill="1" applyBorder="1" applyAlignment="1">
      <alignment horizontal="center" vertical="center"/>
    </xf>
    <xf numFmtId="1" fontId="1" fillId="7" borderId="9" xfId="1" applyNumberFormat="1" applyFill="1" applyBorder="1" applyAlignment="1">
      <alignment horizontal="center" vertical="center"/>
    </xf>
    <xf numFmtId="1" fontId="8" fillId="6" borderId="10" xfId="0" applyNumberFormat="1" applyFont="1" applyFill="1" applyBorder="1" applyAlignment="1">
      <alignment horizontal="center" vertical="center"/>
    </xf>
    <xf numFmtId="1" fontId="8" fillId="7" borderId="10" xfId="0" applyNumberFormat="1" applyFont="1" applyFill="1" applyBorder="1" applyAlignment="1">
      <alignment horizontal="center" vertical="center"/>
    </xf>
    <xf numFmtId="169" fontId="0" fillId="2" borderId="0" xfId="0" applyNumberFormat="1" applyFill="1" applyBorder="1" applyAlignment="1">
      <alignment horizontal="right"/>
    </xf>
    <xf numFmtId="169" fontId="3" fillId="2" borderId="0" xfId="0" applyNumberFormat="1" applyFont="1" applyFill="1" applyBorder="1" applyAlignment="1">
      <alignment horizontal="right"/>
    </xf>
    <xf numFmtId="165" fontId="0" fillId="3" borderId="0" xfId="0" applyNumberFormat="1" applyFill="1" applyBorder="1" applyAlignment="1">
      <alignment horizontal="center" vertical="center"/>
    </xf>
    <xf numFmtId="0" fontId="0" fillId="3" borderId="0" xfId="0" applyFill="1" applyBorder="1"/>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3" xfId="0" applyFont="1" applyFill="1" applyBorder="1" applyAlignment="1">
      <alignment horizontal="left" vertical="center" wrapText="1"/>
    </xf>
    <xf numFmtId="0" fontId="3" fillId="4" borderId="11" xfId="0" applyFont="1" applyFill="1" applyBorder="1" applyAlignment="1">
      <alignment vertical="top" wrapText="1"/>
    </xf>
    <xf numFmtId="15" fontId="3" fillId="4" borderId="11" xfId="0" applyNumberFormat="1" applyFont="1" applyFill="1" applyBorder="1" applyAlignment="1">
      <alignment vertical="top" wrapText="1"/>
    </xf>
    <xf numFmtId="174" fontId="3" fillId="4" borderId="14" xfId="0" applyNumberFormat="1" applyFont="1" applyFill="1" applyBorder="1" applyAlignment="1">
      <alignment vertical="top" wrapText="1"/>
    </xf>
    <xf numFmtId="175" fontId="3" fillId="4" borderId="11" xfId="0" applyNumberFormat="1" applyFont="1" applyFill="1" applyBorder="1" applyAlignment="1">
      <alignment vertical="top" wrapText="1"/>
    </xf>
    <xf numFmtId="0" fontId="1" fillId="4" borderId="11" xfId="0" applyFont="1" applyFill="1" applyBorder="1" applyAlignment="1">
      <alignment vertical="top" wrapText="1"/>
    </xf>
    <xf numFmtId="0" fontId="3" fillId="4" borderId="10" xfId="0" applyFont="1" applyFill="1" applyBorder="1" applyAlignment="1">
      <alignment vertical="top" wrapText="1"/>
    </xf>
    <xf numFmtId="174" fontId="3" fillId="4" borderId="10" xfId="0" applyNumberFormat="1" applyFont="1" applyFill="1" applyBorder="1" applyAlignment="1">
      <alignment vertical="top" wrapText="1"/>
    </xf>
    <xf numFmtId="175" fontId="3" fillId="4" borderId="10" xfId="0" applyNumberFormat="1" applyFont="1" applyFill="1" applyBorder="1" applyAlignment="1">
      <alignment vertical="top" wrapText="1"/>
    </xf>
    <xf numFmtId="0" fontId="1" fillId="4" borderId="10" xfId="0" applyFont="1" applyFill="1" applyBorder="1" applyAlignment="1">
      <alignment vertical="top" wrapText="1"/>
    </xf>
    <xf numFmtId="0" fontId="3" fillId="4" borderId="13" xfId="0" applyFont="1" applyFill="1" applyBorder="1" applyAlignment="1">
      <alignment vertical="top" wrapText="1"/>
    </xf>
    <xf numFmtId="174" fontId="3" fillId="4" borderId="13" xfId="0" applyNumberFormat="1" applyFont="1" applyFill="1" applyBorder="1" applyAlignment="1">
      <alignment vertical="top" wrapText="1"/>
    </xf>
    <xf numFmtId="175" fontId="3" fillId="4" borderId="13" xfId="0" applyNumberFormat="1" applyFont="1" applyFill="1" applyBorder="1" applyAlignment="1">
      <alignment vertical="top" wrapText="1"/>
    </xf>
    <xf numFmtId="0" fontId="1" fillId="4" borderId="13" xfId="0" applyFont="1" applyFill="1" applyBorder="1" applyAlignment="1">
      <alignment vertical="top" wrapText="1"/>
    </xf>
    <xf numFmtId="0" fontId="0" fillId="0" borderId="0" xfId="0" applyAlignment="1">
      <alignment wrapText="1"/>
    </xf>
    <xf numFmtId="0" fontId="3" fillId="4" borderId="9" xfId="0" applyFont="1" applyFill="1" applyBorder="1" applyAlignment="1">
      <alignment vertical="top" wrapText="1"/>
    </xf>
    <xf numFmtId="0" fontId="1" fillId="4" borderId="9" xfId="0" applyFont="1" applyFill="1" applyBorder="1" applyAlignment="1">
      <alignment vertical="top" wrapText="1"/>
    </xf>
    <xf numFmtId="0" fontId="24" fillId="3" borderId="15" xfId="0" applyFont="1" applyFill="1" applyBorder="1" applyAlignment="1">
      <alignment vertical="center" wrapText="1"/>
    </xf>
    <xf numFmtId="0" fontId="3" fillId="4" borderId="12" xfId="0" applyFont="1" applyFill="1" applyBorder="1" applyAlignment="1">
      <alignment vertical="top" wrapText="1"/>
    </xf>
    <xf numFmtId="0" fontId="3" fillId="4" borderId="3" xfId="0" applyFont="1" applyFill="1" applyBorder="1" applyAlignment="1">
      <alignment vertical="top" wrapText="1"/>
    </xf>
    <xf numFmtId="0" fontId="3" fillId="4" borderId="15" xfId="0" applyFont="1" applyFill="1" applyBorder="1" applyAlignment="1">
      <alignment vertical="top" wrapText="1"/>
    </xf>
    <xf numFmtId="0" fontId="17" fillId="0" borderId="0" xfId="0" applyFont="1" applyFill="1" applyAlignment="1">
      <alignment vertical="top"/>
    </xf>
    <xf numFmtId="175" fontId="3" fillId="4" borderId="16" xfId="0" applyNumberFormat="1" applyFont="1" applyFill="1" applyBorder="1" applyAlignment="1">
      <alignment vertical="top" wrapText="1"/>
    </xf>
    <xf numFmtId="175" fontId="3" fillId="4" borderId="5" xfId="0" applyNumberFormat="1" applyFont="1" applyFill="1" applyBorder="1" applyAlignment="1">
      <alignment vertical="top" wrapText="1"/>
    </xf>
    <xf numFmtId="175" fontId="3" fillId="4" borderId="17" xfId="0" applyNumberFormat="1" applyFont="1" applyFill="1" applyBorder="1" applyAlignment="1">
      <alignment vertical="top" wrapText="1"/>
    </xf>
    <xf numFmtId="172" fontId="19" fillId="8" borderId="0" xfId="0" applyNumberFormat="1" applyFont="1" applyFill="1" applyBorder="1" applyAlignment="1">
      <alignment horizontal="center" vertical="center" wrapText="1"/>
    </xf>
    <xf numFmtId="0" fontId="4" fillId="0" borderId="0" xfId="0" applyFont="1" applyAlignment="1">
      <alignment vertical="top"/>
    </xf>
    <xf numFmtId="0" fontId="3" fillId="0" borderId="0" xfId="0" applyFont="1" applyFill="1" applyBorder="1" applyAlignment="1">
      <alignment vertical="top"/>
    </xf>
    <xf numFmtId="0" fontId="3" fillId="0" borderId="0" xfId="0" applyFont="1" applyFill="1" applyBorder="1" applyAlignment="1">
      <alignment vertical="top" wrapText="1"/>
    </xf>
    <xf numFmtId="0" fontId="6" fillId="2" borderId="18" xfId="0" applyFont="1" applyFill="1" applyBorder="1" applyAlignment="1">
      <alignment vertical="top"/>
    </xf>
    <xf numFmtId="0" fontId="6" fillId="2" borderId="19" xfId="0" applyFont="1" applyFill="1" applyBorder="1" applyAlignment="1">
      <alignment vertical="top"/>
    </xf>
    <xf numFmtId="0" fontId="9" fillId="2" borderId="20" xfId="0" applyFont="1" applyFill="1" applyBorder="1" applyAlignment="1">
      <alignment vertical="top"/>
    </xf>
    <xf numFmtId="0" fontId="9" fillId="2" borderId="21" xfId="0" applyFont="1" applyFill="1" applyBorder="1" applyAlignment="1">
      <alignment vertical="top"/>
    </xf>
    <xf numFmtId="0" fontId="10" fillId="5" borderId="22" xfId="0" applyFont="1" applyFill="1" applyBorder="1" applyAlignment="1">
      <alignment vertical="top"/>
    </xf>
    <xf numFmtId="0" fontId="4" fillId="5" borderId="23" xfId="0" applyFont="1" applyFill="1" applyBorder="1" applyAlignment="1">
      <alignment vertical="top"/>
    </xf>
    <xf numFmtId="0" fontId="4" fillId="3" borderId="22" xfId="0" applyFont="1" applyFill="1" applyBorder="1" applyAlignment="1">
      <alignment vertical="top"/>
    </xf>
    <xf numFmtId="0" fontId="0" fillId="3" borderId="23" xfId="0" applyFill="1" applyBorder="1" applyAlignment="1">
      <alignment vertical="top"/>
    </xf>
    <xf numFmtId="0" fontId="6" fillId="2" borderId="22" xfId="0" applyFont="1" applyFill="1" applyBorder="1" applyAlignment="1">
      <alignment vertical="top"/>
    </xf>
    <xf numFmtId="0" fontId="9" fillId="2" borderId="23" xfId="0" applyFont="1" applyFill="1" applyBorder="1" applyAlignment="1">
      <alignment vertical="top"/>
    </xf>
    <xf numFmtId="0" fontId="0" fillId="0" borderId="0" xfId="0" applyBorder="1" applyAlignment="1">
      <alignment vertical="top"/>
    </xf>
    <xf numFmtId="0" fontId="4" fillId="0" borderId="0" xfId="0" applyFont="1" applyFill="1" applyBorder="1" applyAlignment="1">
      <alignment vertical="top"/>
    </xf>
    <xf numFmtId="0" fontId="0" fillId="0" borderId="0" xfId="0" applyFill="1" applyBorder="1" applyAlignment="1">
      <alignment vertical="top"/>
    </xf>
    <xf numFmtId="168" fontId="8" fillId="6" borderId="10" xfId="0" applyNumberFormat="1" applyFont="1" applyFill="1" applyBorder="1" applyAlignment="1">
      <alignment horizontal="center" vertical="center"/>
    </xf>
    <xf numFmtId="168" fontId="8" fillId="7" borderId="10" xfId="0" applyNumberFormat="1" applyFont="1" applyFill="1" applyBorder="1" applyAlignment="1">
      <alignment horizontal="center" vertical="center"/>
    </xf>
    <xf numFmtId="165" fontId="11" fillId="2" borderId="0" xfId="0" applyNumberFormat="1" applyFont="1" applyFill="1" applyBorder="1" applyAlignment="1">
      <alignment horizontal="center" vertical="center"/>
    </xf>
    <xf numFmtId="165" fontId="0" fillId="3" borderId="0" xfId="0" applyNumberFormat="1" applyFill="1" applyBorder="1"/>
    <xf numFmtId="168" fontId="0" fillId="4" borderId="0" xfId="0" applyNumberFormat="1" applyFill="1" applyBorder="1" applyAlignment="1">
      <alignment horizontal="right"/>
    </xf>
    <xf numFmtId="168" fontId="0" fillId="6" borderId="0" xfId="0" applyNumberFormat="1" applyFill="1" applyBorder="1" applyAlignment="1">
      <alignment horizontal="center"/>
    </xf>
    <xf numFmtId="168" fontId="0" fillId="7" borderId="0" xfId="0" applyNumberFormat="1" applyFill="1" applyBorder="1" applyAlignment="1">
      <alignment horizontal="center"/>
    </xf>
    <xf numFmtId="168" fontId="0" fillId="7" borderId="0" xfId="0" applyNumberFormat="1" applyFill="1" applyBorder="1" applyAlignment="1">
      <alignment horizontal="right"/>
    </xf>
    <xf numFmtId="168" fontId="0" fillId="9" borderId="0" xfId="0" applyNumberFormat="1" applyFill="1" applyBorder="1" applyAlignment="1">
      <alignment horizontal="right"/>
    </xf>
    <xf numFmtId="0" fontId="1" fillId="4" borderId="24" xfId="0" applyFont="1" applyFill="1" applyBorder="1" applyAlignment="1">
      <alignment vertical="top" wrapText="1"/>
    </xf>
    <xf numFmtId="0" fontId="1" fillId="4" borderId="25" xfId="0" applyFont="1" applyFill="1" applyBorder="1" applyAlignment="1">
      <alignment vertical="top" wrapText="1"/>
    </xf>
    <xf numFmtId="0" fontId="1" fillId="4" borderId="26" xfId="0" applyFont="1" applyFill="1" applyBorder="1" applyAlignment="1">
      <alignment vertical="top" wrapText="1"/>
    </xf>
    <xf numFmtId="0" fontId="0" fillId="3" borderId="27" xfId="0" applyFill="1" applyBorder="1"/>
    <xf numFmtId="0" fontId="0" fillId="3" borderId="1" xfId="0" applyFill="1" applyBorder="1"/>
    <xf numFmtId="0" fontId="0" fillId="3" borderId="28" xfId="0" applyFill="1" applyBorder="1"/>
    <xf numFmtId="0" fontId="12" fillId="2" borderId="29" xfId="0" applyFont="1" applyFill="1" applyBorder="1" applyAlignment="1">
      <alignment horizontal="center" vertical="center" wrapText="1"/>
    </xf>
    <xf numFmtId="0" fontId="24" fillId="3" borderId="26" xfId="0" applyFont="1" applyFill="1" applyBorder="1" applyAlignment="1">
      <alignment horizontal="left" vertical="center" wrapText="1"/>
    </xf>
    <xf numFmtId="171" fontId="6" fillId="2" borderId="3" xfId="0" applyNumberFormat="1" applyFont="1" applyFill="1" applyBorder="1"/>
    <xf numFmtId="171" fontId="9" fillId="2" borderId="4" xfId="0" applyNumberFormat="1" applyFont="1" applyFill="1" applyBorder="1"/>
    <xf numFmtId="0" fontId="3" fillId="0" borderId="0" xfId="0" applyFont="1" applyFill="1" applyBorder="1" applyAlignment="1">
      <alignment wrapText="1"/>
    </xf>
    <xf numFmtId="0" fontId="3" fillId="0" borderId="0" xfId="0" applyFont="1" applyFill="1" applyBorder="1" applyAlignment="1"/>
    <xf numFmtId="0" fontId="0" fillId="2" borderId="27" xfId="0" applyFill="1" applyBorder="1"/>
    <xf numFmtId="0" fontId="12" fillId="0" borderId="0" xfId="0" applyFont="1" applyFill="1" applyBorder="1"/>
    <xf numFmtId="0" fontId="6" fillId="0" borderId="0" xfId="0" applyFont="1" applyFill="1" applyBorder="1"/>
    <xf numFmtId="17" fontId="6" fillId="0" borderId="0" xfId="0" applyNumberFormat="1" applyFont="1" applyFill="1" applyBorder="1"/>
    <xf numFmtId="168" fontId="0" fillId="6" borderId="10" xfId="0" applyNumberFormat="1" applyFill="1" applyBorder="1" applyAlignment="1">
      <alignment horizontal="center" vertical="center"/>
    </xf>
    <xf numFmtId="168" fontId="0" fillId="7" borderId="10" xfId="0" applyNumberFormat="1" applyFill="1" applyBorder="1" applyAlignment="1">
      <alignment horizontal="center" vertical="center"/>
    </xf>
    <xf numFmtId="1" fontId="0" fillId="6" borderId="10" xfId="0" applyNumberFormat="1" applyFill="1" applyBorder="1" applyAlignment="1">
      <alignment horizontal="center" vertical="center"/>
    </xf>
    <xf numFmtId="1" fontId="0" fillId="7" borderId="10" xfId="0" applyNumberFormat="1" applyFill="1" applyBorder="1" applyAlignment="1">
      <alignment horizontal="center" vertical="center"/>
    </xf>
    <xf numFmtId="173" fontId="0" fillId="4" borderId="10" xfId="0" applyNumberFormat="1" applyFill="1" applyBorder="1"/>
    <xf numFmtId="0" fontId="3" fillId="5" borderId="0" xfId="0" applyFont="1" applyFill="1" applyBorder="1" applyAlignment="1">
      <alignment horizontal="center" vertical="center" wrapText="1"/>
    </xf>
    <xf numFmtId="0" fontId="24" fillId="3" borderId="15" xfId="0" applyFont="1" applyFill="1" applyBorder="1" applyAlignment="1">
      <alignment horizontal="left" vertical="center" wrapText="1"/>
    </xf>
    <xf numFmtId="0" fontId="1" fillId="7" borderId="9" xfId="0" applyFont="1" applyFill="1" applyBorder="1" applyAlignment="1">
      <alignment vertical="top" wrapText="1"/>
    </xf>
    <xf numFmtId="0" fontId="1" fillId="7" borderId="10" xfId="0" applyFont="1" applyFill="1" applyBorder="1" applyAlignment="1">
      <alignment vertical="top" wrapText="1"/>
    </xf>
    <xf numFmtId="0" fontId="1" fillId="7" borderId="13" xfId="0" applyFont="1" applyFill="1" applyBorder="1" applyAlignment="1">
      <alignment vertical="top" wrapText="1"/>
    </xf>
    <xf numFmtId="0" fontId="1" fillId="7" borderId="11" xfId="0" applyFont="1" applyFill="1" applyBorder="1" applyAlignment="1">
      <alignment vertical="top" wrapText="1"/>
    </xf>
    <xf numFmtId="0" fontId="3" fillId="7" borderId="10" xfId="0" applyFont="1" applyFill="1" applyBorder="1" applyAlignment="1">
      <alignment vertical="top" wrapText="1"/>
    </xf>
    <xf numFmtId="0" fontId="0" fillId="0" borderId="30" xfId="0" applyBorder="1"/>
    <xf numFmtId="0" fontId="4" fillId="3" borderId="31" xfId="0" applyFont="1" applyFill="1" applyBorder="1" applyAlignment="1">
      <alignment vertical="top"/>
    </xf>
    <xf numFmtId="0" fontId="3" fillId="3" borderId="2" xfId="0" applyFont="1" applyFill="1" applyBorder="1" applyAlignment="1">
      <alignment vertical="top"/>
    </xf>
    <xf numFmtId="0" fontId="3" fillId="3" borderId="32" xfId="0" applyFont="1" applyFill="1" applyBorder="1" applyAlignment="1">
      <alignment vertical="top" wrapText="1"/>
    </xf>
    <xf numFmtId="0" fontId="0" fillId="3" borderId="33" xfId="0" applyFill="1" applyBorder="1" applyAlignment="1">
      <alignment vertical="top"/>
    </xf>
    <xf numFmtId="0" fontId="3" fillId="4" borderId="28" xfId="0" applyFont="1" applyFill="1" applyBorder="1" applyAlignment="1">
      <alignment horizontal="center" vertical="center"/>
    </xf>
    <xf numFmtId="0" fontId="3" fillId="4" borderId="28"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3" fillId="4" borderId="12" xfId="0" applyFont="1" applyFill="1" applyBorder="1" applyAlignment="1">
      <alignment vertical="top" wrapText="1"/>
    </xf>
    <xf numFmtId="0" fontId="3" fillId="4" borderId="16" xfId="0" applyFont="1" applyFill="1" applyBorder="1" applyAlignment="1">
      <alignment vertical="top" wrapText="1"/>
    </xf>
    <xf numFmtId="0" fontId="3" fillId="4" borderId="3" xfId="0" applyFont="1" applyFill="1" applyBorder="1" applyAlignment="1">
      <alignment vertical="top" wrapText="1"/>
    </xf>
    <xf numFmtId="0" fontId="3" fillId="4" borderId="5" xfId="0" applyFont="1" applyFill="1" applyBorder="1" applyAlignment="1">
      <alignment vertical="top" wrapText="1"/>
    </xf>
    <xf numFmtId="0" fontId="3" fillId="4" borderId="3"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15" xfId="0" applyFont="1" applyFill="1" applyBorder="1" applyAlignment="1">
      <alignment vertical="top" wrapText="1"/>
    </xf>
    <xf numFmtId="0" fontId="3" fillId="4" borderId="17" xfId="0" applyFont="1" applyFill="1" applyBorder="1" applyAlignment="1">
      <alignment vertical="top" wrapText="1"/>
    </xf>
    <xf numFmtId="0" fontId="24" fillId="3" borderId="35" xfId="0" applyFont="1" applyFill="1" applyBorder="1" applyAlignment="1">
      <alignment vertical="center" wrapText="1"/>
    </xf>
    <xf numFmtId="0" fontId="24" fillId="3" borderId="13" xfId="0" applyFont="1" applyFill="1" applyBorder="1" applyAlignment="1">
      <alignment vertical="center" wrapText="1"/>
    </xf>
    <xf numFmtId="0" fontId="24" fillId="3" borderId="13" xfId="0" applyFont="1" applyFill="1" applyBorder="1" applyAlignment="1">
      <alignment horizontal="left" vertical="center" wrapText="1"/>
    </xf>
    <xf numFmtId="0" fontId="24" fillId="3" borderId="15" xfId="0" applyFont="1" applyFill="1" applyBorder="1" applyAlignment="1">
      <alignment horizontal="left" vertical="center" wrapText="1"/>
    </xf>
    <xf numFmtId="0" fontId="24" fillId="3" borderId="17" xfId="0" applyFont="1" applyFill="1" applyBorder="1" applyAlignment="1">
      <alignment horizontal="left" vertical="center" wrapText="1"/>
    </xf>
    <xf numFmtId="0" fontId="4" fillId="5" borderId="34"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4" fillId="5" borderId="37" xfId="0" applyFont="1" applyFill="1" applyBorder="1" applyAlignment="1">
      <alignment vertical="center" wrapText="1"/>
    </xf>
    <xf numFmtId="0" fontId="4" fillId="5" borderId="38" xfId="0" applyFont="1" applyFill="1" applyBorder="1" applyAlignment="1">
      <alignment vertical="center" wrapText="1"/>
    </xf>
    <xf numFmtId="0" fontId="4" fillId="5" borderId="35" xfId="0" applyFont="1" applyFill="1" applyBorder="1" applyAlignment="1">
      <alignment vertical="center" wrapText="1"/>
    </xf>
    <xf numFmtId="0" fontId="1" fillId="7" borderId="13" xfId="0" applyFont="1" applyFill="1" applyBorder="1" applyAlignment="1">
      <alignment vertical="top" wrapText="1"/>
    </xf>
    <xf numFmtId="0" fontId="1" fillId="7" borderId="10" xfId="0" applyFont="1" applyFill="1" applyBorder="1" applyAlignment="1">
      <alignment vertical="top" wrapText="1"/>
    </xf>
    <xf numFmtId="0" fontId="1" fillId="7" borderId="9" xfId="0" applyFont="1" applyFill="1" applyBorder="1" applyAlignment="1">
      <alignment vertical="top" wrapText="1"/>
    </xf>
    <xf numFmtId="0" fontId="15" fillId="2" borderId="0" xfId="0" applyFont="1" applyFill="1" applyBorder="1" applyAlignment="1">
      <alignment horizontal="center" vertical="center" wrapText="1"/>
    </xf>
    <xf numFmtId="170" fontId="1" fillId="0" borderId="0" xfId="0" applyNumberFormat="1" applyFont="1" applyFill="1" applyBorder="1" applyAlignment="1"/>
    <xf numFmtId="0" fontId="6" fillId="2" borderId="39" xfId="0" applyFont="1" applyFill="1" applyBorder="1" applyAlignment="1">
      <alignment horizontal="right"/>
    </xf>
    <xf numFmtId="0" fontId="6" fillId="2" borderId="40" xfId="0" applyFont="1" applyFill="1" applyBorder="1" applyAlignment="1">
      <alignment horizontal="right"/>
    </xf>
    <xf numFmtId="0" fontId="0" fillId="3" borderId="1" xfId="0" applyFill="1" applyBorder="1" applyAlignment="1">
      <alignment horizontal="left"/>
    </xf>
    <xf numFmtId="0" fontId="0" fillId="3" borderId="2" xfId="0" applyFill="1" applyBorder="1" applyAlignment="1">
      <alignment horizontal="left"/>
    </xf>
    <xf numFmtId="172" fontId="0" fillId="4" borderId="1" xfId="0" applyNumberFormat="1" applyFill="1" applyBorder="1" applyAlignment="1"/>
    <xf numFmtId="172" fontId="0" fillId="4" borderId="2" xfId="0" applyNumberFormat="1" applyFill="1" applyBorder="1" applyAlignment="1"/>
    <xf numFmtId="172" fontId="4" fillId="8" borderId="3" xfId="0" applyNumberFormat="1" applyFont="1" applyFill="1" applyBorder="1" applyAlignment="1">
      <alignment horizontal="right"/>
    </xf>
    <xf numFmtId="172" fontId="4" fillId="8" borderId="5" xfId="0" applyNumberFormat="1" applyFont="1" applyFill="1" applyBorder="1" applyAlignment="1">
      <alignment horizontal="right"/>
    </xf>
    <xf numFmtId="0" fontId="12" fillId="2" borderId="28" xfId="0" applyFont="1" applyFill="1" applyBorder="1" applyAlignment="1">
      <alignment horizontal="left"/>
    </xf>
    <xf numFmtId="0" fontId="12" fillId="2" borderId="39" xfId="0" applyFont="1" applyFill="1" applyBorder="1" applyAlignment="1">
      <alignment horizontal="left"/>
    </xf>
    <xf numFmtId="172" fontId="0" fillId="4" borderId="32" xfId="0" applyNumberFormat="1" applyFill="1" applyBorder="1" applyAlignment="1"/>
    <xf numFmtId="172" fontId="0" fillId="4" borderId="27" xfId="0" applyNumberFormat="1" applyFill="1" applyBorder="1" applyAlignment="1">
      <alignment horizontal="right"/>
    </xf>
    <xf numFmtId="172" fontId="0" fillId="4" borderId="6" xfId="0" applyNumberFormat="1" applyFill="1" applyBorder="1" applyAlignment="1">
      <alignment horizontal="right"/>
    </xf>
    <xf numFmtId="0" fontId="0" fillId="5" borderId="27" xfId="0" applyFill="1" applyBorder="1" applyAlignment="1">
      <alignment horizontal="right"/>
    </xf>
    <xf numFmtId="0" fontId="0" fillId="5" borderId="6" xfId="0" applyFill="1" applyBorder="1" applyAlignment="1">
      <alignment horizontal="right"/>
    </xf>
    <xf numFmtId="10" fontId="1" fillId="4" borderId="27" xfId="1" applyNumberFormat="1" applyFill="1" applyBorder="1" applyAlignment="1">
      <alignment horizontal="right"/>
    </xf>
    <xf numFmtId="10" fontId="1" fillId="4" borderId="6" xfId="1" applyNumberFormat="1" applyFill="1" applyBorder="1" applyAlignment="1">
      <alignment horizontal="right"/>
    </xf>
    <xf numFmtId="10" fontId="1" fillId="4" borderId="1" xfId="1" applyNumberFormat="1" applyFill="1" applyBorder="1" applyAlignment="1">
      <alignment horizontal="right"/>
    </xf>
    <xf numFmtId="10" fontId="1" fillId="4" borderId="32" xfId="1" applyNumberFormat="1" applyFill="1" applyBorder="1" applyAlignment="1">
      <alignment horizontal="right"/>
    </xf>
    <xf numFmtId="0" fontId="3" fillId="0" borderId="0" xfId="0" applyFont="1" applyFill="1" applyBorder="1" applyAlignment="1">
      <alignment wrapText="1"/>
    </xf>
    <xf numFmtId="0" fontId="3" fillId="0" borderId="0" xfId="0" applyFont="1" applyFill="1" applyBorder="1" applyAlignment="1"/>
    <xf numFmtId="0" fontId="6" fillId="0" borderId="0" xfId="0" applyFont="1" applyFill="1" applyBorder="1" applyAlignment="1">
      <alignment horizontal="right"/>
    </xf>
    <xf numFmtId="17" fontId="6" fillId="2" borderId="39" xfId="0" applyNumberFormat="1" applyFont="1" applyFill="1" applyBorder="1" applyAlignment="1">
      <alignment horizontal="right"/>
    </xf>
    <xf numFmtId="170" fontId="1" fillId="4" borderId="39" xfId="0" applyNumberFormat="1" applyFont="1" applyFill="1" applyBorder="1" applyAlignment="1"/>
    <xf numFmtId="170" fontId="1" fillId="4" borderId="40" xfId="0" applyNumberFormat="1" applyFont="1" applyFill="1" applyBorder="1" applyAlignment="1"/>
    <xf numFmtId="170" fontId="0" fillId="4" borderId="28" xfId="0" applyNumberFormat="1" applyFill="1" applyBorder="1" applyAlignment="1"/>
    <xf numFmtId="170" fontId="0" fillId="4" borderId="39" xfId="0" applyNumberFormat="1" applyFill="1" applyBorder="1" applyAlignment="1"/>
    <xf numFmtId="0" fontId="12" fillId="2" borderId="0" xfId="0" applyFont="1" applyFill="1" applyBorder="1" applyAlignment="1">
      <alignment horizontal="center" vertical="center" wrapText="1"/>
    </xf>
    <xf numFmtId="0" fontId="13" fillId="0" borderId="0" xfId="0" applyFont="1" applyBorder="1" applyAlignment="1">
      <alignment horizontal="center" vertical="center"/>
    </xf>
    <xf numFmtId="0" fontId="6" fillId="2" borderId="0" xfId="0" applyFont="1" applyFill="1" applyBorder="1" applyAlignment="1">
      <alignment horizontal="center" vertical="center" wrapText="1"/>
    </xf>
    <xf numFmtId="0" fontId="0" fillId="0" borderId="0" xfId="0" applyBorder="1" applyAlignment="1">
      <alignment horizontal="center" vertical="center" wrapText="1"/>
    </xf>
    <xf numFmtId="0" fontId="3" fillId="0" borderId="1" xfId="0" applyFont="1" applyFill="1" applyBorder="1" applyAlignment="1">
      <alignment horizontal="left"/>
    </xf>
    <xf numFmtId="0" fontId="3" fillId="0" borderId="2" xfId="0" applyFont="1" applyFill="1" applyBorder="1" applyAlignment="1">
      <alignment horizontal="left"/>
    </xf>
    <xf numFmtId="0" fontId="3" fillId="0" borderId="1" xfId="0" applyFont="1" applyFill="1" applyBorder="1" applyAlignment="1">
      <alignment horizontal="right"/>
    </xf>
    <xf numFmtId="0" fontId="3" fillId="0" borderId="32" xfId="0" applyFont="1" applyFill="1" applyBorder="1" applyAlignment="1">
      <alignment horizontal="right"/>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3" fillId="0" borderId="27" xfId="0" applyFont="1" applyFill="1" applyBorder="1" applyAlignment="1">
      <alignment horizontal="left"/>
    </xf>
    <xf numFmtId="0" fontId="3" fillId="0" borderId="0" xfId="0" applyFont="1" applyFill="1" applyBorder="1" applyAlignment="1">
      <alignment horizontal="left"/>
    </xf>
    <xf numFmtId="168" fontId="3" fillId="0" borderId="27" xfId="1" applyNumberFormat="1" applyFont="1" applyFill="1" applyBorder="1" applyAlignment="1">
      <alignment horizontal="right"/>
    </xf>
    <xf numFmtId="168" fontId="3" fillId="0" borderId="6" xfId="1" applyNumberFormat="1" applyFont="1" applyFill="1" applyBorder="1" applyAlignment="1">
      <alignment horizontal="right"/>
    </xf>
    <xf numFmtId="172" fontId="3" fillId="0" borderId="27" xfId="0" applyNumberFormat="1" applyFont="1" applyFill="1" applyBorder="1" applyAlignment="1">
      <alignment horizontal="right"/>
    </xf>
    <xf numFmtId="172" fontId="3" fillId="0" borderId="6" xfId="0" applyNumberFormat="1" applyFont="1" applyFill="1" applyBorder="1" applyAlignment="1">
      <alignment horizontal="right"/>
    </xf>
  </cellXfs>
  <cellStyles count="2">
    <cellStyle name="Normal" xfId="0" builtinId="0"/>
    <cellStyle name="Percent" xfId="1" builtinId="5"/>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8753408762183"/>
          <c:y val="0.15134734036495642"/>
          <c:w val="0.61074617357303285"/>
          <c:h val="0.6985261862997989"/>
        </c:manualLayout>
      </c:layout>
      <c:scatterChart>
        <c:scatterStyle val="lineMarker"/>
        <c:varyColors val="0"/>
        <c:ser>
          <c:idx val="1"/>
          <c:order val="0"/>
          <c:tx>
            <c:v>Service standards incentive curve</c:v>
          </c:tx>
          <c:spPr>
            <a:ln w="38100">
              <a:solidFill>
                <a:srgbClr val="000080"/>
              </a:solidFill>
              <a:prstDash val="solid"/>
            </a:ln>
          </c:spPr>
          <c:marker>
            <c:symbol val="none"/>
          </c:marker>
          <c:xVal>
            <c:numRef>
              <c:f>'S1'!$B$4:$F$4</c:f>
              <c:numCache>
                <c:formatCode>0.00%</c:formatCode>
                <c:ptCount val="5"/>
                <c:pt idx="0">
                  <c:v>0.98899999999999999</c:v>
                </c:pt>
                <c:pt idx="1">
                  <c:v>0.99</c:v>
                </c:pt>
                <c:pt idx="2">
                  <c:v>0.996</c:v>
                </c:pt>
                <c:pt idx="3">
                  <c:v>0.998</c:v>
                </c:pt>
                <c:pt idx="4">
                  <c:v>0.999</c:v>
                </c:pt>
              </c:numCache>
            </c:numRef>
          </c:xVal>
          <c:yVal>
            <c:numRef>
              <c:f>'S1'!$B$5:$F$5</c:f>
              <c:numCache>
                <c:formatCode>0.00%</c:formatCode>
                <c:ptCount val="5"/>
                <c:pt idx="0">
                  <c:v>-1E-3</c:v>
                </c:pt>
                <c:pt idx="1">
                  <c:v>-1E-3</c:v>
                </c:pt>
                <c:pt idx="2">
                  <c:v>0</c:v>
                </c:pt>
                <c:pt idx="3">
                  <c:v>1E-3</c:v>
                </c:pt>
                <c:pt idx="4">
                  <c:v>1E-3</c:v>
                </c:pt>
              </c:numCache>
            </c:numRef>
          </c:yVal>
          <c:smooth val="0"/>
        </c:ser>
        <c:ser>
          <c:idx val="0"/>
          <c:order val="1"/>
          <c:tx>
            <c:strRef>
              <c:f>'S1'!$C$13</c:f>
              <c:strCache>
                <c:ptCount val="1"/>
                <c:pt idx="0">
                  <c:v>Performance                   (Without Exclusions)</c:v>
                </c:pt>
              </c:strCache>
            </c:strRef>
          </c:tx>
          <c:spPr>
            <a:ln w="28575">
              <a:noFill/>
            </a:ln>
          </c:spPr>
          <c:marker>
            <c:symbol val="diamond"/>
            <c:size val="9"/>
            <c:spPr>
              <a:solidFill>
                <a:srgbClr val="FF0000"/>
              </a:solidFill>
              <a:ln>
                <a:solidFill>
                  <a:srgbClr val="800000"/>
                </a:solidFill>
                <a:prstDash val="solid"/>
              </a:ln>
            </c:spPr>
          </c:marker>
          <c:xVal>
            <c:numRef>
              <c:f>'S1'!$C$14</c:f>
              <c:numCache>
                <c:formatCode>0.000000%</c:formatCode>
                <c:ptCount val="1"/>
                <c:pt idx="0">
                  <c:v>0</c:v>
                </c:pt>
              </c:numCache>
            </c:numRef>
          </c:xVal>
          <c:yVal>
            <c:numRef>
              <c:f>'S1'!$C$15</c:f>
              <c:numCache>
                <c:formatCode>0.000000%</c:formatCode>
                <c:ptCount val="1"/>
                <c:pt idx="0">
                  <c:v>-1E-3</c:v>
                </c:pt>
              </c:numCache>
            </c:numRef>
          </c:yVal>
          <c:smooth val="0"/>
        </c:ser>
        <c:ser>
          <c:idx val="2"/>
          <c:order val="2"/>
          <c:tx>
            <c:strRef>
              <c:f>'S1'!$D$13</c:f>
              <c:strCache>
                <c:ptCount val="1"/>
                <c:pt idx="0">
                  <c:v>Performance      (Exclusions)</c:v>
                </c:pt>
              </c:strCache>
            </c:strRef>
          </c:tx>
          <c:spPr>
            <a:ln w="12700">
              <a:solidFill>
                <a:srgbClr val="FFFF00"/>
              </a:solidFill>
              <a:prstDash val="solid"/>
            </a:ln>
          </c:spPr>
          <c:marker>
            <c:symbol val="diamond"/>
            <c:size val="6"/>
            <c:spPr>
              <a:solidFill>
                <a:srgbClr val="CC99FF"/>
              </a:solidFill>
              <a:ln>
                <a:solidFill>
                  <a:srgbClr val="800080"/>
                </a:solidFill>
                <a:prstDash val="solid"/>
              </a:ln>
            </c:spPr>
          </c:marker>
          <c:xVal>
            <c:numRef>
              <c:f>'S1'!$D$14</c:f>
              <c:numCache>
                <c:formatCode>0.000000%</c:formatCode>
                <c:ptCount val="1"/>
                <c:pt idx="0">
                  <c:v>0</c:v>
                </c:pt>
              </c:numCache>
            </c:numRef>
          </c:xVal>
          <c:yVal>
            <c:numRef>
              <c:f>'S1'!$D$15</c:f>
              <c:numCache>
                <c:formatCode>0.000000%</c:formatCode>
                <c:ptCount val="1"/>
                <c:pt idx="0">
                  <c:v>-1E-3</c:v>
                </c:pt>
              </c:numCache>
            </c:numRef>
          </c:yVal>
          <c:smooth val="0"/>
        </c:ser>
        <c:dLbls>
          <c:showLegendKey val="0"/>
          <c:showVal val="0"/>
          <c:showCatName val="0"/>
          <c:showSerName val="0"/>
          <c:showPercent val="0"/>
          <c:showBubbleSize val="0"/>
        </c:dLbls>
        <c:axId val="373328512"/>
        <c:axId val="374407936"/>
      </c:scatterChart>
      <c:valAx>
        <c:axId val="373328512"/>
        <c:scaling>
          <c:orientation val="minMax"/>
          <c:max val="0.999"/>
          <c:min val="0.98899999999999999"/>
        </c:scaling>
        <c:delete val="0"/>
        <c:axPos val="b"/>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4407936"/>
        <c:crossesAt val="0"/>
        <c:crossBetween val="midCat"/>
        <c:majorUnit val="2E-3"/>
        <c:minorUnit val="2E-3"/>
      </c:valAx>
      <c:valAx>
        <c:axId val="374407936"/>
        <c:scaling>
          <c:orientation val="minMax"/>
          <c:max val="2.5000000000000001E-3"/>
          <c:min val="-2.5000000000000001E-3"/>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3328512"/>
        <c:crossesAt val="0"/>
        <c:crossBetween val="midCat"/>
        <c:majorUnit val="5.0000000000000001E-4"/>
        <c:minorUnit val="5.0000000000000001E-4"/>
      </c:valAx>
      <c:spPr>
        <a:noFill/>
        <a:ln w="25400">
          <a:noFill/>
        </a:ln>
      </c:spPr>
    </c:plotArea>
    <c:legend>
      <c:legendPos val="r"/>
      <c:legendEntry>
        <c:idx val="0"/>
        <c:txPr>
          <a:bodyPr/>
          <a:lstStyle/>
          <a:p>
            <a:pPr>
              <a:defRPr sz="735" b="0" i="0" u="none" strike="noStrike" baseline="0">
                <a:solidFill>
                  <a:srgbClr val="000000"/>
                </a:solidFill>
                <a:latin typeface="Arial"/>
                <a:ea typeface="Arial"/>
                <a:cs typeface="Arial"/>
              </a:defRPr>
            </a:pPr>
            <a:endParaRPr lang="en-US"/>
          </a:p>
        </c:txPr>
      </c:legendEntry>
      <c:legendEntry>
        <c:idx val="1"/>
        <c:txPr>
          <a:bodyPr/>
          <a:lstStyle/>
          <a:p>
            <a:pPr>
              <a:defRPr sz="735" b="0" i="0" u="none" strike="noStrike" baseline="0">
                <a:solidFill>
                  <a:srgbClr val="000000"/>
                </a:solidFill>
                <a:latin typeface="Arial"/>
                <a:ea typeface="Arial"/>
                <a:cs typeface="Arial"/>
              </a:defRPr>
            </a:pPr>
            <a:endParaRPr lang="en-US"/>
          </a:p>
        </c:txPr>
      </c:legendEntry>
      <c:legendEntry>
        <c:idx val="2"/>
        <c:txPr>
          <a:bodyPr/>
          <a:lstStyle/>
          <a:p>
            <a:pPr>
              <a:defRPr sz="735" b="0" i="0" u="none" strike="noStrike" baseline="0">
                <a:solidFill>
                  <a:srgbClr val="000000"/>
                </a:solidFill>
                <a:latin typeface="Arial"/>
                <a:ea typeface="Arial"/>
                <a:cs typeface="Arial"/>
              </a:defRPr>
            </a:pPr>
            <a:endParaRPr lang="en-US"/>
          </a:p>
        </c:txPr>
      </c:legendEntry>
      <c:layout>
        <c:manualLayout>
          <c:xMode val="edge"/>
          <c:yMode val="edge"/>
          <c:x val="0.81377351192701108"/>
          <c:y val="0.16531786409095242"/>
          <c:w val="0.16142337557652367"/>
          <c:h val="0.41911571177987939"/>
        </c:manualLayout>
      </c:layout>
      <c:overlay val="0"/>
      <c:spPr>
        <a:solidFill>
          <a:srgbClr val="FFFFCC"/>
        </a:solidFill>
        <a:ln w="3175">
          <a:solidFill>
            <a:srgbClr val="000000"/>
          </a:solidFill>
          <a:prstDash val="solid"/>
        </a:ln>
      </c:spPr>
      <c:txPr>
        <a:bodyPr/>
        <a:lstStyle/>
        <a:p>
          <a:pPr>
            <a:defRPr sz="15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85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25930134774541"/>
          <c:y val="0.15278930721161646"/>
          <c:w val="0.63749200653870985"/>
          <c:h val="0.69361495019876673"/>
        </c:manualLayout>
      </c:layout>
      <c:scatterChart>
        <c:scatterStyle val="lineMarker"/>
        <c:varyColors val="0"/>
        <c:ser>
          <c:idx val="1"/>
          <c:order val="0"/>
          <c:tx>
            <c:v>Service standards incentive curve</c:v>
          </c:tx>
          <c:spPr>
            <a:ln w="38100">
              <a:solidFill>
                <a:srgbClr val="000080"/>
              </a:solidFill>
              <a:prstDash val="solid"/>
            </a:ln>
          </c:spPr>
          <c:marker>
            <c:symbol val="none"/>
          </c:marker>
          <c:xVal>
            <c:numRef>
              <c:f>'S2'!$B$4:$F$4</c:f>
              <c:numCache>
                <c:formatCode>0.00%</c:formatCode>
                <c:ptCount val="5"/>
                <c:pt idx="0">
                  <c:v>0.98</c:v>
                </c:pt>
                <c:pt idx="1">
                  <c:v>0.98399999999999999</c:v>
                </c:pt>
                <c:pt idx="2">
                  <c:v>0.99199999999999999</c:v>
                </c:pt>
                <c:pt idx="3">
                  <c:v>0.998</c:v>
                </c:pt>
                <c:pt idx="4">
                  <c:v>1</c:v>
                </c:pt>
              </c:numCache>
            </c:numRef>
          </c:xVal>
          <c:yVal>
            <c:numRef>
              <c:f>'S2'!$B$5:$F$5</c:f>
              <c:numCache>
                <c:formatCode>0.00%</c:formatCode>
                <c:ptCount val="5"/>
                <c:pt idx="0">
                  <c:v>-1.5E-3</c:v>
                </c:pt>
                <c:pt idx="1">
                  <c:v>-1.5E-3</c:v>
                </c:pt>
                <c:pt idx="2">
                  <c:v>0</c:v>
                </c:pt>
                <c:pt idx="3">
                  <c:v>1.5E-3</c:v>
                </c:pt>
                <c:pt idx="4">
                  <c:v>1.5E-3</c:v>
                </c:pt>
              </c:numCache>
            </c:numRef>
          </c:yVal>
          <c:smooth val="0"/>
        </c:ser>
        <c:ser>
          <c:idx val="0"/>
          <c:order val="1"/>
          <c:tx>
            <c:strRef>
              <c:f>'S2'!$C$13</c:f>
              <c:strCache>
                <c:ptCount val="1"/>
                <c:pt idx="0">
                  <c:v>Performance                   (Without Exclusions)</c:v>
                </c:pt>
              </c:strCache>
            </c:strRef>
          </c:tx>
          <c:spPr>
            <a:ln w="28575">
              <a:noFill/>
            </a:ln>
          </c:spPr>
          <c:marker>
            <c:symbol val="diamond"/>
            <c:size val="9"/>
            <c:spPr>
              <a:solidFill>
                <a:srgbClr val="FF0000"/>
              </a:solidFill>
              <a:ln>
                <a:solidFill>
                  <a:srgbClr val="800000"/>
                </a:solidFill>
                <a:prstDash val="solid"/>
              </a:ln>
            </c:spPr>
          </c:marker>
          <c:xVal>
            <c:numRef>
              <c:f>'S2'!$C$14</c:f>
              <c:numCache>
                <c:formatCode>0.000000%</c:formatCode>
                <c:ptCount val="1"/>
                <c:pt idx="0">
                  <c:v>0</c:v>
                </c:pt>
              </c:numCache>
            </c:numRef>
          </c:xVal>
          <c:yVal>
            <c:numRef>
              <c:f>'S2'!$C$15</c:f>
              <c:numCache>
                <c:formatCode>0.000000%</c:formatCode>
                <c:ptCount val="1"/>
                <c:pt idx="0">
                  <c:v>-1.5E-3</c:v>
                </c:pt>
              </c:numCache>
            </c:numRef>
          </c:yVal>
          <c:smooth val="0"/>
        </c:ser>
        <c:ser>
          <c:idx val="2"/>
          <c:order val="2"/>
          <c:tx>
            <c:strRef>
              <c:f>'S2'!$D$13</c:f>
              <c:strCache>
                <c:ptCount val="1"/>
                <c:pt idx="0">
                  <c:v>Performance      (Exclusions)</c:v>
                </c:pt>
              </c:strCache>
            </c:strRef>
          </c:tx>
          <c:spPr>
            <a:ln w="12700">
              <a:solidFill>
                <a:srgbClr val="FFFF00"/>
              </a:solidFill>
              <a:prstDash val="solid"/>
            </a:ln>
          </c:spPr>
          <c:marker>
            <c:symbol val="diamond"/>
            <c:size val="6"/>
            <c:spPr>
              <a:solidFill>
                <a:srgbClr val="CC99FF"/>
              </a:solidFill>
              <a:ln>
                <a:solidFill>
                  <a:srgbClr val="800080"/>
                </a:solidFill>
                <a:prstDash val="solid"/>
              </a:ln>
            </c:spPr>
          </c:marker>
          <c:xVal>
            <c:numRef>
              <c:f>'S2'!$D$14</c:f>
              <c:numCache>
                <c:formatCode>0.000000%</c:formatCode>
                <c:ptCount val="1"/>
                <c:pt idx="0">
                  <c:v>0</c:v>
                </c:pt>
              </c:numCache>
            </c:numRef>
          </c:xVal>
          <c:yVal>
            <c:numRef>
              <c:f>'S2'!$D$15</c:f>
              <c:numCache>
                <c:formatCode>0.000000%</c:formatCode>
                <c:ptCount val="1"/>
                <c:pt idx="0">
                  <c:v>-1.5E-3</c:v>
                </c:pt>
              </c:numCache>
            </c:numRef>
          </c:yVal>
          <c:smooth val="0"/>
        </c:ser>
        <c:dLbls>
          <c:showLegendKey val="0"/>
          <c:showVal val="0"/>
          <c:showCatName val="0"/>
          <c:showSerName val="0"/>
          <c:showPercent val="0"/>
          <c:showBubbleSize val="0"/>
        </c:dLbls>
        <c:axId val="380871808"/>
        <c:axId val="382550016"/>
      </c:scatterChart>
      <c:valAx>
        <c:axId val="380871808"/>
        <c:scaling>
          <c:orientation val="minMax"/>
          <c:max val="1"/>
          <c:min val="0.98"/>
        </c:scaling>
        <c:delete val="0"/>
        <c:axPos val="b"/>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82550016"/>
        <c:crossesAt val="0"/>
        <c:crossBetween val="midCat"/>
        <c:majorUnit val="4.0000000000000001E-3"/>
        <c:minorUnit val="4.0000000000000001E-3"/>
      </c:valAx>
      <c:valAx>
        <c:axId val="382550016"/>
        <c:scaling>
          <c:orientation val="minMax"/>
          <c:max val="2E-3"/>
          <c:min val="-2E-3"/>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80871808"/>
        <c:crossesAt val="0"/>
        <c:crossBetween val="midCat"/>
        <c:majorUnit val="5.0000000000000001E-4"/>
        <c:minorUnit val="5.0000000000000001E-4"/>
      </c:valAx>
      <c:spPr>
        <a:noFill/>
        <a:ln w="25400">
          <a:noFill/>
        </a:ln>
      </c:spPr>
    </c:plotArea>
    <c:legend>
      <c:legendPos val="r"/>
      <c:legendEntry>
        <c:idx val="0"/>
        <c:txPr>
          <a:bodyPr/>
          <a:lstStyle/>
          <a:p>
            <a:pPr>
              <a:defRPr sz="735" b="0" i="0" u="none" strike="noStrike" baseline="0">
                <a:solidFill>
                  <a:srgbClr val="000000"/>
                </a:solidFill>
                <a:latin typeface="Arial"/>
                <a:ea typeface="Arial"/>
                <a:cs typeface="Arial"/>
              </a:defRPr>
            </a:pPr>
            <a:endParaRPr lang="en-US"/>
          </a:p>
        </c:txPr>
      </c:legendEntry>
      <c:legendEntry>
        <c:idx val="1"/>
        <c:txPr>
          <a:bodyPr/>
          <a:lstStyle/>
          <a:p>
            <a:pPr>
              <a:defRPr sz="735" b="0" i="0" u="none" strike="noStrike" baseline="0">
                <a:solidFill>
                  <a:srgbClr val="000000"/>
                </a:solidFill>
                <a:latin typeface="Arial"/>
                <a:ea typeface="Arial"/>
                <a:cs typeface="Arial"/>
              </a:defRPr>
            </a:pPr>
            <a:endParaRPr lang="en-US"/>
          </a:p>
        </c:txPr>
      </c:legendEntry>
      <c:legendEntry>
        <c:idx val="2"/>
        <c:txPr>
          <a:bodyPr/>
          <a:lstStyle/>
          <a:p>
            <a:pPr>
              <a:defRPr sz="735" b="0" i="0" u="none" strike="noStrike" baseline="0">
                <a:solidFill>
                  <a:srgbClr val="000000"/>
                </a:solidFill>
                <a:latin typeface="Arial"/>
                <a:ea typeface="Arial"/>
                <a:cs typeface="Arial"/>
              </a:defRPr>
            </a:pPr>
            <a:endParaRPr lang="en-US"/>
          </a:p>
        </c:txPr>
      </c:legendEntry>
      <c:layout>
        <c:manualLayout>
          <c:xMode val="edge"/>
          <c:yMode val="edge"/>
          <c:x val="0.82857051247736824"/>
          <c:y val="0.12368658202845143"/>
          <c:w val="0.16233218203638233"/>
          <c:h val="0.51899859909977653"/>
        </c:manualLayout>
      </c:layout>
      <c:overlay val="0"/>
      <c:spPr>
        <a:solidFill>
          <a:srgbClr val="FFFFCC"/>
        </a:solidFill>
        <a:ln w="3175">
          <a:solidFill>
            <a:srgbClr val="000000"/>
          </a:solidFill>
          <a:prstDash val="solid"/>
        </a:ln>
      </c:spPr>
      <c:txPr>
        <a:bodyPr/>
        <a:lstStyle/>
        <a:p>
          <a:pPr>
            <a:defRPr sz="15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825"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0479470613152"/>
          <c:y val="0.14967773070444496"/>
          <c:w val="0.6096191788245261"/>
          <c:h val="0.70324775061136036"/>
        </c:manualLayout>
      </c:layout>
      <c:scatterChart>
        <c:scatterStyle val="lineMarker"/>
        <c:varyColors val="0"/>
        <c:ser>
          <c:idx val="1"/>
          <c:order val="0"/>
          <c:tx>
            <c:v>Service standards incentive curve</c:v>
          </c:tx>
          <c:spPr>
            <a:ln w="38100">
              <a:solidFill>
                <a:srgbClr val="000080"/>
              </a:solidFill>
              <a:prstDash val="solid"/>
            </a:ln>
          </c:spPr>
          <c:marker>
            <c:symbol val="none"/>
          </c:marker>
          <c:xVal>
            <c:numRef>
              <c:f>'S3'!$B$4:$F$4</c:f>
              <c:numCache>
                <c:formatCode>0.00%</c:formatCode>
                <c:ptCount val="5"/>
                <c:pt idx="0">
                  <c:v>0.96499999999999997</c:v>
                </c:pt>
                <c:pt idx="1">
                  <c:v>0.97</c:v>
                </c:pt>
                <c:pt idx="2">
                  <c:v>0.98499999999999999</c:v>
                </c:pt>
                <c:pt idx="3">
                  <c:v>0.99299999999999999</c:v>
                </c:pt>
                <c:pt idx="4">
                  <c:v>1</c:v>
                </c:pt>
              </c:numCache>
            </c:numRef>
          </c:xVal>
          <c:yVal>
            <c:numRef>
              <c:f>'S3'!$B$5:$F$5</c:f>
              <c:numCache>
                <c:formatCode>0.00%</c:formatCode>
                <c:ptCount val="5"/>
                <c:pt idx="0">
                  <c:v>-1.5E-3</c:v>
                </c:pt>
                <c:pt idx="1">
                  <c:v>-1.5E-3</c:v>
                </c:pt>
                <c:pt idx="2">
                  <c:v>0</c:v>
                </c:pt>
                <c:pt idx="3">
                  <c:v>1.5E-3</c:v>
                </c:pt>
                <c:pt idx="4">
                  <c:v>1.5E-3</c:v>
                </c:pt>
              </c:numCache>
            </c:numRef>
          </c:yVal>
          <c:smooth val="0"/>
        </c:ser>
        <c:ser>
          <c:idx val="0"/>
          <c:order val="1"/>
          <c:tx>
            <c:strRef>
              <c:f>'S3'!$C$13</c:f>
              <c:strCache>
                <c:ptCount val="1"/>
                <c:pt idx="0">
                  <c:v>Performance                   (Without Exclusions)</c:v>
                </c:pt>
              </c:strCache>
            </c:strRef>
          </c:tx>
          <c:spPr>
            <a:ln w="28575">
              <a:noFill/>
            </a:ln>
          </c:spPr>
          <c:marker>
            <c:symbol val="diamond"/>
            <c:size val="9"/>
            <c:spPr>
              <a:solidFill>
                <a:srgbClr val="FF0000"/>
              </a:solidFill>
              <a:ln>
                <a:solidFill>
                  <a:srgbClr val="800000"/>
                </a:solidFill>
                <a:prstDash val="solid"/>
              </a:ln>
            </c:spPr>
          </c:marker>
          <c:xVal>
            <c:numRef>
              <c:f>'S3'!$C$14</c:f>
              <c:numCache>
                <c:formatCode>0.000000%</c:formatCode>
                <c:ptCount val="1"/>
                <c:pt idx="0">
                  <c:v>0</c:v>
                </c:pt>
              </c:numCache>
            </c:numRef>
          </c:xVal>
          <c:yVal>
            <c:numRef>
              <c:f>'S3'!$C$15</c:f>
              <c:numCache>
                <c:formatCode>0.000000%</c:formatCode>
                <c:ptCount val="1"/>
                <c:pt idx="0">
                  <c:v>-1.5E-3</c:v>
                </c:pt>
              </c:numCache>
            </c:numRef>
          </c:yVal>
          <c:smooth val="0"/>
        </c:ser>
        <c:ser>
          <c:idx val="2"/>
          <c:order val="2"/>
          <c:tx>
            <c:strRef>
              <c:f>'S3'!$D$13</c:f>
              <c:strCache>
                <c:ptCount val="1"/>
                <c:pt idx="0">
                  <c:v>Performance      (Exclusions)</c:v>
                </c:pt>
              </c:strCache>
            </c:strRef>
          </c:tx>
          <c:spPr>
            <a:ln w="12700">
              <a:solidFill>
                <a:srgbClr val="FFFF00"/>
              </a:solidFill>
              <a:prstDash val="solid"/>
            </a:ln>
          </c:spPr>
          <c:marker>
            <c:symbol val="diamond"/>
            <c:size val="6"/>
            <c:spPr>
              <a:solidFill>
                <a:srgbClr val="CC99FF"/>
              </a:solidFill>
              <a:ln>
                <a:solidFill>
                  <a:srgbClr val="800080"/>
                </a:solidFill>
                <a:prstDash val="solid"/>
              </a:ln>
            </c:spPr>
          </c:marker>
          <c:xVal>
            <c:numRef>
              <c:f>'S3'!$D$14</c:f>
              <c:numCache>
                <c:formatCode>0.000000%</c:formatCode>
                <c:ptCount val="1"/>
                <c:pt idx="0">
                  <c:v>0</c:v>
                </c:pt>
              </c:numCache>
            </c:numRef>
          </c:xVal>
          <c:yVal>
            <c:numRef>
              <c:f>'S3'!$D$15</c:f>
              <c:numCache>
                <c:formatCode>0.000000%</c:formatCode>
                <c:ptCount val="1"/>
                <c:pt idx="0">
                  <c:v>-1.5E-3</c:v>
                </c:pt>
              </c:numCache>
            </c:numRef>
          </c:yVal>
          <c:smooth val="0"/>
        </c:ser>
        <c:dLbls>
          <c:showLegendKey val="0"/>
          <c:showVal val="0"/>
          <c:showCatName val="0"/>
          <c:showSerName val="0"/>
          <c:showPercent val="0"/>
          <c:showBubbleSize val="0"/>
        </c:dLbls>
        <c:axId val="265107328"/>
        <c:axId val="265113600"/>
      </c:scatterChart>
      <c:valAx>
        <c:axId val="265107328"/>
        <c:scaling>
          <c:orientation val="minMax"/>
          <c:max val="1"/>
          <c:min val="0.96499999999999997"/>
        </c:scaling>
        <c:delete val="0"/>
        <c:axPos val="b"/>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5113600"/>
        <c:crossesAt val="0"/>
        <c:crossBetween val="midCat"/>
        <c:majorUnit val="5.0000000000000001E-3"/>
        <c:minorUnit val="5.0000000000000001E-3"/>
      </c:valAx>
      <c:valAx>
        <c:axId val="265113600"/>
        <c:scaling>
          <c:orientation val="minMax"/>
          <c:max val="2E-3"/>
          <c:min val="-2E-3"/>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65107328"/>
        <c:crossesAt val="0"/>
        <c:crossBetween val="midCat"/>
        <c:majorUnit val="5.0000000000000001E-4"/>
        <c:minorUnit val="5.0000000000000001E-4"/>
      </c:valAx>
      <c:spPr>
        <a:noFill/>
        <a:ln w="25400">
          <a:noFill/>
        </a:ln>
      </c:spPr>
    </c:plotArea>
    <c:legend>
      <c:legendPos val="r"/>
      <c:legendEntry>
        <c:idx val="0"/>
        <c:txPr>
          <a:bodyPr/>
          <a:lstStyle/>
          <a:p>
            <a:pPr>
              <a:defRPr sz="735" b="0" i="0" u="none" strike="noStrike" baseline="0">
                <a:solidFill>
                  <a:srgbClr val="000000"/>
                </a:solidFill>
                <a:latin typeface="Arial"/>
                <a:ea typeface="Arial"/>
                <a:cs typeface="Arial"/>
              </a:defRPr>
            </a:pPr>
            <a:endParaRPr lang="en-US"/>
          </a:p>
        </c:txPr>
      </c:legendEntry>
      <c:legendEntry>
        <c:idx val="1"/>
        <c:txPr>
          <a:bodyPr/>
          <a:lstStyle/>
          <a:p>
            <a:pPr>
              <a:defRPr sz="735" b="0" i="0" u="none" strike="noStrike" baseline="0">
                <a:solidFill>
                  <a:srgbClr val="000000"/>
                </a:solidFill>
                <a:latin typeface="Arial"/>
                <a:ea typeface="Arial"/>
                <a:cs typeface="Arial"/>
              </a:defRPr>
            </a:pPr>
            <a:endParaRPr lang="en-US"/>
          </a:p>
        </c:txPr>
      </c:legendEntry>
      <c:legendEntry>
        <c:idx val="2"/>
        <c:txPr>
          <a:bodyPr/>
          <a:lstStyle/>
          <a:p>
            <a:pPr>
              <a:defRPr sz="735" b="0" i="0" u="none" strike="noStrike" baseline="0">
                <a:solidFill>
                  <a:srgbClr val="000000"/>
                </a:solidFill>
                <a:latin typeface="Arial"/>
                <a:ea typeface="Arial"/>
                <a:cs typeface="Arial"/>
              </a:defRPr>
            </a:pPr>
            <a:endParaRPr lang="en-US"/>
          </a:p>
        </c:txPr>
      </c:legendEntry>
      <c:layout>
        <c:manualLayout>
          <c:xMode val="edge"/>
          <c:yMode val="edge"/>
          <c:x val="0.79719431077053415"/>
          <c:y val="0.12354352375604979"/>
          <c:w val="0.17585168619938255"/>
          <c:h val="0.59158341183185381"/>
        </c:manualLayout>
      </c:layout>
      <c:overlay val="0"/>
      <c:spPr>
        <a:solidFill>
          <a:srgbClr val="FFFFCC"/>
        </a:solidFill>
        <a:ln w="3175">
          <a:solidFill>
            <a:srgbClr val="000000"/>
          </a:solidFill>
          <a:prstDash val="solid"/>
        </a:ln>
      </c:spPr>
      <c:txPr>
        <a:bodyPr/>
        <a:lstStyle/>
        <a:p>
          <a:pPr>
            <a:defRPr sz="15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85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86553813292755"/>
          <c:y val="0.17693430263826171"/>
          <c:w val="0.65005858395923866"/>
          <c:h val="0.6755673373460902"/>
        </c:manualLayout>
      </c:layout>
      <c:scatterChart>
        <c:scatterStyle val="lineMarker"/>
        <c:varyColors val="0"/>
        <c:ser>
          <c:idx val="1"/>
          <c:order val="0"/>
          <c:tx>
            <c:v>Service standards incentive curve</c:v>
          </c:tx>
          <c:spPr>
            <a:ln w="38100">
              <a:solidFill>
                <a:srgbClr val="000080"/>
              </a:solidFill>
              <a:prstDash val="solid"/>
            </a:ln>
          </c:spPr>
          <c:marker>
            <c:symbol val="none"/>
          </c:marker>
          <c:xVal>
            <c:numRef>
              <c:f>'S4'!$B$4:$F$4</c:f>
              <c:numCache>
                <c:formatCode>0</c:formatCode>
                <c:ptCount val="5"/>
                <c:pt idx="0">
                  <c:v>10</c:v>
                </c:pt>
                <c:pt idx="1">
                  <c:v>9</c:v>
                </c:pt>
                <c:pt idx="2">
                  <c:v>6</c:v>
                </c:pt>
                <c:pt idx="3">
                  <c:v>3</c:v>
                </c:pt>
                <c:pt idx="4">
                  <c:v>0</c:v>
                </c:pt>
              </c:numCache>
            </c:numRef>
          </c:xVal>
          <c:yVal>
            <c:numRef>
              <c:f>'S4'!$B$5:$F$5</c:f>
              <c:numCache>
                <c:formatCode>0.00%</c:formatCode>
                <c:ptCount val="5"/>
                <c:pt idx="0">
                  <c:v>-2.5000000000000001E-3</c:v>
                </c:pt>
                <c:pt idx="1">
                  <c:v>-2.5000000000000001E-3</c:v>
                </c:pt>
                <c:pt idx="2">
                  <c:v>0</c:v>
                </c:pt>
                <c:pt idx="3">
                  <c:v>2.5000000000000001E-3</c:v>
                </c:pt>
                <c:pt idx="4">
                  <c:v>2.5000000000000001E-3</c:v>
                </c:pt>
              </c:numCache>
            </c:numRef>
          </c:yVal>
          <c:smooth val="0"/>
        </c:ser>
        <c:ser>
          <c:idx val="0"/>
          <c:order val="1"/>
          <c:tx>
            <c:strRef>
              <c:f>'S4'!$C$13</c:f>
              <c:strCache>
                <c:ptCount val="1"/>
                <c:pt idx="0">
                  <c:v>Performance                   (Without Exclusions)</c:v>
                </c:pt>
              </c:strCache>
            </c:strRef>
          </c:tx>
          <c:spPr>
            <a:ln w="28575">
              <a:noFill/>
            </a:ln>
          </c:spPr>
          <c:marker>
            <c:symbol val="diamond"/>
            <c:size val="9"/>
            <c:spPr>
              <a:solidFill>
                <a:srgbClr val="FF0000"/>
              </a:solidFill>
              <a:ln>
                <a:solidFill>
                  <a:srgbClr val="800000"/>
                </a:solidFill>
                <a:prstDash val="solid"/>
              </a:ln>
            </c:spPr>
          </c:marker>
          <c:xVal>
            <c:numRef>
              <c:f>'S4'!$C$14</c:f>
              <c:numCache>
                <c:formatCode>0</c:formatCode>
                <c:ptCount val="1"/>
                <c:pt idx="0">
                  <c:v>0</c:v>
                </c:pt>
              </c:numCache>
            </c:numRef>
          </c:xVal>
          <c:yVal>
            <c:numRef>
              <c:f>'S4'!$C$15</c:f>
              <c:numCache>
                <c:formatCode>0.000000%</c:formatCode>
                <c:ptCount val="1"/>
                <c:pt idx="0">
                  <c:v>2.5000000000000001E-3</c:v>
                </c:pt>
              </c:numCache>
            </c:numRef>
          </c:yVal>
          <c:smooth val="0"/>
        </c:ser>
        <c:ser>
          <c:idx val="2"/>
          <c:order val="2"/>
          <c:tx>
            <c:strRef>
              <c:f>'S4'!$D$13</c:f>
              <c:strCache>
                <c:ptCount val="1"/>
                <c:pt idx="0">
                  <c:v>Performance      (Exclusions)</c:v>
                </c:pt>
              </c:strCache>
            </c:strRef>
          </c:tx>
          <c:spPr>
            <a:ln w="12700">
              <a:solidFill>
                <a:srgbClr val="FFFF00"/>
              </a:solidFill>
              <a:prstDash val="solid"/>
            </a:ln>
          </c:spPr>
          <c:marker>
            <c:symbol val="diamond"/>
            <c:size val="6"/>
            <c:spPr>
              <a:solidFill>
                <a:srgbClr val="CC99FF"/>
              </a:solidFill>
              <a:ln>
                <a:solidFill>
                  <a:srgbClr val="800080"/>
                </a:solidFill>
                <a:prstDash val="solid"/>
              </a:ln>
            </c:spPr>
          </c:marker>
          <c:xVal>
            <c:numRef>
              <c:f>'S4'!$D$14</c:f>
              <c:numCache>
                <c:formatCode>0</c:formatCode>
                <c:ptCount val="1"/>
                <c:pt idx="0">
                  <c:v>0</c:v>
                </c:pt>
              </c:numCache>
            </c:numRef>
          </c:xVal>
          <c:yVal>
            <c:numRef>
              <c:f>'S4'!$D$15</c:f>
              <c:numCache>
                <c:formatCode>0.000000%</c:formatCode>
                <c:ptCount val="1"/>
                <c:pt idx="0">
                  <c:v>2.5000000000000001E-3</c:v>
                </c:pt>
              </c:numCache>
            </c:numRef>
          </c:yVal>
          <c:smooth val="0"/>
        </c:ser>
        <c:dLbls>
          <c:showLegendKey val="0"/>
          <c:showVal val="0"/>
          <c:showCatName val="0"/>
          <c:showSerName val="0"/>
          <c:showPercent val="0"/>
          <c:showBubbleSize val="0"/>
        </c:dLbls>
        <c:axId val="330044160"/>
        <c:axId val="330046080"/>
      </c:scatterChart>
      <c:valAx>
        <c:axId val="330044160"/>
        <c:scaling>
          <c:orientation val="minMax"/>
          <c:max val="10"/>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0046080"/>
        <c:crossesAt val="0"/>
        <c:crossBetween val="midCat"/>
        <c:majorUnit val="1"/>
        <c:minorUnit val="1"/>
      </c:valAx>
      <c:valAx>
        <c:axId val="330046080"/>
        <c:scaling>
          <c:orientation val="minMax"/>
          <c:max val="3.0000000000000001E-3"/>
          <c:min val="-3.0000000000000001E-3"/>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30044160"/>
        <c:crossesAt val="0"/>
        <c:crossBetween val="midCat"/>
        <c:majorUnit val="1E-3"/>
        <c:minorUnit val="1E-3"/>
      </c:valAx>
      <c:spPr>
        <a:noFill/>
        <a:ln w="25400">
          <a:noFill/>
        </a:ln>
      </c:spPr>
    </c:plotArea>
    <c:legend>
      <c:legendPos val="r"/>
      <c:legendEntry>
        <c:idx val="0"/>
        <c:txPr>
          <a:bodyPr/>
          <a:lstStyle/>
          <a:p>
            <a:pPr>
              <a:defRPr sz="735" b="0" i="0" u="none" strike="noStrike" baseline="0">
                <a:solidFill>
                  <a:srgbClr val="000000"/>
                </a:solidFill>
                <a:latin typeface="Arial"/>
                <a:ea typeface="Arial"/>
                <a:cs typeface="Arial"/>
              </a:defRPr>
            </a:pPr>
            <a:endParaRPr lang="en-US"/>
          </a:p>
        </c:txPr>
      </c:legendEntry>
      <c:legendEntry>
        <c:idx val="1"/>
        <c:txPr>
          <a:bodyPr/>
          <a:lstStyle/>
          <a:p>
            <a:pPr>
              <a:defRPr sz="735" b="0" i="0" u="none" strike="noStrike" baseline="0">
                <a:solidFill>
                  <a:srgbClr val="000000"/>
                </a:solidFill>
                <a:latin typeface="Arial"/>
                <a:ea typeface="Arial"/>
                <a:cs typeface="Arial"/>
              </a:defRPr>
            </a:pPr>
            <a:endParaRPr lang="en-US"/>
          </a:p>
        </c:txPr>
      </c:legendEntry>
      <c:legendEntry>
        <c:idx val="2"/>
        <c:txPr>
          <a:bodyPr/>
          <a:lstStyle/>
          <a:p>
            <a:pPr>
              <a:defRPr sz="735" b="0" i="0" u="none" strike="noStrike" baseline="0">
                <a:solidFill>
                  <a:srgbClr val="000000"/>
                </a:solidFill>
                <a:latin typeface="Arial"/>
                <a:ea typeface="Arial"/>
                <a:cs typeface="Arial"/>
              </a:defRPr>
            </a:pPr>
            <a:endParaRPr lang="en-US"/>
          </a:p>
        </c:txPr>
      </c:legendEntry>
      <c:layout>
        <c:manualLayout>
          <c:xMode val="edge"/>
          <c:yMode val="edge"/>
          <c:x val="0.80748017836532215"/>
          <c:y val="0.18842354306931766"/>
          <c:w val="0.18334985701414425"/>
          <c:h val="0.48254809810435012"/>
        </c:manualLayout>
      </c:layout>
      <c:overlay val="0"/>
      <c:spPr>
        <a:solidFill>
          <a:srgbClr val="FFFFCC"/>
        </a:solidFill>
        <a:ln w="3175">
          <a:solidFill>
            <a:srgbClr val="000000"/>
          </a:solidFill>
          <a:prstDash val="solid"/>
        </a:ln>
      </c:spPr>
      <c:txPr>
        <a:bodyPr/>
        <a:lstStyle/>
        <a:p>
          <a:pPr>
            <a:defRPr sz="15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675"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54927302100162"/>
          <c:y val="0.11301720079396239"/>
          <c:w val="0.60096930533117932"/>
          <c:h val="0.73932085519383728"/>
        </c:manualLayout>
      </c:layout>
      <c:scatterChart>
        <c:scatterStyle val="lineMarker"/>
        <c:varyColors val="0"/>
        <c:ser>
          <c:idx val="1"/>
          <c:order val="0"/>
          <c:tx>
            <c:v>Service standards incentive curve</c:v>
          </c:tx>
          <c:spPr>
            <a:ln w="38100">
              <a:solidFill>
                <a:srgbClr val="000080"/>
              </a:solidFill>
              <a:prstDash val="solid"/>
            </a:ln>
          </c:spPr>
          <c:marker>
            <c:symbol val="none"/>
          </c:marker>
          <c:xVal>
            <c:numRef>
              <c:f>'S5'!$B$4:$F$4</c:f>
              <c:numCache>
                <c:formatCode>0</c:formatCode>
                <c:ptCount val="5"/>
                <c:pt idx="0">
                  <c:v>3</c:v>
                </c:pt>
                <c:pt idx="1">
                  <c:v>2</c:v>
                </c:pt>
                <c:pt idx="2">
                  <c:v>1</c:v>
                </c:pt>
                <c:pt idx="3">
                  <c:v>0</c:v>
                </c:pt>
                <c:pt idx="4">
                  <c:v>0</c:v>
                </c:pt>
              </c:numCache>
            </c:numRef>
          </c:xVal>
          <c:yVal>
            <c:numRef>
              <c:f>'S5'!$B$5:$F$5</c:f>
              <c:numCache>
                <c:formatCode>0.00%</c:formatCode>
                <c:ptCount val="5"/>
                <c:pt idx="0">
                  <c:v>-2E-3</c:v>
                </c:pt>
                <c:pt idx="1">
                  <c:v>-2E-3</c:v>
                </c:pt>
                <c:pt idx="2">
                  <c:v>0</c:v>
                </c:pt>
                <c:pt idx="3">
                  <c:v>2E-3</c:v>
                </c:pt>
                <c:pt idx="4">
                  <c:v>2E-3</c:v>
                </c:pt>
              </c:numCache>
            </c:numRef>
          </c:yVal>
          <c:smooth val="0"/>
        </c:ser>
        <c:ser>
          <c:idx val="0"/>
          <c:order val="1"/>
          <c:tx>
            <c:strRef>
              <c:f>'S5'!$C$13</c:f>
              <c:strCache>
                <c:ptCount val="1"/>
                <c:pt idx="0">
                  <c:v>Performance                   (Without Exclusions)</c:v>
                </c:pt>
              </c:strCache>
            </c:strRef>
          </c:tx>
          <c:spPr>
            <a:ln w="28575">
              <a:noFill/>
            </a:ln>
          </c:spPr>
          <c:marker>
            <c:symbol val="diamond"/>
            <c:size val="9"/>
            <c:spPr>
              <a:solidFill>
                <a:srgbClr val="FF0000"/>
              </a:solidFill>
              <a:ln>
                <a:solidFill>
                  <a:srgbClr val="800000"/>
                </a:solidFill>
                <a:prstDash val="solid"/>
              </a:ln>
            </c:spPr>
          </c:marker>
          <c:xVal>
            <c:numRef>
              <c:f>'S5'!$C$14</c:f>
              <c:numCache>
                <c:formatCode>0</c:formatCode>
                <c:ptCount val="1"/>
                <c:pt idx="0">
                  <c:v>0</c:v>
                </c:pt>
              </c:numCache>
            </c:numRef>
          </c:xVal>
          <c:yVal>
            <c:numRef>
              <c:f>'S5'!$C$15</c:f>
              <c:numCache>
                <c:formatCode>0.000000%</c:formatCode>
                <c:ptCount val="1"/>
                <c:pt idx="0">
                  <c:v>2E-3</c:v>
                </c:pt>
              </c:numCache>
            </c:numRef>
          </c:yVal>
          <c:smooth val="0"/>
        </c:ser>
        <c:ser>
          <c:idx val="2"/>
          <c:order val="2"/>
          <c:tx>
            <c:strRef>
              <c:f>'S5'!$D$13</c:f>
              <c:strCache>
                <c:ptCount val="1"/>
                <c:pt idx="0">
                  <c:v>Performance      (Exclusions)</c:v>
                </c:pt>
              </c:strCache>
            </c:strRef>
          </c:tx>
          <c:spPr>
            <a:ln w="12700">
              <a:solidFill>
                <a:srgbClr val="FFFF00"/>
              </a:solidFill>
              <a:prstDash val="solid"/>
            </a:ln>
          </c:spPr>
          <c:marker>
            <c:symbol val="diamond"/>
            <c:size val="6"/>
            <c:spPr>
              <a:solidFill>
                <a:srgbClr val="CC99FF"/>
              </a:solidFill>
              <a:ln>
                <a:solidFill>
                  <a:srgbClr val="800080"/>
                </a:solidFill>
                <a:prstDash val="solid"/>
              </a:ln>
            </c:spPr>
          </c:marker>
          <c:xVal>
            <c:numRef>
              <c:f>'S5'!$D$14</c:f>
              <c:numCache>
                <c:formatCode>0</c:formatCode>
                <c:ptCount val="1"/>
                <c:pt idx="0">
                  <c:v>0</c:v>
                </c:pt>
              </c:numCache>
            </c:numRef>
          </c:xVal>
          <c:yVal>
            <c:numRef>
              <c:f>'S5'!$D$15</c:f>
              <c:numCache>
                <c:formatCode>0.000000%</c:formatCode>
                <c:ptCount val="1"/>
                <c:pt idx="0">
                  <c:v>2E-3</c:v>
                </c:pt>
              </c:numCache>
            </c:numRef>
          </c:yVal>
          <c:smooth val="0"/>
        </c:ser>
        <c:dLbls>
          <c:showLegendKey val="0"/>
          <c:showVal val="0"/>
          <c:showCatName val="0"/>
          <c:showSerName val="0"/>
          <c:showPercent val="0"/>
          <c:showBubbleSize val="0"/>
        </c:dLbls>
        <c:axId val="357389824"/>
        <c:axId val="357391744"/>
      </c:scatterChart>
      <c:valAx>
        <c:axId val="357389824"/>
        <c:scaling>
          <c:orientation val="minMax"/>
          <c:max val="3"/>
          <c:min val="0"/>
        </c:scaling>
        <c:delete val="0"/>
        <c:axPos val="b"/>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7391744"/>
        <c:crossesAt val="0"/>
        <c:crossBetween val="midCat"/>
        <c:majorUnit val="1"/>
        <c:minorUnit val="1"/>
      </c:valAx>
      <c:valAx>
        <c:axId val="357391744"/>
        <c:scaling>
          <c:orientation val="minMax"/>
          <c:max val="3.0000000000000001E-3"/>
          <c:min val="-3.0000000000000001E-3"/>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7389824"/>
        <c:crossesAt val="0"/>
        <c:crossBetween val="midCat"/>
        <c:majorUnit val="1E-3"/>
        <c:minorUnit val="1E-3"/>
      </c:valAx>
      <c:spPr>
        <a:noFill/>
        <a:ln w="25400">
          <a:noFill/>
        </a:ln>
      </c:spPr>
    </c:plotArea>
    <c:legend>
      <c:legendPos val="r"/>
      <c:legendEntry>
        <c:idx val="0"/>
        <c:txPr>
          <a:bodyPr/>
          <a:lstStyle/>
          <a:p>
            <a:pPr>
              <a:defRPr sz="735" b="0" i="0" u="none" strike="noStrike" baseline="0">
                <a:solidFill>
                  <a:srgbClr val="000000"/>
                </a:solidFill>
                <a:latin typeface="Arial"/>
                <a:ea typeface="Arial"/>
                <a:cs typeface="Arial"/>
              </a:defRPr>
            </a:pPr>
            <a:endParaRPr lang="en-US"/>
          </a:p>
        </c:txPr>
      </c:legendEntry>
      <c:legendEntry>
        <c:idx val="1"/>
        <c:txPr>
          <a:bodyPr/>
          <a:lstStyle/>
          <a:p>
            <a:pPr>
              <a:defRPr sz="735" b="0" i="0" u="none" strike="noStrike" baseline="0">
                <a:solidFill>
                  <a:srgbClr val="000000"/>
                </a:solidFill>
                <a:latin typeface="Arial"/>
                <a:ea typeface="Arial"/>
                <a:cs typeface="Arial"/>
              </a:defRPr>
            </a:pPr>
            <a:endParaRPr lang="en-US"/>
          </a:p>
        </c:txPr>
      </c:legendEntry>
      <c:legendEntry>
        <c:idx val="2"/>
        <c:txPr>
          <a:bodyPr/>
          <a:lstStyle/>
          <a:p>
            <a:pPr>
              <a:defRPr sz="735" b="0" i="0" u="none" strike="noStrike" baseline="0">
                <a:solidFill>
                  <a:srgbClr val="000000"/>
                </a:solidFill>
                <a:latin typeface="Arial"/>
                <a:ea typeface="Arial"/>
                <a:cs typeface="Arial"/>
              </a:defRPr>
            </a:pPr>
            <a:endParaRPr lang="en-US"/>
          </a:p>
        </c:txPr>
      </c:legendEntry>
      <c:layout>
        <c:manualLayout>
          <c:xMode val="edge"/>
          <c:yMode val="edge"/>
          <c:x val="0.79806138933764137"/>
          <c:y val="0.11537172581050327"/>
          <c:w val="0.18739903069466882"/>
          <c:h val="0.49915930350666721"/>
        </c:manualLayout>
      </c:layout>
      <c:overlay val="0"/>
      <c:spPr>
        <a:solidFill>
          <a:srgbClr val="FFFFCC"/>
        </a:solidFill>
        <a:ln w="3175">
          <a:solidFill>
            <a:srgbClr val="000000"/>
          </a:solidFill>
          <a:prstDash val="solid"/>
        </a:ln>
      </c:spPr>
      <c:txPr>
        <a:bodyPr/>
        <a:lstStyle/>
        <a:p>
          <a:pPr>
            <a:defRPr sz="15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9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31604950468633"/>
          <c:y val="0.11141220002326489"/>
          <c:w val="0.66218421954252205"/>
          <c:h val="0.7419578427081257"/>
        </c:manualLayout>
      </c:layout>
      <c:scatterChart>
        <c:scatterStyle val="lineMarker"/>
        <c:varyColors val="0"/>
        <c:ser>
          <c:idx val="1"/>
          <c:order val="0"/>
          <c:tx>
            <c:v>Service standards incentive curve</c:v>
          </c:tx>
          <c:spPr>
            <a:ln w="38100">
              <a:solidFill>
                <a:srgbClr val="000080"/>
              </a:solidFill>
              <a:prstDash val="solid"/>
            </a:ln>
          </c:spPr>
          <c:marker>
            <c:symbol val="none"/>
          </c:marker>
          <c:xVal>
            <c:numRef>
              <c:f>'S6'!$B$4:$F$4</c:f>
              <c:numCache>
                <c:formatCode>0</c:formatCode>
                <c:ptCount val="5"/>
                <c:pt idx="0">
                  <c:v>1900</c:v>
                </c:pt>
                <c:pt idx="1">
                  <c:v>1800</c:v>
                </c:pt>
                <c:pt idx="2">
                  <c:v>1500</c:v>
                </c:pt>
                <c:pt idx="3">
                  <c:v>800</c:v>
                </c:pt>
                <c:pt idx="4">
                  <c:v>700</c:v>
                </c:pt>
              </c:numCache>
            </c:numRef>
          </c:xVal>
          <c:yVal>
            <c:numRef>
              <c:f>'S6'!$B$5:$F$5</c:f>
              <c:numCache>
                <c:formatCode>0.00%</c:formatCode>
                <c:ptCount val="5"/>
                <c:pt idx="0">
                  <c:v>-1E-3</c:v>
                </c:pt>
                <c:pt idx="1">
                  <c:v>-1E-3</c:v>
                </c:pt>
                <c:pt idx="2">
                  <c:v>0</c:v>
                </c:pt>
                <c:pt idx="3">
                  <c:v>1E-3</c:v>
                </c:pt>
                <c:pt idx="4">
                  <c:v>1E-3</c:v>
                </c:pt>
              </c:numCache>
            </c:numRef>
          </c:yVal>
          <c:smooth val="0"/>
        </c:ser>
        <c:ser>
          <c:idx val="0"/>
          <c:order val="1"/>
          <c:tx>
            <c:strRef>
              <c:f>'S6'!$C$13</c:f>
              <c:strCache>
                <c:ptCount val="1"/>
                <c:pt idx="0">
                  <c:v>Performance                   (Without Exclusions)</c:v>
                </c:pt>
              </c:strCache>
            </c:strRef>
          </c:tx>
          <c:spPr>
            <a:ln w="28575">
              <a:noFill/>
            </a:ln>
          </c:spPr>
          <c:marker>
            <c:symbol val="diamond"/>
            <c:size val="9"/>
            <c:spPr>
              <a:solidFill>
                <a:srgbClr val="FF0000"/>
              </a:solidFill>
              <a:ln>
                <a:solidFill>
                  <a:srgbClr val="800000"/>
                </a:solidFill>
                <a:prstDash val="solid"/>
              </a:ln>
            </c:spPr>
          </c:marker>
          <c:xVal>
            <c:numRef>
              <c:f>'S6'!$C$14</c:f>
              <c:numCache>
                <c:formatCode>0</c:formatCode>
                <c:ptCount val="1"/>
                <c:pt idx="0">
                  <c:v>0</c:v>
                </c:pt>
              </c:numCache>
            </c:numRef>
          </c:xVal>
          <c:yVal>
            <c:numRef>
              <c:f>'S6'!$C$15</c:f>
              <c:numCache>
                <c:formatCode>0.000000%</c:formatCode>
                <c:ptCount val="1"/>
                <c:pt idx="0">
                  <c:v>1E-3</c:v>
                </c:pt>
              </c:numCache>
            </c:numRef>
          </c:yVal>
          <c:smooth val="0"/>
        </c:ser>
        <c:ser>
          <c:idx val="2"/>
          <c:order val="2"/>
          <c:tx>
            <c:strRef>
              <c:f>'S6'!$D$13</c:f>
              <c:strCache>
                <c:ptCount val="1"/>
                <c:pt idx="0">
                  <c:v>Performance      (Exclusions)</c:v>
                </c:pt>
              </c:strCache>
            </c:strRef>
          </c:tx>
          <c:spPr>
            <a:ln w="12700">
              <a:solidFill>
                <a:srgbClr val="FFFF00"/>
              </a:solidFill>
              <a:prstDash val="solid"/>
            </a:ln>
          </c:spPr>
          <c:marker>
            <c:symbol val="diamond"/>
            <c:size val="6"/>
            <c:spPr>
              <a:solidFill>
                <a:srgbClr val="CC99FF"/>
              </a:solidFill>
              <a:ln>
                <a:solidFill>
                  <a:srgbClr val="800080"/>
                </a:solidFill>
                <a:prstDash val="solid"/>
              </a:ln>
            </c:spPr>
          </c:marker>
          <c:xVal>
            <c:numRef>
              <c:f>'S6'!$D$14</c:f>
              <c:numCache>
                <c:formatCode>0</c:formatCode>
                <c:ptCount val="1"/>
                <c:pt idx="0">
                  <c:v>0</c:v>
                </c:pt>
              </c:numCache>
            </c:numRef>
          </c:xVal>
          <c:yVal>
            <c:numRef>
              <c:f>'S6'!$D$15</c:f>
              <c:numCache>
                <c:formatCode>0.000000%</c:formatCode>
                <c:ptCount val="1"/>
                <c:pt idx="0">
                  <c:v>1E-3</c:v>
                </c:pt>
              </c:numCache>
            </c:numRef>
          </c:yVal>
          <c:smooth val="0"/>
        </c:ser>
        <c:dLbls>
          <c:showLegendKey val="0"/>
          <c:showVal val="0"/>
          <c:showCatName val="0"/>
          <c:showSerName val="0"/>
          <c:showPercent val="0"/>
          <c:showBubbleSize val="0"/>
        </c:dLbls>
        <c:axId val="357777792"/>
        <c:axId val="357779712"/>
      </c:scatterChart>
      <c:valAx>
        <c:axId val="357777792"/>
        <c:scaling>
          <c:orientation val="minMax"/>
          <c:max val="1900"/>
          <c:min val="700"/>
        </c:scaling>
        <c:delete val="0"/>
        <c:axPos val="b"/>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7779712"/>
        <c:crossesAt val="0"/>
        <c:crossBetween val="midCat"/>
        <c:majorUnit val="200"/>
        <c:minorUnit val="200"/>
      </c:valAx>
      <c:valAx>
        <c:axId val="357779712"/>
        <c:scaling>
          <c:orientation val="minMax"/>
          <c:max val="1.5E-3"/>
          <c:min val="-1.5E-3"/>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7777792"/>
        <c:crossesAt val="0"/>
        <c:crossBetween val="midCat"/>
        <c:majorUnit val="5.0000000000000001E-4"/>
        <c:minorUnit val="5.0000000000000001E-4"/>
      </c:valAx>
      <c:spPr>
        <a:noFill/>
        <a:ln w="25400">
          <a:noFill/>
        </a:ln>
      </c:spPr>
    </c:plotArea>
    <c:legend>
      <c:legendPos val="r"/>
      <c:legendEntry>
        <c:idx val="0"/>
        <c:txPr>
          <a:bodyPr/>
          <a:lstStyle/>
          <a:p>
            <a:pPr>
              <a:defRPr sz="735" b="0" i="0" u="none" strike="noStrike" baseline="0">
                <a:solidFill>
                  <a:srgbClr val="000000"/>
                </a:solidFill>
                <a:latin typeface="Arial"/>
                <a:ea typeface="Arial"/>
                <a:cs typeface="Arial"/>
              </a:defRPr>
            </a:pPr>
            <a:endParaRPr lang="en-US"/>
          </a:p>
        </c:txPr>
      </c:legendEntry>
      <c:legendEntry>
        <c:idx val="1"/>
        <c:txPr>
          <a:bodyPr/>
          <a:lstStyle/>
          <a:p>
            <a:pPr>
              <a:defRPr sz="735" b="0" i="0" u="none" strike="noStrike" baseline="0">
                <a:solidFill>
                  <a:srgbClr val="000000"/>
                </a:solidFill>
                <a:latin typeface="Arial"/>
                <a:ea typeface="Arial"/>
                <a:cs typeface="Arial"/>
              </a:defRPr>
            </a:pPr>
            <a:endParaRPr lang="en-US"/>
          </a:p>
        </c:txPr>
      </c:legendEntry>
      <c:legendEntry>
        <c:idx val="2"/>
        <c:txPr>
          <a:bodyPr/>
          <a:lstStyle/>
          <a:p>
            <a:pPr>
              <a:defRPr sz="735" b="0" i="0" u="none" strike="noStrike" baseline="0">
                <a:solidFill>
                  <a:srgbClr val="000000"/>
                </a:solidFill>
                <a:latin typeface="Arial"/>
                <a:ea typeface="Arial"/>
                <a:cs typeface="Arial"/>
              </a:defRPr>
            </a:pPr>
            <a:endParaRPr lang="en-US"/>
          </a:p>
        </c:txPr>
      </c:legendEntry>
      <c:layout>
        <c:manualLayout>
          <c:xMode val="edge"/>
          <c:yMode val="edge"/>
          <c:x val="0.83097627550434139"/>
          <c:y val="9.9559838318662247E-2"/>
          <c:w val="0.15580805165706399"/>
          <c:h val="0.54046769372988079"/>
        </c:manualLayout>
      </c:layout>
      <c:overlay val="0"/>
      <c:spPr>
        <a:solidFill>
          <a:srgbClr val="FFFFCC"/>
        </a:solidFill>
        <a:ln w="3175">
          <a:solidFill>
            <a:srgbClr val="000000"/>
          </a:solidFill>
          <a:prstDash val="solid"/>
        </a:ln>
      </c:spPr>
      <c:txPr>
        <a:bodyPr/>
        <a:lstStyle/>
        <a:p>
          <a:pPr>
            <a:defRPr sz="156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CC"/>
    </a:solidFill>
    <a:ln w="3175">
      <a:solidFill>
        <a:srgbClr val="000000"/>
      </a:solidFill>
      <a:prstDash val="solid"/>
    </a:ln>
  </c:spPr>
  <c:txPr>
    <a:bodyPr/>
    <a:lstStyle/>
    <a:p>
      <a:pPr>
        <a:defRPr sz="19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133350</xdr:rowOff>
    </xdr:from>
    <xdr:to>
      <xdr:col>16</xdr:col>
      <xdr:colOff>219075</xdr:colOff>
      <xdr:row>38</xdr:row>
      <xdr:rowOff>9525</xdr:rowOff>
    </xdr:to>
    <xdr:sp macro="" textlink="">
      <xdr:nvSpPr>
        <xdr:cNvPr id="180225" name="Text Box 1"/>
        <xdr:cNvSpPr txBox="1">
          <a:spLocks noChangeArrowheads="1"/>
        </xdr:cNvSpPr>
      </xdr:nvSpPr>
      <xdr:spPr bwMode="auto">
        <a:xfrm>
          <a:off x="85725" y="133350"/>
          <a:ext cx="9886950" cy="6029325"/>
        </a:xfrm>
        <a:prstGeom prst="rect">
          <a:avLst/>
        </a:prstGeom>
        <a:solidFill>
          <a:srgbClr xmlns:mc="http://schemas.openxmlformats.org/markup-compatibility/2006" xmlns:a14="http://schemas.microsoft.com/office/drawing/2010/main" val="FFFFCC" mc:Ignorable="a14" a14:legacySpreadsheetColorIndex="26"/>
        </a:solidFill>
        <a:ln w="34925" algn="ctr">
          <a:solidFill>
            <a:srgbClr xmlns:mc="http://schemas.openxmlformats.org/markup-compatibility/2006" xmlns:a14="http://schemas.microsoft.com/office/drawing/2010/main" val="000080" mc:Ignorable="a14" a14:legacySpreadsheetColorIndex="1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endParaRPr lang="en-AU" sz="1000" b="1" i="0" u="none" strike="noStrike" baseline="0">
            <a:solidFill>
              <a:srgbClr val="333399"/>
            </a:solidFill>
            <a:latin typeface="Arial"/>
            <a:cs typeface="Arial"/>
          </a:endParaRPr>
        </a:p>
        <a:p>
          <a:pPr algn="l" rtl="0">
            <a:defRPr sz="1000"/>
          </a:pPr>
          <a:endParaRPr lang="en-AU" sz="1000" b="1" i="0" u="none" strike="noStrike" baseline="0">
            <a:solidFill>
              <a:srgbClr val="333399"/>
            </a:solidFill>
            <a:latin typeface="Arial"/>
            <a:cs typeface="Arial"/>
          </a:endParaRPr>
        </a:p>
        <a:p>
          <a:pPr algn="l" rtl="0">
            <a:defRPr sz="1000"/>
          </a:pPr>
          <a:r>
            <a:rPr lang="en-AU" sz="1600" b="0" i="0" u="none" strike="noStrike" baseline="0">
              <a:solidFill>
                <a:srgbClr val="000080"/>
              </a:solidFill>
              <a:latin typeface="Arial Black"/>
            </a:rPr>
            <a:t>TEMPLATE EXPLANATION</a:t>
          </a:r>
        </a:p>
        <a:p>
          <a:pPr algn="l" rtl="0">
            <a:defRPr sz="1000"/>
          </a:pPr>
          <a:endParaRPr lang="en-AU" sz="1600" b="0" i="0" u="none" strike="noStrike" baseline="0">
            <a:solidFill>
              <a:srgbClr val="000080"/>
            </a:solidFill>
            <a:latin typeface="Arial Black"/>
          </a:endParaRPr>
        </a:p>
        <a:p>
          <a:pPr algn="l" rtl="0">
            <a:defRPr sz="1000"/>
          </a:pPr>
          <a:r>
            <a:rPr lang="en-AU" sz="1000" b="1" i="1" u="none" strike="noStrike" baseline="0">
              <a:solidFill>
                <a:srgbClr val="000000"/>
              </a:solidFill>
              <a:latin typeface="Arial"/>
              <a:cs typeface="Arial"/>
            </a:rPr>
            <a:t>This template is a sample service reporting performance template and forms part of the AER's Information Guidelines. It has been prepared for guidance only. The AER will issue a customised and updated service reporting performance template to each TNSP annually.</a:t>
          </a:r>
          <a:endParaRPr lang="en-AU" sz="1000" b="1" i="0" u="none" strike="noStrike" baseline="0">
            <a:solidFill>
              <a:srgbClr val="000000"/>
            </a:solidFill>
            <a:latin typeface="Arial"/>
            <a:cs typeface="Arial"/>
          </a:endParaRPr>
        </a:p>
        <a:p>
          <a:pPr algn="l" rtl="0">
            <a:defRPr sz="1000"/>
          </a:pPr>
          <a:endParaRPr lang="en-AU" sz="1000" b="1" i="0" u="none" strike="noStrike" baseline="0">
            <a:solidFill>
              <a:srgbClr val="000000"/>
            </a:solidFill>
            <a:latin typeface="Arial"/>
            <a:cs typeface="Arial"/>
          </a:endParaRPr>
        </a:p>
        <a:p>
          <a:pPr algn="l" rtl="0">
            <a:defRPr sz="1000"/>
          </a:pPr>
          <a:r>
            <a:rPr lang="en-AU" sz="1000" b="1" i="1" u="none" strike="noStrike" baseline="0">
              <a:solidFill>
                <a:srgbClr val="000000"/>
              </a:solidFill>
              <a:latin typeface="Arial"/>
              <a:cs typeface="Arial"/>
            </a:rPr>
            <a:t>This template has been prepared for a fictional TNSP ("TNSP XYZ"). For the purposes of preparing this template the AER has assumed that TNSP XYZ has the following parameters applying to it under the Service Target Performance Incentive Scheme:</a:t>
          </a:r>
        </a:p>
        <a:p>
          <a:pPr algn="l" rtl="0">
            <a:defRPr sz="1000"/>
          </a:pPr>
          <a:endParaRPr lang="en-AU" sz="1000" b="1" i="1" u="none" strike="noStrike" baseline="0">
            <a:solidFill>
              <a:srgbClr val="000000"/>
            </a:solidFill>
            <a:latin typeface="Arial"/>
            <a:cs typeface="Arial"/>
          </a:endParaRPr>
        </a:p>
        <a:p>
          <a:pPr algn="l" rtl="0">
            <a:defRPr sz="1000"/>
          </a:pPr>
          <a:r>
            <a:rPr lang="en-AU" sz="1000" b="1" i="1" u="none" strike="noStrike" baseline="0">
              <a:solidFill>
                <a:srgbClr val="000000"/>
              </a:solidFill>
              <a:latin typeface="Arial"/>
              <a:cs typeface="Arial"/>
            </a:rPr>
            <a:t>Total circuit availability</a:t>
          </a:r>
        </a:p>
        <a:p>
          <a:pPr algn="l" rtl="0">
            <a:defRPr sz="1000"/>
          </a:pPr>
          <a:r>
            <a:rPr lang="en-AU" sz="1000" b="1" i="1" u="none" strike="noStrike" baseline="0">
              <a:solidFill>
                <a:srgbClr val="000000"/>
              </a:solidFill>
              <a:latin typeface="Arial"/>
              <a:cs typeface="Arial"/>
            </a:rPr>
            <a:t>Transmission circuit availability (critical circuits)    </a:t>
          </a:r>
        </a:p>
        <a:p>
          <a:pPr algn="l" rtl="0">
            <a:defRPr sz="1000"/>
          </a:pPr>
          <a:r>
            <a:rPr lang="en-AU" sz="1000" b="1" i="1" u="none" strike="noStrike" baseline="0">
              <a:solidFill>
                <a:srgbClr val="000000"/>
              </a:solidFill>
              <a:latin typeface="Arial"/>
              <a:cs typeface="Arial"/>
            </a:rPr>
            <a:t>Transmission circuit availability (peak periods)    </a:t>
          </a:r>
        </a:p>
        <a:p>
          <a:pPr algn="l" rtl="0">
            <a:defRPr sz="1000"/>
          </a:pPr>
          <a:r>
            <a:rPr lang="en-AU" sz="1000" b="1" i="1" u="none" strike="noStrike" baseline="0">
              <a:solidFill>
                <a:srgbClr val="000000"/>
              </a:solidFill>
              <a:latin typeface="Arial"/>
              <a:cs typeface="Arial"/>
            </a:rPr>
            <a:t>Loss of supply event frequency ( No of events &gt; 0.05 system minutes)    </a:t>
          </a:r>
        </a:p>
        <a:p>
          <a:pPr algn="l" rtl="0">
            <a:defRPr sz="1000"/>
          </a:pPr>
          <a:r>
            <a:rPr lang="en-AU" sz="1000" b="1" i="1" u="none" strike="noStrike" baseline="0">
              <a:solidFill>
                <a:srgbClr val="000000"/>
              </a:solidFill>
              <a:latin typeface="Arial"/>
              <a:cs typeface="Arial"/>
            </a:rPr>
            <a:t>Loss of supply event frequency ( No of events &gt; 1.0 system minutes)    </a:t>
          </a:r>
        </a:p>
        <a:p>
          <a:pPr algn="l" rtl="0">
            <a:defRPr sz="1000"/>
          </a:pPr>
          <a:r>
            <a:rPr lang="en-AU" sz="1000" b="1" i="1" u="none" strike="noStrike" baseline="0">
              <a:solidFill>
                <a:srgbClr val="000000"/>
              </a:solidFill>
              <a:latin typeface="Arial"/>
              <a:cs typeface="Arial"/>
            </a:rPr>
            <a:t>Average outage duration    </a:t>
          </a:r>
        </a:p>
        <a:p>
          <a:pPr algn="l" rtl="0">
            <a:defRPr sz="1000"/>
          </a:pPr>
          <a:endParaRPr lang="en-AU" sz="1000" b="1" i="1" u="none" strike="noStrike" baseline="0">
            <a:solidFill>
              <a:srgbClr val="000000"/>
            </a:solidFill>
            <a:latin typeface="Arial"/>
            <a:cs typeface="Arial"/>
          </a:endParaRPr>
        </a:p>
        <a:p>
          <a:pPr algn="l" rtl="0">
            <a:defRPr sz="1000"/>
          </a:pPr>
          <a:r>
            <a:rPr lang="en-AU" sz="1000" b="1" i="1" u="none" strike="noStrike" baseline="0">
              <a:solidFill>
                <a:srgbClr val="000000"/>
              </a:solidFill>
              <a:latin typeface="Arial"/>
              <a:cs typeface="Arial"/>
            </a:rPr>
            <a:t>The AER has assumed that the parameters which apply to TNSP XYZ have the standard definitions from Appendix A of the Scheme and the caps, collars, targets and weightings listed in worksheets S1 to S6. The AER has also assumed that the MAR inputs and base year listed in the Revenue Calculation worksheet apply to TNSP XYZ under its revenue determination.</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In accordance with section 3.5 of the Information Guidelines this template must be used by TNSP XYZ to report service performance information for the 2007 calendar year.</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Yellow worksheets (</a:t>
          </a:r>
          <a:r>
            <a:rPr lang="en-AU" sz="1000" b="1" i="0" u="none" strike="noStrike" baseline="0">
              <a:solidFill>
                <a:srgbClr val="000000"/>
              </a:solidFill>
              <a:latin typeface="Arial"/>
              <a:cs typeface="Arial"/>
            </a:rPr>
            <a:t>'Inputs- Performance' </a:t>
          </a:r>
          <a:r>
            <a:rPr lang="en-AU" sz="1000" b="0" i="0" u="none" strike="noStrike" baseline="0">
              <a:solidFill>
                <a:srgbClr val="000000"/>
              </a:solidFill>
              <a:latin typeface="Arial"/>
              <a:cs typeface="Arial"/>
            </a:rPr>
            <a:t>and </a:t>
          </a:r>
          <a:r>
            <a:rPr lang="en-AU" sz="1000" b="1" i="0" u="none" strike="noStrike" baseline="0">
              <a:solidFill>
                <a:srgbClr val="000000"/>
              </a:solidFill>
              <a:latin typeface="Arial"/>
              <a:cs typeface="Arial"/>
            </a:rPr>
            <a:t>'Inputs- Exclusions'</a:t>
          </a:r>
          <a:r>
            <a:rPr lang="en-AU" sz="1000" b="0" i="0" u="none" strike="noStrike" baseline="0">
              <a:solidFill>
                <a:srgbClr val="000000"/>
              </a:solidFill>
              <a:latin typeface="Arial"/>
              <a:cs typeface="Arial"/>
            </a:rPr>
            <a:t>) are for inputs, including performance and exclusion information. TNSP XYZ only needs to enter data on these worksheets.</a:t>
          </a: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Purple worksheets '</a:t>
          </a:r>
          <a:r>
            <a:rPr lang="en-AU" sz="1000" b="1" i="0" u="none" strike="noStrike" baseline="0">
              <a:solidFill>
                <a:srgbClr val="000000"/>
              </a:solidFill>
              <a:latin typeface="Arial"/>
              <a:cs typeface="Arial"/>
            </a:rPr>
            <a:t>S1' to 'S6' </a:t>
          </a:r>
          <a:r>
            <a:rPr lang="en-AU" sz="1000" b="0" i="0" u="none" strike="noStrike" baseline="0">
              <a:solidFill>
                <a:srgbClr val="000000"/>
              </a:solidFill>
              <a:latin typeface="Arial"/>
              <a:cs typeface="Arial"/>
            </a:rPr>
            <a:t>are the s-factors results based on the performance inputs from the 'Inputs - Performance' worksheet.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Blue worksheet '</a:t>
          </a:r>
          <a:r>
            <a:rPr lang="en-AU" sz="1000" b="1" i="0" u="none" strike="noStrike" baseline="0">
              <a:solidFill>
                <a:srgbClr val="000000"/>
              </a:solidFill>
              <a:latin typeface="Arial"/>
              <a:cs typeface="Arial"/>
            </a:rPr>
            <a:t>Revenue Calculation' </a:t>
          </a:r>
          <a:r>
            <a:rPr lang="en-AU" sz="1000" b="0" i="0" u="none" strike="noStrike" baseline="0">
              <a:solidFill>
                <a:srgbClr val="000000"/>
              </a:solidFill>
              <a:latin typeface="Arial"/>
              <a:cs typeface="Arial"/>
            </a:rPr>
            <a:t>quantifies the appropriate revenue to be applied to the s-factor results adjusted for CPI.</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Red worksheet '</a:t>
          </a:r>
          <a:r>
            <a:rPr lang="en-AU" sz="1000" b="1" i="0" u="none" strike="noStrike" baseline="0">
              <a:solidFill>
                <a:srgbClr val="000000"/>
              </a:solidFill>
              <a:latin typeface="Arial"/>
              <a:cs typeface="Arial"/>
            </a:rPr>
            <a:t>Outcomes' </a:t>
          </a:r>
          <a:r>
            <a:rPr lang="en-AU" sz="1000" b="0" i="0" u="none" strike="noStrike" baseline="0">
              <a:solidFill>
                <a:srgbClr val="000000"/>
              </a:solidFill>
              <a:latin typeface="Arial"/>
              <a:cs typeface="Arial"/>
            </a:rPr>
            <a:t>shows the total performance, s-factor and financial incentive results based on the TNSP's performance in 'Inputs-Performance' and 'Revenue Calculation' worksheets.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Orange worksheet '</a:t>
          </a:r>
          <a:r>
            <a:rPr lang="en-AU" sz="1000" b="1" i="0" u="none" strike="noStrike" baseline="0">
              <a:solidFill>
                <a:srgbClr val="000000"/>
              </a:solidFill>
              <a:latin typeface="Arial"/>
              <a:cs typeface="Arial"/>
            </a:rPr>
            <a:t>Exclusion Definitions' </a:t>
          </a:r>
          <a:r>
            <a:rPr lang="en-AU" sz="1000" b="0" i="0" u="none" strike="noStrike" baseline="0">
              <a:solidFill>
                <a:srgbClr val="000000"/>
              </a:solidFill>
              <a:latin typeface="Arial"/>
              <a:cs typeface="Arial"/>
            </a:rPr>
            <a:t>are the defined exclusions for TNSP XYZ which should form the basis of exclusion requests under 'Inputs-Exclusions' worksheet.</a:t>
          </a:r>
        </a:p>
      </xdr:txBody>
    </xdr:sp>
    <xdr:clientData/>
  </xdr:twoCellAnchor>
  <xdr:twoCellAnchor editAs="oneCell">
    <xdr:from>
      <xdr:col>14</xdr:col>
      <xdr:colOff>142875</xdr:colOff>
      <xdr:row>1</xdr:row>
      <xdr:rowOff>123825</xdr:rowOff>
    </xdr:from>
    <xdr:to>
      <xdr:col>16</xdr:col>
      <xdr:colOff>47625</xdr:colOff>
      <xdr:row>6</xdr:row>
      <xdr:rowOff>19050</xdr:rowOff>
    </xdr:to>
    <xdr:pic>
      <xdr:nvPicPr>
        <xdr:cNvPr id="180226" name="Picture 2"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7275" y="285750"/>
          <a:ext cx="11239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104775</xdr:colOff>
      <xdr:row>12</xdr:row>
      <xdr:rowOff>0</xdr:rowOff>
    </xdr:from>
    <xdr:to>
      <xdr:col>14</xdr:col>
      <xdr:colOff>0</xdr:colOff>
      <xdr:row>33</xdr:row>
      <xdr:rowOff>57150</xdr:rowOff>
    </xdr:to>
    <xdr:graphicFrame macro="">
      <xdr:nvGraphicFramePr>
        <xdr:cNvPr id="129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15</xdr:row>
      <xdr:rowOff>76200</xdr:rowOff>
    </xdr:from>
    <xdr:to>
      <xdr:col>4</xdr:col>
      <xdr:colOff>0</xdr:colOff>
      <xdr:row>31</xdr:row>
      <xdr:rowOff>9525</xdr:rowOff>
    </xdr:to>
    <xdr:sp macro="" textlink="">
      <xdr:nvSpPr>
        <xdr:cNvPr id="129107" name="Text Box 83"/>
        <xdr:cNvSpPr txBox="1">
          <a:spLocks noChangeArrowheads="1"/>
        </xdr:cNvSpPr>
      </xdr:nvSpPr>
      <xdr:spPr bwMode="auto">
        <a:xfrm>
          <a:off x="9525" y="3695700"/>
          <a:ext cx="4314825" cy="2524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Lst>
      </xdr:spPr>
      <xdr:txBody>
        <a:bodyPr vertOverflow="clip" wrap="square" lIns="27432" tIns="22860" rIns="0" bIns="0" anchor="t" upright="1"/>
        <a:lstStyle/>
        <a:p>
          <a:pPr algn="l" rtl="0">
            <a:defRPr sz="1000"/>
          </a:pPr>
          <a:endParaRPr lang="en-AU" sz="1000" b="1"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NOTE: This sheet will automatically update based on data in input sheets.</a:t>
          </a:r>
        </a:p>
        <a:p>
          <a:pPr algn="l" rtl="0">
            <a:defRPr sz="1000"/>
          </a:pPr>
          <a:endParaRPr lang="en-AU" sz="1000" b="1"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Blue cells show TNSP's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Yellow/Green cells show TNSP's performance formulae and related formula conditions based on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Pink cells show TNSP performance outcomes without any events excluded from performance data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Orange cells show TNSP's performance outcomes with events excluded from performance data</a:t>
          </a:r>
        </a:p>
        <a:p>
          <a:pPr algn="l" rtl="0">
            <a:defRPr sz="1000"/>
          </a:pPr>
          <a:endParaRPr lang="en-AU" sz="1000" b="1" i="0" u="none" strike="noStrike" baseline="0">
            <a:solidFill>
              <a:srgbClr val="000000"/>
            </a:solidFill>
            <a:latin typeface="Arial"/>
            <a:cs typeface="Arial"/>
          </a:endParaRPr>
        </a:p>
        <a:p>
          <a:pPr algn="l" rtl="0">
            <a:defRPr sz="1000"/>
          </a:pPr>
          <a:endParaRPr lang="en-AU" sz="1000" b="1" i="0" u="none" strike="noStrike" baseline="0">
            <a:solidFill>
              <a:srgbClr val="000000"/>
            </a:solidFill>
            <a:latin typeface="Arial"/>
            <a:cs typeface="Arial"/>
          </a:endParaRPr>
        </a:p>
      </xdr:txBody>
    </xdr:sp>
    <xdr:clientData/>
  </xdr:twoCellAnchor>
  <xdr:twoCellAnchor editAs="oneCell">
    <xdr:from>
      <xdr:col>6</xdr:col>
      <xdr:colOff>28575</xdr:colOff>
      <xdr:row>30</xdr:row>
      <xdr:rowOff>57150</xdr:rowOff>
    </xdr:from>
    <xdr:to>
      <xdr:col>12</xdr:col>
      <xdr:colOff>28575</xdr:colOff>
      <xdr:row>32</xdr:row>
      <xdr:rowOff>114300</xdr:rowOff>
    </xdr:to>
    <xdr:sp macro="" textlink="">
      <xdr:nvSpPr>
        <xdr:cNvPr id="129108" name="Text Box 84"/>
        <xdr:cNvSpPr txBox="1">
          <a:spLocks noChangeArrowheads="1"/>
        </xdr:cNvSpPr>
      </xdr:nvSpPr>
      <xdr:spPr bwMode="auto">
        <a:xfrm>
          <a:off x="5648325" y="6105525"/>
          <a:ext cx="26479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950" b="1" i="0" u="none" strike="noStrike" baseline="0">
              <a:solidFill>
                <a:srgbClr val="000000"/>
              </a:solidFill>
              <a:latin typeface="Arial"/>
              <a:cs typeface="Arial"/>
            </a:rPr>
            <a:t>Loss of supply event frequency</a:t>
          </a:r>
        </a:p>
        <a:p>
          <a:pPr algn="ctr" rtl="0">
            <a:defRPr sz="1000"/>
          </a:pPr>
          <a:r>
            <a:rPr lang="en-AU" sz="950" b="1" i="0" u="none" strike="noStrike" baseline="0">
              <a:solidFill>
                <a:srgbClr val="000000"/>
              </a:solidFill>
              <a:latin typeface="Arial"/>
              <a:cs typeface="Arial"/>
            </a:rPr>
            <a:t>(No of events &gt; 0.05 system minutes)</a:t>
          </a:r>
          <a:endParaRPr lang="en-AU" sz="950" b="0" i="0" u="none" strike="noStrike" baseline="0">
            <a:solidFill>
              <a:srgbClr val="000000"/>
            </a:solidFill>
            <a:latin typeface="Arial"/>
            <a:cs typeface="Arial"/>
          </a:endParaRPr>
        </a:p>
        <a:p>
          <a:pPr algn="ctr" rtl="0">
            <a:defRPr sz="1000"/>
          </a:pPr>
          <a:endParaRPr lang="en-AU" sz="950" b="0" i="0" u="none" strike="noStrike" baseline="0">
            <a:solidFill>
              <a:srgbClr val="000000"/>
            </a:solidFill>
            <a:latin typeface="Arial"/>
            <a:cs typeface="Arial"/>
          </a:endParaRPr>
        </a:p>
        <a:p>
          <a:pPr algn="ctr" rtl="0">
            <a:defRPr sz="1000"/>
          </a:pPr>
          <a:endParaRPr lang="en-AU" sz="950" b="0" i="0" u="none" strike="noStrike" baseline="0">
            <a:solidFill>
              <a:srgbClr val="000000"/>
            </a:solidFill>
            <a:latin typeface="Arial"/>
            <a:cs typeface="Arial"/>
          </a:endParaRPr>
        </a:p>
      </xdr:txBody>
    </xdr:sp>
    <xdr:clientData/>
  </xdr:twoCellAnchor>
  <xdr:twoCellAnchor editAs="oneCell">
    <xdr:from>
      <xdr:col>4</xdr:col>
      <xdr:colOff>95250</xdr:colOff>
      <xdr:row>14</xdr:row>
      <xdr:rowOff>104775</xdr:rowOff>
    </xdr:from>
    <xdr:to>
      <xdr:col>4</xdr:col>
      <xdr:colOff>371475</xdr:colOff>
      <xdr:row>27</xdr:row>
      <xdr:rowOff>9525</xdr:rowOff>
    </xdr:to>
    <xdr:sp macro="" textlink="">
      <xdr:nvSpPr>
        <xdr:cNvPr id="129109" name="Text Box 85"/>
        <xdr:cNvSpPr txBox="1">
          <a:spLocks noChangeArrowheads="1"/>
        </xdr:cNvSpPr>
      </xdr:nvSpPr>
      <xdr:spPr bwMode="auto">
        <a:xfrm>
          <a:off x="4419600" y="3429000"/>
          <a:ext cx="276225" cy="2143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AU" sz="950" b="1" i="0" u="none" strike="noStrike" baseline="0">
              <a:solidFill>
                <a:srgbClr val="000000"/>
              </a:solidFill>
              <a:latin typeface="Arial"/>
              <a:cs typeface="Arial"/>
            </a:rPr>
            <a:t>Financial Incentive</a:t>
          </a:r>
        </a:p>
      </xdr:txBody>
    </xdr:sp>
    <xdr:clientData/>
  </xdr:twoCellAnchor>
  <xdr:twoCellAnchor>
    <xdr:from>
      <xdr:col>4</xdr:col>
      <xdr:colOff>276225</xdr:colOff>
      <xdr:row>13</xdr:row>
      <xdr:rowOff>285750</xdr:rowOff>
    </xdr:from>
    <xdr:to>
      <xdr:col>4</xdr:col>
      <xdr:colOff>552450</xdr:colOff>
      <xdr:row>27</xdr:row>
      <xdr:rowOff>76200</xdr:rowOff>
    </xdr:to>
    <xdr:sp macro="" textlink="">
      <xdr:nvSpPr>
        <xdr:cNvPr id="129110" name="Text Box 86"/>
        <xdr:cNvSpPr txBox="1">
          <a:spLocks noChangeArrowheads="1"/>
        </xdr:cNvSpPr>
      </xdr:nvSpPr>
      <xdr:spPr bwMode="auto">
        <a:xfrm>
          <a:off x="4600575" y="3286125"/>
          <a:ext cx="276225" cy="2352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vert270" wrap="square" lIns="27432" tIns="22860" rIns="27432" bIns="22860" anchor="ctr" upright="1"/>
        <a:lstStyle/>
        <a:p>
          <a:pPr algn="ctr" rtl="0">
            <a:defRPr sz="1000"/>
          </a:pPr>
          <a:r>
            <a:rPr lang="en-AU" sz="800" b="0" i="0" u="none" strike="noStrike" baseline="0">
              <a:solidFill>
                <a:srgbClr val="000000"/>
              </a:solidFill>
              <a:latin typeface="Arial"/>
              <a:cs typeface="Arial"/>
            </a:rPr>
            <a:t>(Percentage of Annual Revenue)</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0.18199</cdr:x>
      <cdr:y>0.03148</cdr:y>
    </cdr:from>
    <cdr:to>
      <cdr:x>0.77752</cdr:x>
      <cdr:y>0.14429</cdr:y>
    </cdr:to>
    <cdr:sp macro="" textlink="">
      <cdr:nvSpPr>
        <cdr:cNvPr id="130051" name="Text Box 3"/>
        <cdr:cNvSpPr txBox="1">
          <a:spLocks xmlns:a="http://schemas.openxmlformats.org/drawingml/2006/main" noChangeArrowheads="1"/>
        </cdr:cNvSpPr>
      </cdr:nvSpPr>
      <cdr:spPr bwMode="auto">
        <a:xfrm xmlns:a="http://schemas.openxmlformats.org/drawingml/2006/main">
          <a:off x="940968" y="133982"/>
          <a:ext cx="3068805" cy="46865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AU" sz="900" b="1" i="0" u="none" strike="noStrike" baseline="0">
              <a:solidFill>
                <a:srgbClr val="000000"/>
              </a:solidFill>
              <a:latin typeface="Arial"/>
              <a:cs typeface="Arial"/>
            </a:rPr>
            <a:t>TNSP XYZ SERVICE STANDARDS</a:t>
          </a:r>
        </a:p>
        <a:p xmlns:a="http://schemas.openxmlformats.org/drawingml/2006/main">
          <a:pPr algn="ctr" rtl="0">
            <a:defRPr sz="1000"/>
          </a:pPr>
          <a:r>
            <a:rPr lang="en-AU" sz="900" b="1" i="0" u="none" strike="noStrike" baseline="0">
              <a:solidFill>
                <a:srgbClr val="000000"/>
              </a:solidFill>
              <a:latin typeface="Arial"/>
              <a:cs typeface="Arial"/>
            </a:rPr>
            <a:t>S4 - Loss of supply event frequency (No of events &gt; 0.05 system minutes)</a:t>
          </a:r>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47625</xdr:colOff>
      <xdr:row>12</xdr:row>
      <xdr:rowOff>0</xdr:rowOff>
    </xdr:from>
    <xdr:to>
      <xdr:col>14</xdr:col>
      <xdr:colOff>9525</xdr:colOff>
      <xdr:row>32</xdr:row>
      <xdr:rowOff>114300</xdr:rowOff>
    </xdr:to>
    <xdr:graphicFrame macro="">
      <xdr:nvGraphicFramePr>
        <xdr:cNvPr id="1382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295275</xdr:colOff>
      <xdr:row>12</xdr:row>
      <xdr:rowOff>57150</xdr:rowOff>
    </xdr:from>
    <xdr:to>
      <xdr:col>13</xdr:col>
      <xdr:colOff>95250</xdr:colOff>
      <xdr:row>13</xdr:row>
      <xdr:rowOff>28575</xdr:rowOff>
    </xdr:to>
    <xdr:sp macro="" textlink="">
      <xdr:nvSpPr>
        <xdr:cNvPr id="138248" name="Text Box 8"/>
        <xdr:cNvSpPr txBox="1">
          <a:spLocks noChangeArrowheads="1"/>
        </xdr:cNvSpPr>
      </xdr:nvSpPr>
      <xdr:spPr bwMode="auto">
        <a:xfrm>
          <a:off x="5762625" y="2533650"/>
          <a:ext cx="4305300"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0" anchor="t" upright="1"/>
        <a:lstStyle/>
        <a:p>
          <a:pPr algn="ctr" rtl="0">
            <a:defRPr sz="1000"/>
          </a:pPr>
          <a:r>
            <a:rPr lang="en-AU" sz="950" b="1" i="0" u="none" strike="noStrike" baseline="0">
              <a:solidFill>
                <a:srgbClr val="000000"/>
              </a:solidFill>
              <a:latin typeface="Arial"/>
              <a:cs typeface="Arial"/>
            </a:rPr>
            <a:t>TNSP XYZ SERVICE STANDARDS</a:t>
          </a:r>
        </a:p>
        <a:p>
          <a:pPr algn="ctr" rtl="0">
            <a:defRPr sz="1000"/>
          </a:pPr>
          <a:r>
            <a:rPr lang="en-AU" sz="950" b="1" i="0" u="none" strike="noStrike" baseline="0">
              <a:solidFill>
                <a:srgbClr val="000000"/>
              </a:solidFill>
              <a:latin typeface="Arial"/>
              <a:cs typeface="Arial"/>
            </a:rPr>
            <a:t>S4 - Loss of supply event frequency (No of events &gt; 1.0 system minutes)</a:t>
          </a:r>
        </a:p>
      </xdr:txBody>
    </xdr:sp>
    <xdr:clientData/>
  </xdr:twoCellAnchor>
  <xdr:twoCellAnchor>
    <xdr:from>
      <xdr:col>0</xdr:col>
      <xdr:colOff>9525</xdr:colOff>
      <xdr:row>15</xdr:row>
      <xdr:rowOff>104775</xdr:rowOff>
    </xdr:from>
    <xdr:to>
      <xdr:col>4</xdr:col>
      <xdr:colOff>0</xdr:colOff>
      <xdr:row>31</xdr:row>
      <xdr:rowOff>38100</xdr:rowOff>
    </xdr:to>
    <xdr:sp macro="" textlink="">
      <xdr:nvSpPr>
        <xdr:cNvPr id="138256" name="Text Box 16"/>
        <xdr:cNvSpPr txBox="1">
          <a:spLocks noChangeArrowheads="1"/>
        </xdr:cNvSpPr>
      </xdr:nvSpPr>
      <xdr:spPr bwMode="auto">
        <a:xfrm>
          <a:off x="9525" y="3724275"/>
          <a:ext cx="4676775" cy="2524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Lst>
      </xdr:spPr>
      <xdr:txBody>
        <a:bodyPr vertOverflow="clip" wrap="square" lIns="27432" tIns="22860" rIns="0" bIns="0" anchor="t" upright="1"/>
        <a:lstStyle/>
        <a:p>
          <a:pPr algn="l" rtl="0">
            <a:defRPr sz="1000"/>
          </a:pPr>
          <a:endParaRPr lang="en-AU" sz="1000" b="1"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NOTE: This sheet will automatically update based on data in input sheets.</a:t>
          </a:r>
        </a:p>
        <a:p>
          <a:pPr algn="l" rtl="0">
            <a:defRPr sz="1000"/>
          </a:pPr>
          <a:endParaRPr lang="en-AU" sz="1000" b="1"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Blue cells show TNSP's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Yellow/Green cells show TNSP's performance formulae and related formula conditions based on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Pink cells show TNSP performance outcomes without any events excluded from performance data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Orange cells show TNSP's performance outcomes with events excluded from performance data</a:t>
          </a:r>
        </a:p>
        <a:p>
          <a:pPr algn="l" rtl="0">
            <a:defRPr sz="1000"/>
          </a:pPr>
          <a:endParaRPr lang="en-AU" sz="1000" b="1" i="0" u="none" strike="noStrike" baseline="0">
            <a:solidFill>
              <a:srgbClr val="000000"/>
            </a:solidFill>
            <a:latin typeface="Arial"/>
            <a:cs typeface="Arial"/>
          </a:endParaRPr>
        </a:p>
        <a:p>
          <a:pPr algn="l" rtl="0">
            <a:defRPr sz="1000"/>
          </a:pPr>
          <a:endParaRPr lang="en-AU" sz="1000" b="1" i="0" u="none" strike="noStrike" baseline="0">
            <a:solidFill>
              <a:srgbClr val="000000"/>
            </a:solidFill>
            <a:latin typeface="Arial"/>
            <a:cs typeface="Arial"/>
          </a:endParaRPr>
        </a:p>
      </xdr:txBody>
    </xdr:sp>
    <xdr:clientData/>
  </xdr:twoCellAnchor>
  <xdr:twoCellAnchor editAs="oneCell">
    <xdr:from>
      <xdr:col>5</xdr:col>
      <xdr:colOff>485775</xdr:colOff>
      <xdr:row>29</xdr:row>
      <xdr:rowOff>123825</xdr:rowOff>
    </xdr:from>
    <xdr:to>
      <xdr:col>10</xdr:col>
      <xdr:colOff>342900</xdr:colOff>
      <xdr:row>32</xdr:row>
      <xdr:rowOff>19050</xdr:rowOff>
    </xdr:to>
    <xdr:sp macro="" textlink="">
      <xdr:nvSpPr>
        <xdr:cNvPr id="138257" name="Text Box 17"/>
        <xdr:cNvSpPr txBox="1">
          <a:spLocks noChangeArrowheads="1"/>
        </xdr:cNvSpPr>
      </xdr:nvSpPr>
      <xdr:spPr bwMode="auto">
        <a:xfrm>
          <a:off x="5953125" y="6010275"/>
          <a:ext cx="26479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950" b="1" i="0" u="none" strike="noStrike" baseline="0">
              <a:solidFill>
                <a:srgbClr val="000000"/>
              </a:solidFill>
              <a:latin typeface="Arial"/>
              <a:cs typeface="Arial"/>
            </a:rPr>
            <a:t>Loss of supply event frequency</a:t>
          </a:r>
        </a:p>
        <a:p>
          <a:pPr algn="ctr" rtl="0">
            <a:defRPr sz="1000"/>
          </a:pPr>
          <a:r>
            <a:rPr lang="en-AU" sz="950" b="1" i="0" u="none" strike="noStrike" baseline="0">
              <a:solidFill>
                <a:srgbClr val="000000"/>
              </a:solidFill>
              <a:latin typeface="Arial"/>
              <a:cs typeface="Arial"/>
            </a:rPr>
            <a:t>(No of events &gt; 1.0 system minutes)</a:t>
          </a:r>
          <a:endParaRPr lang="en-AU" sz="950" b="0" i="0" u="none" strike="noStrike" baseline="0">
            <a:solidFill>
              <a:srgbClr val="000000"/>
            </a:solidFill>
            <a:latin typeface="Arial"/>
            <a:cs typeface="Arial"/>
          </a:endParaRPr>
        </a:p>
        <a:p>
          <a:pPr algn="ctr" rtl="0">
            <a:defRPr sz="1000"/>
          </a:pPr>
          <a:endParaRPr lang="en-AU" sz="950" b="0" i="0" u="none" strike="noStrike" baseline="0">
            <a:solidFill>
              <a:srgbClr val="000000"/>
            </a:solidFill>
            <a:latin typeface="Arial"/>
            <a:cs typeface="Arial"/>
          </a:endParaRPr>
        </a:p>
        <a:p>
          <a:pPr algn="ctr" rtl="0">
            <a:defRPr sz="1000"/>
          </a:pPr>
          <a:endParaRPr lang="en-AU" sz="950" b="0" i="0" u="none" strike="noStrike" baseline="0">
            <a:solidFill>
              <a:srgbClr val="000000"/>
            </a:solidFill>
            <a:latin typeface="Arial"/>
            <a:cs typeface="Arial"/>
          </a:endParaRPr>
        </a:p>
      </xdr:txBody>
    </xdr:sp>
    <xdr:clientData/>
  </xdr:twoCellAnchor>
  <xdr:twoCellAnchor editAs="oneCell">
    <xdr:from>
      <xdr:col>4</xdr:col>
      <xdr:colOff>38100</xdr:colOff>
      <xdr:row>14</xdr:row>
      <xdr:rowOff>9525</xdr:rowOff>
    </xdr:from>
    <xdr:to>
      <xdr:col>4</xdr:col>
      <xdr:colOff>314325</xdr:colOff>
      <xdr:row>26</xdr:row>
      <xdr:rowOff>76200</xdr:rowOff>
    </xdr:to>
    <xdr:sp macro="" textlink="">
      <xdr:nvSpPr>
        <xdr:cNvPr id="138258" name="Text Box 18"/>
        <xdr:cNvSpPr txBox="1">
          <a:spLocks noChangeArrowheads="1"/>
        </xdr:cNvSpPr>
      </xdr:nvSpPr>
      <xdr:spPr bwMode="auto">
        <a:xfrm>
          <a:off x="4724400" y="3333750"/>
          <a:ext cx="276225" cy="2143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AU" sz="950" b="1" i="0" u="none" strike="noStrike" baseline="0">
              <a:solidFill>
                <a:srgbClr val="000000"/>
              </a:solidFill>
              <a:latin typeface="Arial"/>
              <a:cs typeface="Arial"/>
            </a:rPr>
            <a:t>Financial Incentive</a:t>
          </a:r>
        </a:p>
      </xdr:txBody>
    </xdr:sp>
    <xdr:clientData/>
  </xdr:twoCellAnchor>
  <xdr:twoCellAnchor>
    <xdr:from>
      <xdr:col>4</xdr:col>
      <xdr:colOff>219075</xdr:colOff>
      <xdr:row>13</xdr:row>
      <xdr:rowOff>190500</xdr:rowOff>
    </xdr:from>
    <xdr:to>
      <xdr:col>4</xdr:col>
      <xdr:colOff>495300</xdr:colOff>
      <xdr:row>26</xdr:row>
      <xdr:rowOff>142875</xdr:rowOff>
    </xdr:to>
    <xdr:sp macro="" textlink="">
      <xdr:nvSpPr>
        <xdr:cNvPr id="138259" name="Text Box 19"/>
        <xdr:cNvSpPr txBox="1">
          <a:spLocks noChangeArrowheads="1"/>
        </xdr:cNvSpPr>
      </xdr:nvSpPr>
      <xdr:spPr bwMode="auto">
        <a:xfrm>
          <a:off x="4905375" y="3190875"/>
          <a:ext cx="276225" cy="2352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vert270" wrap="square" lIns="27432" tIns="22860" rIns="27432" bIns="22860" anchor="ctr" upright="1"/>
        <a:lstStyle/>
        <a:p>
          <a:pPr algn="ctr" rtl="0">
            <a:defRPr sz="1000"/>
          </a:pPr>
          <a:r>
            <a:rPr lang="en-AU" sz="800" b="0" i="0" u="none" strike="noStrike" baseline="0">
              <a:solidFill>
                <a:srgbClr val="000000"/>
              </a:solidFill>
              <a:latin typeface="Arial"/>
              <a:cs typeface="Arial"/>
            </a:rPr>
            <a:t>(Percentage of Annual Revenue)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66675</xdr:colOff>
      <xdr:row>12</xdr:row>
      <xdr:rowOff>0</xdr:rowOff>
    </xdr:from>
    <xdr:to>
      <xdr:col>14</xdr:col>
      <xdr:colOff>0</xdr:colOff>
      <xdr:row>32</xdr:row>
      <xdr:rowOff>123825</xdr:rowOff>
    </xdr:to>
    <xdr:graphicFrame macro="">
      <xdr:nvGraphicFramePr>
        <xdr:cNvPr id="1474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28575</xdr:rowOff>
    </xdr:from>
    <xdr:to>
      <xdr:col>3</xdr:col>
      <xdr:colOff>771525</xdr:colOff>
      <xdr:row>30</xdr:row>
      <xdr:rowOff>123825</xdr:rowOff>
    </xdr:to>
    <xdr:sp macro="" textlink="">
      <xdr:nvSpPr>
        <xdr:cNvPr id="147468" name="Text Box 12"/>
        <xdr:cNvSpPr txBox="1">
          <a:spLocks noChangeArrowheads="1"/>
        </xdr:cNvSpPr>
      </xdr:nvSpPr>
      <xdr:spPr bwMode="auto">
        <a:xfrm>
          <a:off x="0" y="3286125"/>
          <a:ext cx="4286250" cy="2524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Lst>
      </xdr:spPr>
      <xdr:txBody>
        <a:bodyPr vertOverflow="clip" wrap="square" lIns="27432" tIns="22860" rIns="0" bIns="0" anchor="t" upright="1"/>
        <a:lstStyle/>
        <a:p>
          <a:pPr algn="l" rtl="0">
            <a:defRPr sz="1000"/>
          </a:pPr>
          <a:endParaRPr lang="en-AU" sz="1000" b="1"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NOTE: This sheet will automatically update based on data in input sheets.</a:t>
          </a:r>
        </a:p>
        <a:p>
          <a:pPr algn="l" rtl="0">
            <a:defRPr sz="1000"/>
          </a:pPr>
          <a:endParaRPr lang="en-AU" sz="1000" b="1"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Blue cells show TNSP's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Yellow/Green cells show TNSP's performance formulae and related formula conditions based on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Pink cells show TNSP performance outcomes without any events excluded from performance data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Orange cells show TNSP's performance outcomes with events excluded from performance data</a:t>
          </a:r>
        </a:p>
        <a:p>
          <a:pPr algn="l" rtl="0">
            <a:defRPr sz="1000"/>
          </a:pPr>
          <a:endParaRPr lang="en-AU" sz="1000" b="1" i="0" u="none" strike="noStrike" baseline="0">
            <a:solidFill>
              <a:srgbClr val="000000"/>
            </a:solidFill>
            <a:latin typeface="Arial"/>
            <a:cs typeface="Arial"/>
          </a:endParaRPr>
        </a:p>
        <a:p>
          <a:pPr algn="l" rtl="0">
            <a:defRPr sz="1000"/>
          </a:pPr>
          <a:endParaRPr lang="en-AU" sz="1000" b="1" i="0" u="none" strike="noStrike" baseline="0">
            <a:solidFill>
              <a:srgbClr val="000000"/>
            </a:solidFill>
            <a:latin typeface="Arial"/>
            <a:cs typeface="Arial"/>
          </a:endParaRPr>
        </a:p>
      </xdr:txBody>
    </xdr:sp>
    <xdr:clientData/>
  </xdr:twoCellAnchor>
  <xdr:twoCellAnchor editAs="oneCell">
    <xdr:from>
      <xdr:col>5</xdr:col>
      <xdr:colOff>523875</xdr:colOff>
      <xdr:row>29</xdr:row>
      <xdr:rowOff>152400</xdr:rowOff>
    </xdr:from>
    <xdr:to>
      <xdr:col>10</xdr:col>
      <xdr:colOff>104775</xdr:colOff>
      <xdr:row>32</xdr:row>
      <xdr:rowOff>47625</xdr:rowOff>
    </xdr:to>
    <xdr:sp macro="" textlink="">
      <xdr:nvSpPr>
        <xdr:cNvPr id="147469" name="Text Box 13"/>
        <xdr:cNvSpPr txBox="1">
          <a:spLocks noChangeArrowheads="1"/>
        </xdr:cNvSpPr>
      </xdr:nvSpPr>
      <xdr:spPr bwMode="auto">
        <a:xfrm>
          <a:off x="5629275" y="5676900"/>
          <a:ext cx="26479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950" b="1" i="0" u="none" strike="noStrike" baseline="0">
              <a:solidFill>
                <a:srgbClr val="000000"/>
              </a:solidFill>
              <a:latin typeface="Arial"/>
              <a:cs typeface="Arial"/>
            </a:rPr>
            <a:t>Average outage duration</a:t>
          </a:r>
          <a:endParaRPr lang="en-AU" sz="950" b="0" i="0" u="none" strike="noStrike" baseline="0">
            <a:solidFill>
              <a:srgbClr val="000000"/>
            </a:solidFill>
            <a:latin typeface="Arial"/>
            <a:cs typeface="Arial"/>
          </a:endParaRPr>
        </a:p>
        <a:p>
          <a:pPr algn="ctr" rtl="0">
            <a:defRPr sz="1000"/>
          </a:pPr>
          <a:endParaRPr lang="en-AU" sz="950" b="0" i="0" u="none" strike="noStrike" baseline="0">
            <a:solidFill>
              <a:srgbClr val="000000"/>
            </a:solidFill>
            <a:latin typeface="Arial"/>
            <a:cs typeface="Arial"/>
          </a:endParaRPr>
        </a:p>
        <a:p>
          <a:pPr algn="ctr" rtl="0">
            <a:defRPr sz="1000"/>
          </a:pPr>
          <a:endParaRPr lang="en-AU" sz="950" b="0" i="0" u="none" strike="noStrike" baseline="0">
            <a:solidFill>
              <a:srgbClr val="000000"/>
            </a:solidFill>
            <a:latin typeface="Arial"/>
            <a:cs typeface="Arial"/>
          </a:endParaRPr>
        </a:p>
      </xdr:txBody>
    </xdr:sp>
    <xdr:clientData/>
  </xdr:twoCellAnchor>
  <xdr:twoCellAnchor editAs="oneCell">
    <xdr:from>
      <xdr:col>4</xdr:col>
      <xdr:colOff>85725</xdr:colOff>
      <xdr:row>14</xdr:row>
      <xdr:rowOff>57150</xdr:rowOff>
    </xdr:from>
    <xdr:to>
      <xdr:col>4</xdr:col>
      <xdr:colOff>361950</xdr:colOff>
      <xdr:row>26</xdr:row>
      <xdr:rowOff>104775</xdr:rowOff>
    </xdr:to>
    <xdr:sp macro="" textlink="">
      <xdr:nvSpPr>
        <xdr:cNvPr id="147470" name="Text Box 14"/>
        <xdr:cNvSpPr txBox="1">
          <a:spLocks noChangeArrowheads="1"/>
        </xdr:cNvSpPr>
      </xdr:nvSpPr>
      <xdr:spPr bwMode="auto">
        <a:xfrm>
          <a:off x="4381500" y="3000375"/>
          <a:ext cx="276225" cy="2143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AU" sz="950" b="1" i="0" u="none" strike="noStrike" baseline="0">
              <a:solidFill>
                <a:srgbClr val="000000"/>
              </a:solidFill>
              <a:latin typeface="Arial"/>
              <a:cs typeface="Arial"/>
            </a:rPr>
            <a:t>Financial Incentive</a:t>
          </a:r>
        </a:p>
      </xdr:txBody>
    </xdr:sp>
    <xdr:clientData/>
  </xdr:twoCellAnchor>
  <xdr:twoCellAnchor>
    <xdr:from>
      <xdr:col>4</xdr:col>
      <xdr:colOff>266700</xdr:colOff>
      <xdr:row>13</xdr:row>
      <xdr:rowOff>209550</xdr:rowOff>
    </xdr:from>
    <xdr:to>
      <xdr:col>4</xdr:col>
      <xdr:colOff>542925</xdr:colOff>
      <xdr:row>27</xdr:row>
      <xdr:rowOff>9525</xdr:rowOff>
    </xdr:to>
    <xdr:sp macro="" textlink="">
      <xdr:nvSpPr>
        <xdr:cNvPr id="147471" name="Text Box 15"/>
        <xdr:cNvSpPr txBox="1">
          <a:spLocks noChangeArrowheads="1"/>
        </xdr:cNvSpPr>
      </xdr:nvSpPr>
      <xdr:spPr bwMode="auto">
        <a:xfrm>
          <a:off x="4562475" y="2857500"/>
          <a:ext cx="276225" cy="2352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vert270" wrap="square" lIns="27432" tIns="22860" rIns="27432" bIns="22860" anchor="ctr" upright="1"/>
        <a:lstStyle/>
        <a:p>
          <a:pPr algn="ctr" rtl="0">
            <a:defRPr sz="1000"/>
          </a:pPr>
          <a:r>
            <a:rPr lang="en-AU" sz="800" b="0" i="0" u="none" strike="noStrike" baseline="0">
              <a:solidFill>
                <a:srgbClr val="000000"/>
              </a:solidFill>
              <a:latin typeface="Arial"/>
              <a:cs typeface="Arial"/>
            </a:rPr>
            <a:t>(Percentage of Annual Revenue)</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0.26924</cdr:x>
      <cdr:y>0.88591</cdr:y>
    </cdr:from>
    <cdr:to>
      <cdr:x>0.26924</cdr:x>
      <cdr:y>0.88591</cdr:y>
    </cdr:to>
    <cdr:sp macro="" textlink="">
      <cdr:nvSpPr>
        <cdr:cNvPr id="148481" name="Text Box 1"/>
        <cdr:cNvSpPr txBox="1">
          <a:spLocks xmlns:a="http://schemas.openxmlformats.org/drawingml/2006/main" noChangeArrowheads="1"/>
        </cdr:cNvSpPr>
      </cdr:nvSpPr>
      <cdr:spPr bwMode="auto">
        <a:xfrm xmlns:a="http://schemas.openxmlformats.org/drawingml/2006/main">
          <a:off x="1585835" y="35725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AU" sz="1000" b="0" i="0" u="none" strike="noStrike" baseline="0">
              <a:solidFill>
                <a:srgbClr val="000000"/>
              </a:solidFill>
              <a:latin typeface="Arial"/>
              <a:cs typeface="Arial"/>
            </a:rPr>
            <a:t>S6- Average outage duration (hours)- Lines</a:t>
          </a:r>
        </a:p>
        <a:p xmlns:a="http://schemas.openxmlformats.org/drawingml/2006/main">
          <a:pPr algn="ctr" rtl="0">
            <a:defRPr sz="1000"/>
          </a:pPr>
          <a:endParaRPr lang="en-AU" sz="1000" b="0" i="0" u="none" strike="noStrike" baseline="0">
            <a:solidFill>
              <a:srgbClr val="000000"/>
            </a:solidFill>
            <a:latin typeface="Arial"/>
            <a:cs typeface="Arial"/>
          </a:endParaRPr>
        </a:p>
        <a:p xmlns:a="http://schemas.openxmlformats.org/drawingml/2006/main">
          <a:pPr algn="ctr" rtl="0">
            <a:defRPr sz="1000"/>
          </a:pPr>
          <a:endParaRPr lang="en-AU" sz="1000" b="0" i="0" u="none" strike="noStrike" baseline="0">
            <a:solidFill>
              <a:srgbClr val="000000"/>
            </a:solidFill>
            <a:latin typeface="Arial"/>
            <a:cs typeface="Arial"/>
          </a:endParaRPr>
        </a:p>
        <a:p xmlns:a="http://schemas.openxmlformats.org/drawingml/2006/main">
          <a:pPr algn="ctr" rtl="0">
            <a:defRPr sz="1000"/>
          </a:pPr>
          <a:endParaRPr lang="en-AU" sz="1000" b="0" i="0" u="none" strike="noStrike" baseline="0">
            <a:solidFill>
              <a:srgbClr val="000000"/>
            </a:solidFill>
            <a:latin typeface="Arial"/>
            <a:cs typeface="Arial"/>
          </a:endParaRPr>
        </a:p>
      </cdr:txBody>
    </cdr:sp>
  </cdr:relSizeAnchor>
  <cdr:relSizeAnchor xmlns:cdr="http://schemas.openxmlformats.org/drawingml/2006/chartDrawing">
    <cdr:from>
      <cdr:x>0.02113</cdr:x>
      <cdr:y>0.21319</cdr:y>
    </cdr:from>
    <cdr:to>
      <cdr:x>0.02113</cdr:x>
      <cdr:y>0.21319</cdr:y>
    </cdr:to>
    <cdr:sp macro="" textlink="">
      <cdr:nvSpPr>
        <cdr:cNvPr id="148482" name="Text Box 2"/>
        <cdr:cNvSpPr txBox="1">
          <a:spLocks xmlns:a="http://schemas.openxmlformats.org/drawingml/2006/main" noChangeArrowheads="1"/>
        </cdr:cNvSpPr>
      </cdr:nvSpPr>
      <cdr:spPr bwMode="auto">
        <a:xfrm xmlns:a="http://schemas.openxmlformats.org/drawingml/2006/main">
          <a:off x="127407" y="862151"/>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27432" bIns="0" anchor="ctr" upright="1"/>
        <a:lstStyle xmlns:a="http://schemas.openxmlformats.org/drawingml/2006/main"/>
        <a:p xmlns:a="http://schemas.openxmlformats.org/drawingml/2006/main">
          <a:pPr algn="r" rtl="0">
            <a:defRPr sz="1000"/>
          </a:pPr>
          <a:r>
            <a:rPr lang="en-AU" sz="1000" b="0" i="0" u="none" strike="noStrike" baseline="0">
              <a:solidFill>
                <a:srgbClr val="000000"/>
              </a:solidFill>
              <a:latin typeface="Arial"/>
              <a:cs typeface="Arial"/>
            </a:rPr>
            <a:t>Percentage of Annual Revenue </a:t>
          </a:r>
        </a:p>
      </cdr:txBody>
    </cdr:sp>
  </cdr:relSizeAnchor>
  <cdr:relSizeAnchor xmlns:cdr="http://schemas.openxmlformats.org/drawingml/2006/chartDrawing">
    <cdr:from>
      <cdr:x>0.16228</cdr:x>
      <cdr:y>0.01182</cdr:y>
    </cdr:from>
    <cdr:to>
      <cdr:x>0.87216</cdr:x>
      <cdr:y>0.14656</cdr:y>
    </cdr:to>
    <cdr:sp macro="" textlink="">
      <cdr:nvSpPr>
        <cdr:cNvPr id="148487" name="Text Box 7"/>
        <cdr:cNvSpPr txBox="1">
          <a:spLocks xmlns:a="http://schemas.openxmlformats.org/drawingml/2006/main" noChangeArrowheads="1"/>
        </cdr:cNvSpPr>
      </cdr:nvSpPr>
      <cdr:spPr bwMode="auto">
        <a:xfrm xmlns:a="http://schemas.openxmlformats.org/drawingml/2006/main">
          <a:off x="957078" y="50800"/>
          <a:ext cx="4172923" cy="5428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AU" sz="975" b="1" i="0" u="none" strike="noStrike" baseline="0">
              <a:solidFill>
                <a:srgbClr val="000000"/>
              </a:solidFill>
              <a:latin typeface="Arial"/>
              <a:cs typeface="Arial"/>
            </a:rPr>
            <a:t>TNSP XYZ SERVICE STANDARDS</a:t>
          </a:r>
        </a:p>
        <a:p xmlns:a="http://schemas.openxmlformats.org/drawingml/2006/main">
          <a:pPr algn="ctr" rtl="0">
            <a:defRPr sz="1000"/>
          </a:pPr>
          <a:r>
            <a:rPr lang="en-AU" sz="975" b="1" i="0" u="none" strike="noStrike" baseline="0">
              <a:solidFill>
                <a:srgbClr val="000000"/>
              </a:solidFill>
              <a:latin typeface="Arial"/>
              <a:cs typeface="Arial"/>
            </a:rPr>
            <a:t>S6 - Average outage duration</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9525</xdr:colOff>
      <xdr:row>15</xdr:row>
      <xdr:rowOff>123825</xdr:rowOff>
    </xdr:from>
    <xdr:to>
      <xdr:col>5</xdr:col>
      <xdr:colOff>114300</xdr:colOff>
      <xdr:row>21</xdr:row>
      <xdr:rowOff>57150</xdr:rowOff>
    </xdr:to>
    <xdr:sp macro="" textlink="">
      <xdr:nvSpPr>
        <xdr:cNvPr id="164884" name="Text Box 20"/>
        <xdr:cNvSpPr txBox="1">
          <a:spLocks noChangeArrowheads="1"/>
        </xdr:cNvSpPr>
      </xdr:nvSpPr>
      <xdr:spPr bwMode="auto">
        <a:xfrm>
          <a:off x="9525" y="3781425"/>
          <a:ext cx="5667375" cy="14763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Lst>
      </xdr:spPr>
      <xdr:txBody>
        <a:bodyPr vertOverflow="clip" wrap="square" lIns="27432" tIns="22860" rIns="0" bIns="0" anchor="t" upright="1"/>
        <a:lstStyle/>
        <a:p>
          <a:pPr algn="l" rtl="0">
            <a:defRPr sz="1000"/>
          </a:pPr>
          <a:endParaRPr lang="en-AU" sz="1000" b="1"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NOTES:</a:t>
          </a:r>
        </a:p>
        <a:p>
          <a:pPr algn="l" rtl="0">
            <a:defRPr sz="1000"/>
          </a:pPr>
          <a:endParaRPr lang="en-AU" sz="1000" b="1"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This sheet will automatically update based on data on input sheets.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Grey cells show calendar year revenue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Green cells are for formula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16</xdr:row>
      <xdr:rowOff>0</xdr:rowOff>
    </xdr:from>
    <xdr:to>
      <xdr:col>3</xdr:col>
      <xdr:colOff>0</xdr:colOff>
      <xdr:row>28</xdr:row>
      <xdr:rowOff>133350</xdr:rowOff>
    </xdr:to>
    <xdr:sp macro="" textlink="">
      <xdr:nvSpPr>
        <xdr:cNvPr id="101377" name="Text Box 1"/>
        <xdr:cNvSpPr txBox="1">
          <a:spLocks noChangeArrowheads="1"/>
        </xdr:cNvSpPr>
      </xdr:nvSpPr>
      <xdr:spPr bwMode="auto">
        <a:xfrm>
          <a:off x="0" y="3200400"/>
          <a:ext cx="5105400" cy="2647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AU" sz="1000" b="1"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NOTE:</a:t>
          </a:r>
        </a:p>
        <a:p>
          <a:pPr algn="l" rtl="0">
            <a:defRPr sz="1000"/>
          </a:pPr>
          <a:r>
            <a:rPr lang="en-AU" sz="1000" b="1" i="0" u="none" strike="noStrike" baseline="0">
              <a:solidFill>
                <a:srgbClr val="000000"/>
              </a:solidFill>
              <a:latin typeface="Arial"/>
              <a:cs typeface="Arial"/>
            </a:rPr>
            <a:t>This sheet will automatically update based on data in input sheets.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Grey cell shows relevant calendar year revenue</a:t>
          </a:r>
          <a:endParaRPr lang="en-AU" sz="1000" b="1"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Green cells show performance measure targets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Pink cells show performance, s-factor results and financial incentive without exclusions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Orange cells show performance, s-factor results and financial incentive with exclusions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Blue cells show the impact of exclusions on revenue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14</xdr:row>
      <xdr:rowOff>0</xdr:rowOff>
    </xdr:from>
    <xdr:to>
      <xdr:col>2</xdr:col>
      <xdr:colOff>1066800</xdr:colOff>
      <xdr:row>22</xdr:row>
      <xdr:rowOff>47625</xdr:rowOff>
    </xdr:to>
    <xdr:sp macro="" textlink="">
      <xdr:nvSpPr>
        <xdr:cNvPr id="159750" name="Text Box 6"/>
        <xdr:cNvSpPr txBox="1">
          <a:spLocks noChangeArrowheads="1"/>
        </xdr:cNvSpPr>
      </xdr:nvSpPr>
      <xdr:spPr bwMode="auto">
        <a:xfrm>
          <a:off x="9525" y="3552825"/>
          <a:ext cx="5657850" cy="202882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endParaRPr lang="en-AU" sz="800" b="1"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Pink cells- Input performance without exclusions from performance data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Orange cells- Input performance with exclusions from performance data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Green cells- Input date that template data was entered and date of any revisions from original version.</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Blue cells- Input reasons for any significant changes in performance from previous reporting period.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Performance should be measured on a calendar year basis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43</xdr:row>
      <xdr:rowOff>161925</xdr:rowOff>
    </xdr:from>
    <xdr:to>
      <xdr:col>15</xdr:col>
      <xdr:colOff>28575</xdr:colOff>
      <xdr:row>53</xdr:row>
      <xdr:rowOff>228600</xdr:rowOff>
    </xdr:to>
    <xdr:sp macro="" textlink="">
      <xdr:nvSpPr>
        <xdr:cNvPr id="155658" name="Text Box 10"/>
        <xdr:cNvSpPr txBox="1">
          <a:spLocks noChangeArrowheads="1"/>
        </xdr:cNvSpPr>
      </xdr:nvSpPr>
      <xdr:spPr bwMode="auto">
        <a:xfrm>
          <a:off x="9525" y="10125075"/>
          <a:ext cx="17621250" cy="2466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Lst>
      </xdr:spPr>
      <xdr:txBody>
        <a:bodyPr vertOverflow="clip" wrap="square" lIns="27432" tIns="22860" rIns="0" bIns="0" anchor="t" upright="1"/>
        <a:lstStyle/>
        <a:p>
          <a:pPr algn="l" rtl="0">
            <a:defRPr sz="1000"/>
          </a:pPr>
          <a:endParaRPr lang="en-AU" sz="1000" b="1"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NOTES: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This worksheet should include a list all events that are proposed for exclusion.</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Each proposed exclusion should include a description of the event, a description of the impact and quantification of the impact on the network and performance. The descriptive elements should also include reasons for the exclusion request making reference to the "Exclusion Definitions" worksheet.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Each exclusion should be entered onto one row for each measure. Where one exclusion event applies to more than one measure, the relevant details of the event should be entered under each of the measure headings.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TNSP must provide details for all events requested for exclusion in this template. In the event that the TNSP wishes to provide further details of an exclusion, this should be provided with the TNSP's performance report. The  source of information should be referenced in this template.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Green cells - input description impact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Orange cells - input reasons for the exclusion request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85725</xdr:colOff>
      <xdr:row>11</xdr:row>
      <xdr:rowOff>152400</xdr:rowOff>
    </xdr:from>
    <xdr:to>
      <xdr:col>14</xdr:col>
      <xdr:colOff>19050</xdr:colOff>
      <xdr:row>33</xdr:row>
      <xdr:rowOff>19050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0</xdr:rowOff>
    </xdr:from>
    <xdr:to>
      <xdr:col>3</xdr:col>
      <xdr:colOff>771525</xdr:colOff>
      <xdr:row>31</xdr:row>
      <xdr:rowOff>95250</xdr:rowOff>
    </xdr:to>
    <xdr:sp macro="" textlink="">
      <xdr:nvSpPr>
        <xdr:cNvPr id="3087" name="Text Box 15"/>
        <xdr:cNvSpPr txBox="1">
          <a:spLocks noChangeArrowheads="1"/>
        </xdr:cNvSpPr>
      </xdr:nvSpPr>
      <xdr:spPr bwMode="auto">
        <a:xfrm>
          <a:off x="0" y="3590925"/>
          <a:ext cx="4467225" cy="2524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Lst>
      </xdr:spPr>
      <xdr:txBody>
        <a:bodyPr vertOverflow="clip" wrap="square" lIns="27432" tIns="22860" rIns="0" bIns="0" anchor="t" upright="1"/>
        <a:lstStyle/>
        <a:p>
          <a:pPr algn="l" rtl="0">
            <a:defRPr sz="1000"/>
          </a:pPr>
          <a:endParaRPr lang="en-AU" sz="1000" b="1"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NOTE: This sheet will automatically update based on data in input sheets.</a:t>
          </a:r>
        </a:p>
        <a:p>
          <a:pPr algn="l" rtl="0">
            <a:defRPr sz="1000"/>
          </a:pPr>
          <a:endParaRPr lang="en-AU" sz="1000" b="1"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Blue cells show TNSP's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Yellow/Green cells show TNSP's performance formulae and related formula conditions based on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Pink cells show TNSP performance outcomes without any events excluded from performance data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Orange cells show TNSP's performance outcomes with events excluded from performance data</a:t>
          </a:r>
        </a:p>
        <a:p>
          <a:pPr algn="l" rtl="0">
            <a:defRPr sz="1000"/>
          </a:pPr>
          <a:endParaRPr lang="en-AU" sz="1000" b="1" i="0" u="none" strike="noStrike" baseline="0">
            <a:solidFill>
              <a:srgbClr val="000000"/>
            </a:solidFill>
            <a:latin typeface="Arial"/>
            <a:cs typeface="Arial"/>
          </a:endParaRPr>
        </a:p>
        <a:p>
          <a:pPr algn="l" rtl="0">
            <a:defRPr sz="1000"/>
          </a:pPr>
          <a:endParaRPr lang="en-AU" sz="1000" b="1" i="0" u="none" strike="noStrike" baseline="0">
            <a:solidFill>
              <a:srgbClr val="000000"/>
            </a:solidFill>
            <a:latin typeface="Arial"/>
            <a:cs typeface="Aria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0.23276</cdr:x>
      <cdr:y>0.8724</cdr:y>
    </cdr:from>
    <cdr:to>
      <cdr:x>0.69447</cdr:x>
      <cdr:y>0.96533</cdr:y>
    </cdr:to>
    <cdr:sp macro="" textlink="">
      <cdr:nvSpPr>
        <cdr:cNvPr id="4097" name="Text Box 1"/>
        <cdr:cNvSpPr txBox="1">
          <a:spLocks xmlns:a="http://schemas.openxmlformats.org/drawingml/2006/main" noChangeArrowheads="1"/>
        </cdr:cNvSpPr>
      </cdr:nvSpPr>
      <cdr:spPr bwMode="auto">
        <a:xfrm xmlns:a="http://schemas.openxmlformats.org/drawingml/2006/main">
          <a:off x="1337856" y="3580241"/>
          <a:ext cx="2647417" cy="3810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AU" sz="950" b="1" i="0" u="none" strike="noStrike" baseline="0">
              <a:solidFill>
                <a:srgbClr val="000000"/>
              </a:solidFill>
              <a:latin typeface="Arial"/>
              <a:cs typeface="Arial"/>
            </a:rPr>
            <a:t>Total circuit availability</a:t>
          </a:r>
          <a:endParaRPr lang="en-AU" sz="950" b="0" i="0" u="none" strike="noStrike" baseline="0">
            <a:solidFill>
              <a:srgbClr val="000000"/>
            </a:solidFill>
            <a:latin typeface="Arial"/>
            <a:cs typeface="Arial"/>
          </a:endParaRPr>
        </a:p>
        <a:p xmlns:a="http://schemas.openxmlformats.org/drawingml/2006/main">
          <a:pPr algn="ctr" rtl="0">
            <a:defRPr sz="1000"/>
          </a:pPr>
          <a:endParaRPr lang="en-AU" sz="950" b="0" i="0" u="none" strike="noStrike" baseline="0">
            <a:solidFill>
              <a:srgbClr val="000000"/>
            </a:solidFill>
            <a:latin typeface="Arial"/>
            <a:cs typeface="Arial"/>
          </a:endParaRPr>
        </a:p>
        <a:p xmlns:a="http://schemas.openxmlformats.org/drawingml/2006/main">
          <a:pPr algn="ctr" rtl="0">
            <a:defRPr sz="1000"/>
          </a:pPr>
          <a:endParaRPr lang="en-AU" sz="950" b="0" i="0" u="none" strike="noStrike" baseline="0">
            <a:solidFill>
              <a:srgbClr val="000000"/>
            </a:solidFill>
            <a:latin typeface="Arial"/>
            <a:cs typeface="Arial"/>
          </a:endParaRPr>
        </a:p>
        <a:p xmlns:a="http://schemas.openxmlformats.org/drawingml/2006/main">
          <a:pPr algn="ctr" rtl="0">
            <a:defRPr sz="1000"/>
          </a:pPr>
          <a:endParaRPr lang="en-AU" sz="950" b="0" i="0" u="none" strike="noStrike" baseline="0">
            <a:solidFill>
              <a:srgbClr val="000000"/>
            </a:solidFill>
            <a:latin typeface="Arial"/>
            <a:cs typeface="Arial"/>
          </a:endParaRPr>
        </a:p>
      </cdr:txBody>
    </cdr:sp>
  </cdr:relSizeAnchor>
  <cdr:relSizeAnchor xmlns:cdr="http://schemas.openxmlformats.org/drawingml/2006/chartDrawing">
    <cdr:from>
      <cdr:x>0.15532</cdr:x>
      <cdr:y>0.03698</cdr:y>
    </cdr:from>
    <cdr:to>
      <cdr:x>0.72839</cdr:x>
      <cdr:y>0.13967</cdr:y>
    </cdr:to>
    <cdr:sp macro="" textlink="">
      <cdr:nvSpPr>
        <cdr:cNvPr id="4099" name="Text Box 3"/>
        <cdr:cNvSpPr txBox="1">
          <a:spLocks xmlns:a="http://schemas.openxmlformats.org/drawingml/2006/main" noChangeArrowheads="1"/>
        </cdr:cNvSpPr>
      </cdr:nvSpPr>
      <cdr:spPr bwMode="auto">
        <a:xfrm xmlns:a="http://schemas.openxmlformats.org/drawingml/2006/main">
          <a:off x="893801" y="154813"/>
          <a:ext cx="3286010" cy="42105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AU" sz="925" b="1" i="0" u="none" strike="noStrike" baseline="0">
              <a:solidFill>
                <a:srgbClr val="000000"/>
              </a:solidFill>
              <a:latin typeface="Arial"/>
              <a:cs typeface="Arial"/>
            </a:rPr>
            <a:t>TNSP XYZ SERVICE STANDARDS</a:t>
          </a:r>
        </a:p>
        <a:p xmlns:a="http://schemas.openxmlformats.org/drawingml/2006/main">
          <a:pPr algn="ctr" rtl="0">
            <a:defRPr sz="1000"/>
          </a:pPr>
          <a:r>
            <a:rPr lang="en-AU" sz="925" b="1" i="0" u="none" strike="noStrike" baseline="0">
              <a:solidFill>
                <a:srgbClr val="000000"/>
              </a:solidFill>
              <a:latin typeface="Arial"/>
              <a:cs typeface="Arial"/>
            </a:rPr>
            <a:t>S1 - Total circuit availability</a:t>
          </a:r>
        </a:p>
      </cdr:txBody>
    </cdr:sp>
  </cdr:relSizeAnchor>
  <cdr:relSizeAnchor xmlns:cdr="http://schemas.openxmlformats.org/drawingml/2006/chartDrawing">
    <cdr:from>
      <cdr:x>0.0115</cdr:x>
      <cdr:y>0.20821</cdr:y>
    </cdr:from>
    <cdr:to>
      <cdr:x>0.05969</cdr:x>
      <cdr:y>0.73092</cdr:y>
    </cdr:to>
    <cdr:sp macro="" textlink="">
      <cdr:nvSpPr>
        <cdr:cNvPr id="4098" name="Text Box 2"/>
        <cdr:cNvSpPr txBox="1">
          <a:spLocks xmlns:a="http://schemas.openxmlformats.org/drawingml/2006/main" noChangeArrowheads="1"/>
        </cdr:cNvSpPr>
      </cdr:nvSpPr>
      <cdr:spPr bwMode="auto">
        <a:xfrm xmlns:a="http://schemas.openxmlformats.org/drawingml/2006/main">
          <a:off x="69126" y="856901"/>
          <a:ext cx="276301" cy="21432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n-AU" sz="950" b="1" i="0" u="none" strike="noStrike" baseline="0">
              <a:solidFill>
                <a:srgbClr val="000000"/>
              </a:solidFill>
              <a:latin typeface="Arial"/>
              <a:cs typeface="Arial"/>
            </a:rPr>
            <a:t>Financial Incentive</a:t>
          </a:r>
        </a:p>
      </cdr:txBody>
    </cdr:sp>
  </cdr:relSizeAnchor>
  <cdr:relSizeAnchor xmlns:cdr="http://schemas.openxmlformats.org/drawingml/2006/chartDrawing">
    <cdr:from>
      <cdr:x>0.04567</cdr:x>
      <cdr:y>0.17772</cdr:y>
    </cdr:from>
    <cdr:to>
      <cdr:x>0.09558</cdr:x>
      <cdr:y>0.74702</cdr:y>
    </cdr:to>
    <cdr:sp macro="" textlink="">
      <cdr:nvSpPr>
        <cdr:cNvPr id="4100" name="Text Box 4"/>
        <cdr:cNvSpPr txBox="1">
          <a:spLocks xmlns:a="http://schemas.openxmlformats.org/drawingml/2006/main" noChangeArrowheads="1"/>
        </cdr:cNvSpPr>
      </cdr:nvSpPr>
      <cdr:spPr bwMode="auto">
        <a:xfrm xmlns:a="http://schemas.openxmlformats.org/drawingml/2006/main">
          <a:off x="265074" y="731885"/>
          <a:ext cx="286170" cy="23342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n-AU" sz="800" b="0" i="0" u="none" strike="noStrike" baseline="0">
              <a:solidFill>
                <a:srgbClr val="000000"/>
              </a:solidFill>
              <a:latin typeface="Arial"/>
              <a:cs typeface="Arial"/>
            </a:rPr>
            <a:t>(Percentage of Annual Revenue)</a:t>
          </a:r>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123825</xdr:colOff>
      <xdr:row>12</xdr:row>
      <xdr:rowOff>0</xdr:rowOff>
    </xdr:from>
    <xdr:to>
      <xdr:col>13</xdr:col>
      <xdr:colOff>619125</xdr:colOff>
      <xdr:row>32</xdr:row>
      <xdr:rowOff>0</xdr:rowOff>
    </xdr:to>
    <xdr:graphicFrame macro="">
      <xdr:nvGraphicFramePr>
        <xdr:cNvPr id="1198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114300</xdr:rowOff>
    </xdr:from>
    <xdr:to>
      <xdr:col>3</xdr:col>
      <xdr:colOff>771525</xdr:colOff>
      <xdr:row>31</xdr:row>
      <xdr:rowOff>47625</xdr:rowOff>
    </xdr:to>
    <xdr:sp macro="" textlink="">
      <xdr:nvSpPr>
        <xdr:cNvPr id="119822" name="Text Box 14"/>
        <xdr:cNvSpPr txBox="1">
          <a:spLocks noChangeArrowheads="1"/>
        </xdr:cNvSpPr>
      </xdr:nvSpPr>
      <xdr:spPr bwMode="auto">
        <a:xfrm>
          <a:off x="0" y="3733800"/>
          <a:ext cx="4467225" cy="2524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Lst>
      </xdr:spPr>
      <xdr:txBody>
        <a:bodyPr vertOverflow="clip" wrap="square" lIns="27432" tIns="22860" rIns="0" bIns="0" anchor="t" upright="1"/>
        <a:lstStyle/>
        <a:p>
          <a:pPr algn="l" rtl="0">
            <a:defRPr sz="1000"/>
          </a:pPr>
          <a:endParaRPr lang="en-AU" sz="1000" b="1"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NOTE: This sheet will automatically update based on data in input sheets.</a:t>
          </a:r>
        </a:p>
        <a:p>
          <a:pPr algn="l" rtl="0">
            <a:defRPr sz="1000"/>
          </a:pPr>
          <a:endParaRPr lang="en-AU" sz="1000" b="1"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Blue cells show TNSP's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Yellow/Green cells show TNSP's performance formulae and related formula conditions based on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Pink cells show TNSP performance outcomes without any events excluded from performance data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Orange cells show TNSP's performance outcomes with events excluded from performance data</a:t>
          </a:r>
        </a:p>
        <a:p>
          <a:pPr algn="l" rtl="0">
            <a:defRPr sz="1000"/>
          </a:pPr>
          <a:endParaRPr lang="en-AU" sz="1000" b="1" i="0" u="none" strike="noStrike" baseline="0">
            <a:solidFill>
              <a:srgbClr val="000000"/>
            </a:solidFill>
            <a:latin typeface="Arial"/>
            <a:cs typeface="Arial"/>
          </a:endParaRPr>
        </a:p>
        <a:p>
          <a:pPr algn="l" rtl="0">
            <a:defRPr sz="1000"/>
          </a:pPr>
          <a:endParaRPr lang="en-AU" sz="1000" b="1" i="0" u="none" strike="noStrike" baseline="0">
            <a:solidFill>
              <a:srgbClr val="000000"/>
            </a:solidFill>
            <a:latin typeface="Arial"/>
            <a:cs typeface="Arial"/>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0.1283</cdr:x>
      <cdr:y>0.02575</cdr:y>
    </cdr:from>
    <cdr:to>
      <cdr:x>0.73425</cdr:x>
      <cdr:y>0.14153</cdr:y>
    </cdr:to>
    <cdr:sp macro="" textlink="">
      <cdr:nvSpPr>
        <cdr:cNvPr id="120835" name="Text Box 3"/>
        <cdr:cNvSpPr txBox="1">
          <a:spLocks xmlns:a="http://schemas.openxmlformats.org/drawingml/2006/main" noChangeArrowheads="1"/>
        </cdr:cNvSpPr>
      </cdr:nvSpPr>
      <cdr:spPr bwMode="auto">
        <a:xfrm xmlns:a="http://schemas.openxmlformats.org/drawingml/2006/main">
          <a:off x="727113" y="104540"/>
          <a:ext cx="3418985" cy="45583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AU" sz="925" b="1" i="0" u="none" strike="noStrike" baseline="0">
              <a:solidFill>
                <a:srgbClr val="000000"/>
              </a:solidFill>
              <a:latin typeface="Arial"/>
              <a:cs typeface="Arial"/>
            </a:rPr>
            <a:t>TNSP XYZ SERVICE STANDARDS</a:t>
          </a:r>
        </a:p>
        <a:p xmlns:a="http://schemas.openxmlformats.org/drawingml/2006/main">
          <a:pPr algn="ctr" rtl="0">
            <a:defRPr sz="1000"/>
          </a:pPr>
          <a:r>
            <a:rPr lang="en-AU" sz="925" b="1" i="0" u="none" strike="noStrike" baseline="0">
              <a:solidFill>
                <a:srgbClr val="000000"/>
              </a:solidFill>
              <a:latin typeface="Arial"/>
              <a:cs typeface="Arial"/>
            </a:rPr>
            <a:t>S2 - Transformer availability</a:t>
          </a:r>
        </a:p>
      </cdr:txBody>
    </cdr:sp>
  </cdr:relSizeAnchor>
  <cdr:relSizeAnchor xmlns:cdr="http://schemas.openxmlformats.org/drawingml/2006/chartDrawing">
    <cdr:from>
      <cdr:x>0.00844</cdr:x>
      <cdr:y>0.0121</cdr:y>
    </cdr:from>
    <cdr:to>
      <cdr:x>0.13616</cdr:x>
      <cdr:y>0.15493</cdr:y>
    </cdr:to>
    <cdr:sp macro="" textlink="">
      <cdr:nvSpPr>
        <cdr:cNvPr id="120836" name="Text Box 4"/>
        <cdr:cNvSpPr txBox="1">
          <a:spLocks xmlns:a="http://schemas.openxmlformats.org/drawingml/2006/main" noChangeArrowheads="1"/>
        </cdr:cNvSpPr>
      </cdr:nvSpPr>
      <cdr:spPr bwMode="auto">
        <a:xfrm xmlns:a="http://schemas.openxmlformats.org/drawingml/2006/main">
          <a:off x="50800" y="50800"/>
          <a:ext cx="720662" cy="5623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sp>
  </cdr:relSizeAnchor>
  <cdr:relSizeAnchor xmlns:cdr="http://schemas.openxmlformats.org/drawingml/2006/chartDrawing">
    <cdr:from>
      <cdr:x>0.23343</cdr:x>
      <cdr:y>0.87449</cdr:y>
    </cdr:from>
    <cdr:to>
      <cdr:x>0.70281</cdr:x>
      <cdr:y>0.97125</cdr:y>
    </cdr:to>
    <cdr:sp macro="" textlink="">
      <cdr:nvSpPr>
        <cdr:cNvPr id="120838" name="Text Box 6"/>
        <cdr:cNvSpPr txBox="1">
          <a:spLocks xmlns:a="http://schemas.openxmlformats.org/drawingml/2006/main" noChangeArrowheads="1"/>
        </cdr:cNvSpPr>
      </cdr:nvSpPr>
      <cdr:spPr bwMode="auto">
        <a:xfrm xmlns:a="http://schemas.openxmlformats.org/drawingml/2006/main">
          <a:off x="1320273" y="3446020"/>
          <a:ext cx="2648431" cy="38097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AU" sz="950" b="1" i="0" u="none" strike="noStrike" baseline="0">
              <a:solidFill>
                <a:srgbClr val="000000"/>
              </a:solidFill>
              <a:latin typeface="Arial"/>
              <a:cs typeface="Arial"/>
            </a:rPr>
            <a:t>Transmission circuit availability</a:t>
          </a:r>
          <a:endParaRPr lang="en-AU" sz="950" b="0" i="0" u="none" strike="noStrike" baseline="0">
            <a:solidFill>
              <a:srgbClr val="000000"/>
            </a:solidFill>
            <a:latin typeface="Arial"/>
            <a:cs typeface="Arial"/>
          </a:endParaRPr>
        </a:p>
        <a:p xmlns:a="http://schemas.openxmlformats.org/drawingml/2006/main">
          <a:pPr algn="ctr" rtl="0">
            <a:defRPr sz="1000"/>
          </a:pPr>
          <a:r>
            <a:rPr lang="en-AU" sz="950" b="1" i="0" u="none" strike="noStrike" baseline="0">
              <a:solidFill>
                <a:srgbClr val="000000"/>
              </a:solidFill>
              <a:latin typeface="Arial"/>
              <a:cs typeface="Arial"/>
            </a:rPr>
            <a:t>(critical circuits)</a:t>
          </a:r>
          <a:endParaRPr lang="en-AU" sz="950" b="0" i="0" u="none" strike="noStrike" baseline="0">
            <a:solidFill>
              <a:srgbClr val="000000"/>
            </a:solidFill>
            <a:latin typeface="Arial"/>
            <a:cs typeface="Arial"/>
          </a:endParaRPr>
        </a:p>
        <a:p xmlns:a="http://schemas.openxmlformats.org/drawingml/2006/main">
          <a:pPr algn="ctr" rtl="0">
            <a:defRPr sz="1000"/>
          </a:pPr>
          <a:endParaRPr lang="en-AU" sz="950" b="0" i="0" u="none" strike="noStrike" baseline="0">
            <a:solidFill>
              <a:srgbClr val="000000"/>
            </a:solidFill>
            <a:latin typeface="Arial"/>
            <a:cs typeface="Arial"/>
          </a:endParaRPr>
        </a:p>
      </cdr:txBody>
    </cdr:sp>
  </cdr:relSizeAnchor>
  <cdr:relSizeAnchor xmlns:cdr="http://schemas.openxmlformats.org/drawingml/2006/chartDrawing">
    <cdr:from>
      <cdr:x>0.00844</cdr:x>
      <cdr:y>0.18418</cdr:y>
    </cdr:from>
    <cdr:to>
      <cdr:x>0.05732</cdr:x>
      <cdr:y>0.72848</cdr:y>
    </cdr:to>
    <cdr:sp macro="" textlink="">
      <cdr:nvSpPr>
        <cdr:cNvPr id="120839" name="Text Box 7"/>
        <cdr:cNvSpPr txBox="1">
          <a:spLocks xmlns:a="http://schemas.openxmlformats.org/drawingml/2006/main" noChangeArrowheads="1"/>
        </cdr:cNvSpPr>
      </cdr:nvSpPr>
      <cdr:spPr bwMode="auto">
        <a:xfrm xmlns:a="http://schemas.openxmlformats.org/drawingml/2006/main">
          <a:off x="50800" y="728308"/>
          <a:ext cx="275792" cy="21428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n-AU" sz="950" b="1" i="0" u="none" strike="noStrike" baseline="0">
              <a:solidFill>
                <a:srgbClr val="000000"/>
              </a:solidFill>
              <a:latin typeface="Arial"/>
              <a:cs typeface="Arial"/>
            </a:rPr>
            <a:t>Financial Incentive</a:t>
          </a:r>
        </a:p>
      </cdr:txBody>
    </cdr:sp>
  </cdr:relSizeAnchor>
  <cdr:relSizeAnchor xmlns:cdr="http://schemas.openxmlformats.org/drawingml/2006/chartDrawing">
    <cdr:from>
      <cdr:x>0.04307</cdr:x>
      <cdr:y>0.14982</cdr:y>
    </cdr:from>
    <cdr:to>
      <cdr:x>0.09318</cdr:x>
      <cdr:y>0.74384</cdr:y>
    </cdr:to>
    <cdr:sp macro="" textlink="">
      <cdr:nvSpPr>
        <cdr:cNvPr id="120840" name="Text Box 8"/>
        <cdr:cNvSpPr txBox="1">
          <a:spLocks xmlns:a="http://schemas.openxmlformats.org/drawingml/2006/main" noChangeArrowheads="1"/>
        </cdr:cNvSpPr>
      </cdr:nvSpPr>
      <cdr:spPr bwMode="auto">
        <a:xfrm xmlns:a="http://schemas.openxmlformats.org/drawingml/2006/main">
          <a:off x="246210" y="592999"/>
          <a:ext cx="282721" cy="233865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n-AU" sz="800" b="0" i="0" u="none" strike="noStrike" baseline="0">
              <a:solidFill>
                <a:srgbClr val="000000"/>
              </a:solidFill>
              <a:latin typeface="Arial"/>
              <a:cs typeface="Arial"/>
            </a:rPr>
            <a:t>(Percentage of Annual Revenue)</a:t>
          </a:r>
        </a:p>
      </cdr:txBody>
    </cdr:sp>
  </cdr:relSizeAnchor>
</c:userShapes>
</file>

<file path=xl/drawings/drawing8.xml><?xml version="1.0" encoding="utf-8"?>
<xdr:wsDr xmlns:xdr="http://schemas.openxmlformats.org/drawingml/2006/spreadsheetDrawing" xmlns:a="http://schemas.openxmlformats.org/drawingml/2006/main">
  <xdr:twoCellAnchor>
    <xdr:from>
      <xdr:col>4</xdr:col>
      <xdr:colOff>104775</xdr:colOff>
      <xdr:row>12</xdr:row>
      <xdr:rowOff>0</xdr:rowOff>
    </xdr:from>
    <xdr:to>
      <xdr:col>14</xdr:col>
      <xdr:colOff>9525</xdr:colOff>
      <xdr:row>32</xdr:row>
      <xdr:rowOff>85725</xdr:rowOff>
    </xdr:to>
    <xdr:graphicFrame macro="">
      <xdr:nvGraphicFramePr>
        <xdr:cNvPr id="1218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15</xdr:row>
      <xdr:rowOff>76200</xdr:rowOff>
    </xdr:from>
    <xdr:to>
      <xdr:col>4</xdr:col>
      <xdr:colOff>0</xdr:colOff>
      <xdr:row>31</xdr:row>
      <xdr:rowOff>9525</xdr:rowOff>
    </xdr:to>
    <xdr:sp macro="" textlink="">
      <xdr:nvSpPr>
        <xdr:cNvPr id="121872" name="Text Box 16"/>
        <xdr:cNvSpPr txBox="1">
          <a:spLocks noChangeArrowheads="1"/>
        </xdr:cNvSpPr>
      </xdr:nvSpPr>
      <xdr:spPr bwMode="auto">
        <a:xfrm>
          <a:off x="9525" y="3695700"/>
          <a:ext cx="4410075" cy="2524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99" mc:Ignorable="a14" a14:legacySpreadsheetColorIndex="43"/>
              </a:solidFill>
            </a14:hiddenFill>
          </a:ext>
        </a:extLst>
      </xdr:spPr>
      <xdr:txBody>
        <a:bodyPr vertOverflow="clip" wrap="square" lIns="27432" tIns="22860" rIns="0" bIns="0" anchor="t" upright="1"/>
        <a:lstStyle/>
        <a:p>
          <a:pPr algn="l" rtl="0">
            <a:defRPr sz="1000"/>
          </a:pPr>
          <a:endParaRPr lang="en-AU" sz="1000" b="1"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NOTE: This sheet will automatically update based on data in input sheets.</a:t>
          </a:r>
        </a:p>
        <a:p>
          <a:pPr algn="l" rtl="0">
            <a:defRPr sz="1000"/>
          </a:pPr>
          <a:endParaRPr lang="en-AU" sz="1000" b="1"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Blue cells show TNSP's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Yellow/Green cells show TNSP's performance formulae and related formula conditions based on performance targets and measure weightings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Pink cells show TNSP performance outcomes without any events excluded from performance data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Orange cells show TNSP's performance outcomes with events excluded from performance data</a:t>
          </a:r>
        </a:p>
        <a:p>
          <a:pPr algn="l" rtl="0">
            <a:defRPr sz="1000"/>
          </a:pPr>
          <a:endParaRPr lang="en-AU" sz="1000" b="1" i="0" u="none" strike="noStrike" baseline="0">
            <a:solidFill>
              <a:srgbClr val="000000"/>
            </a:solidFill>
            <a:latin typeface="Arial"/>
            <a:cs typeface="Arial"/>
          </a:endParaRPr>
        </a:p>
        <a:p>
          <a:pPr algn="l" rtl="0">
            <a:defRPr sz="1000"/>
          </a:pPr>
          <a:endParaRPr lang="en-AU" sz="1000" b="1" i="0" u="none" strike="noStrike" baseline="0">
            <a:solidFill>
              <a:srgbClr val="000000"/>
            </a:solidFill>
            <a:latin typeface="Arial"/>
            <a:cs typeface="Arial"/>
          </a:endParaRPr>
        </a:p>
      </xdr:txBody>
    </xdr:sp>
    <xdr:clientData/>
  </xdr:twoCellAnchor>
  <xdr:twoCellAnchor editAs="oneCell">
    <xdr:from>
      <xdr:col>6</xdr:col>
      <xdr:colOff>447675</xdr:colOff>
      <xdr:row>29</xdr:row>
      <xdr:rowOff>66675</xdr:rowOff>
    </xdr:from>
    <xdr:to>
      <xdr:col>11</xdr:col>
      <xdr:colOff>352425</xdr:colOff>
      <xdr:row>31</xdr:row>
      <xdr:rowOff>123825</xdr:rowOff>
    </xdr:to>
    <xdr:sp macro="" textlink="">
      <xdr:nvSpPr>
        <xdr:cNvPr id="121873" name="Text Box 17"/>
        <xdr:cNvSpPr txBox="1">
          <a:spLocks noChangeArrowheads="1"/>
        </xdr:cNvSpPr>
      </xdr:nvSpPr>
      <xdr:spPr bwMode="auto">
        <a:xfrm>
          <a:off x="6105525" y="5953125"/>
          <a:ext cx="26479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AU" sz="950" b="1" i="0" u="none" strike="noStrike" baseline="0">
              <a:solidFill>
                <a:srgbClr val="000000"/>
              </a:solidFill>
              <a:latin typeface="Arial"/>
              <a:cs typeface="Arial"/>
            </a:rPr>
            <a:t>Transmission circuit availability</a:t>
          </a:r>
        </a:p>
        <a:p>
          <a:pPr algn="ctr" rtl="0">
            <a:defRPr sz="1000"/>
          </a:pPr>
          <a:r>
            <a:rPr lang="en-AU" sz="950" b="1" i="0" u="none" strike="noStrike" baseline="0">
              <a:solidFill>
                <a:srgbClr val="000000"/>
              </a:solidFill>
              <a:latin typeface="Arial"/>
              <a:cs typeface="Arial"/>
            </a:rPr>
            <a:t>(peak periods)</a:t>
          </a:r>
          <a:endParaRPr lang="en-AU" sz="950" b="0" i="0" u="none" strike="noStrike" baseline="0">
            <a:solidFill>
              <a:srgbClr val="000000"/>
            </a:solidFill>
            <a:latin typeface="Arial"/>
            <a:cs typeface="Arial"/>
          </a:endParaRPr>
        </a:p>
        <a:p>
          <a:pPr algn="ctr" rtl="0">
            <a:defRPr sz="1000"/>
          </a:pPr>
          <a:endParaRPr lang="en-AU" sz="950" b="0" i="0" u="none" strike="noStrike" baseline="0">
            <a:solidFill>
              <a:srgbClr val="000000"/>
            </a:solidFill>
            <a:latin typeface="Arial"/>
            <a:cs typeface="Arial"/>
          </a:endParaRPr>
        </a:p>
        <a:p>
          <a:pPr algn="ctr" rtl="0">
            <a:defRPr sz="1000"/>
          </a:pPr>
          <a:endParaRPr lang="en-AU" sz="950" b="0" i="0" u="none" strike="noStrike" baseline="0">
            <a:solidFill>
              <a:srgbClr val="000000"/>
            </a:solidFill>
            <a:latin typeface="Arial"/>
            <a:cs typeface="Arial"/>
          </a:endParaRPr>
        </a:p>
        <a:p>
          <a:pPr algn="ctr" rtl="0">
            <a:defRPr sz="1000"/>
          </a:pPr>
          <a:endParaRPr lang="en-AU" sz="950" b="0" i="0" u="none" strike="noStrike" baseline="0">
            <a:solidFill>
              <a:srgbClr val="000000"/>
            </a:solidFill>
            <a:latin typeface="Arial"/>
            <a:cs typeface="Arial"/>
          </a:endParaRPr>
        </a:p>
      </xdr:txBody>
    </xdr:sp>
    <xdr:clientData/>
  </xdr:twoCellAnchor>
  <xdr:twoCellAnchor editAs="oneCell">
    <xdr:from>
      <xdr:col>4</xdr:col>
      <xdr:colOff>95250</xdr:colOff>
      <xdr:row>13</xdr:row>
      <xdr:rowOff>295275</xdr:rowOff>
    </xdr:from>
    <xdr:to>
      <xdr:col>4</xdr:col>
      <xdr:colOff>371475</xdr:colOff>
      <xdr:row>26</xdr:row>
      <xdr:rowOff>38100</xdr:rowOff>
    </xdr:to>
    <xdr:sp macro="" textlink="">
      <xdr:nvSpPr>
        <xdr:cNvPr id="121874" name="Text Box 18"/>
        <xdr:cNvSpPr txBox="1">
          <a:spLocks noChangeArrowheads="1"/>
        </xdr:cNvSpPr>
      </xdr:nvSpPr>
      <xdr:spPr bwMode="auto">
        <a:xfrm>
          <a:off x="4514850" y="3295650"/>
          <a:ext cx="276225" cy="2143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22860" rIns="27432" bIns="22860" anchor="ctr" upright="1"/>
        <a:lstStyle/>
        <a:p>
          <a:pPr algn="ctr" rtl="0">
            <a:defRPr sz="1000"/>
          </a:pPr>
          <a:r>
            <a:rPr lang="en-AU" sz="950" b="1" i="0" u="none" strike="noStrike" baseline="0">
              <a:solidFill>
                <a:srgbClr val="000000"/>
              </a:solidFill>
              <a:latin typeface="Arial"/>
              <a:cs typeface="Arial"/>
            </a:rPr>
            <a:t>Financial Incentive</a:t>
          </a:r>
        </a:p>
      </xdr:txBody>
    </xdr:sp>
    <xdr:clientData/>
  </xdr:twoCellAnchor>
  <xdr:twoCellAnchor>
    <xdr:from>
      <xdr:col>4</xdr:col>
      <xdr:colOff>285750</xdr:colOff>
      <xdr:row>13</xdr:row>
      <xdr:rowOff>161925</xdr:rowOff>
    </xdr:from>
    <xdr:to>
      <xdr:col>4</xdr:col>
      <xdr:colOff>561975</xdr:colOff>
      <xdr:row>26</xdr:row>
      <xdr:rowOff>114300</xdr:rowOff>
    </xdr:to>
    <xdr:sp macro="" textlink="">
      <xdr:nvSpPr>
        <xdr:cNvPr id="121875" name="Text Box 19"/>
        <xdr:cNvSpPr txBox="1">
          <a:spLocks noChangeArrowheads="1"/>
        </xdr:cNvSpPr>
      </xdr:nvSpPr>
      <xdr:spPr bwMode="auto">
        <a:xfrm>
          <a:off x="4705350" y="3162300"/>
          <a:ext cx="276225" cy="2352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vert270" wrap="square" lIns="27432" tIns="22860" rIns="27432" bIns="22860" anchor="ctr" upright="1"/>
        <a:lstStyle/>
        <a:p>
          <a:pPr algn="ctr" rtl="0">
            <a:defRPr sz="1000"/>
          </a:pPr>
          <a:r>
            <a:rPr lang="en-AU" sz="800" b="0" i="0" u="none" strike="noStrike" baseline="0">
              <a:solidFill>
                <a:srgbClr val="000000"/>
              </a:solidFill>
              <a:latin typeface="Arial"/>
              <a:cs typeface="Arial"/>
            </a:rPr>
            <a:t>(Percentage of Annual Revenue)</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0.16197</cdr:x>
      <cdr:y>0.03674</cdr:y>
    </cdr:from>
    <cdr:to>
      <cdr:x>0.75578</cdr:x>
      <cdr:y>0.15073</cdr:y>
    </cdr:to>
    <cdr:sp macro="" textlink="">
      <cdr:nvSpPr>
        <cdr:cNvPr id="122883" name="Text Box 3"/>
        <cdr:cNvSpPr txBox="1">
          <a:spLocks xmlns:a="http://schemas.openxmlformats.org/drawingml/2006/main" noChangeArrowheads="1"/>
        </cdr:cNvSpPr>
      </cdr:nvSpPr>
      <cdr:spPr bwMode="auto">
        <a:xfrm xmlns:a="http://schemas.openxmlformats.org/drawingml/2006/main">
          <a:off x="925909" y="150870"/>
          <a:ext cx="3382823" cy="45816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AU" sz="900" b="1" i="0" u="none" strike="noStrike" baseline="0">
              <a:solidFill>
                <a:srgbClr val="000000"/>
              </a:solidFill>
              <a:latin typeface="Arial"/>
              <a:cs typeface="Arial"/>
            </a:rPr>
            <a:t>TNSP XYZ SERVICE STANDARDS</a:t>
          </a:r>
        </a:p>
        <a:p xmlns:a="http://schemas.openxmlformats.org/drawingml/2006/main">
          <a:pPr algn="ctr" rtl="0">
            <a:defRPr sz="1000"/>
          </a:pPr>
          <a:r>
            <a:rPr lang="en-AU" sz="900" b="1" i="0" u="none" strike="noStrike" baseline="0">
              <a:solidFill>
                <a:srgbClr val="000000"/>
              </a:solidFill>
              <a:latin typeface="Arial"/>
              <a:cs typeface="Arial"/>
            </a:rPr>
            <a:t>S3 - Transmission circuit availability (peak periods)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1A0000" mc:Ignorable="a14" a14:legacySpreadsheetColorIndex="26"/>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A0000" mc:Ignorable="a14" a14:legacySpreadsheetColorIndex="26"/>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opLeftCell="A46" workbookViewId="0"/>
  </sheetViews>
  <sheetFormatPr defaultRowHeight="12.5" x14ac:dyDescent="0.25"/>
  <sheetData/>
  <phoneticPr fontId="2" type="noConversion"/>
  <pageMargins left="0.74803149606299213" right="0.74803149606299213" top="0.98425196850393704" bottom="0.98425196850393704" header="0.51181102362204722" footer="0.51181102362204722"/>
  <pageSetup paperSize="9" scale="89" fitToHeight="2" orientation="landscape" r:id="rId1"/>
  <headerFooter alignWithMargins="0">
    <oddFooter>&amp;C&amp;"Arial,Italic"&amp;A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indexed="41"/>
    <pageSetUpPr fitToPage="1"/>
  </sheetPr>
  <dimension ref="A1:Y21"/>
  <sheetViews>
    <sheetView showGridLines="0" workbookViewId="0"/>
  </sheetViews>
  <sheetFormatPr defaultColWidth="4.81640625" defaultRowHeight="20.25" customHeight="1" x14ac:dyDescent="0.25"/>
  <cols>
    <col min="1" max="1" width="30.453125" style="10" customWidth="1"/>
    <col min="2" max="2" width="4.453125" style="10" customWidth="1"/>
    <col min="3" max="3" width="19.7265625" style="10" customWidth="1"/>
    <col min="4" max="4" width="4.453125" style="10" customWidth="1"/>
    <col min="5" max="5" width="24.453125" style="10" customWidth="1"/>
    <col min="6" max="6" width="4.81640625" style="10" customWidth="1"/>
    <col min="7" max="7" width="23.54296875" style="10" customWidth="1"/>
    <col min="8" max="8" width="7.7265625" style="10" customWidth="1"/>
    <col min="9" max="9" width="17.1796875" style="10" customWidth="1"/>
    <col min="10" max="12" width="4.453125" style="10" customWidth="1"/>
    <col min="13" max="13" width="7" style="10" bestFit="1" customWidth="1"/>
    <col min="14" max="26" width="4.453125" style="10" customWidth="1"/>
    <col min="27" max="16384" width="4.81640625" style="10"/>
  </cols>
  <sheetData>
    <row r="1" spans="1:25" ht="20.25" customHeight="1" x14ac:dyDescent="0.5">
      <c r="A1" s="77" t="s">
        <v>116</v>
      </c>
    </row>
    <row r="2" spans="1:25" ht="4.5" customHeight="1" x14ac:dyDescent="0.5">
      <c r="A2" s="77"/>
    </row>
    <row r="3" spans="1:25" ht="20.25" customHeight="1" x14ac:dyDescent="0.3">
      <c r="A3" s="89" t="s">
        <v>62</v>
      </c>
      <c r="B3" s="90"/>
      <c r="C3" s="91"/>
    </row>
    <row r="4" spans="1:25" ht="20.25" customHeight="1" x14ac:dyDescent="0.25">
      <c r="A4" s="179" t="s">
        <v>85</v>
      </c>
      <c r="B4" s="255">
        <v>100000000</v>
      </c>
      <c r="C4" s="256"/>
    </row>
    <row r="5" spans="1:25" ht="20.25" customHeight="1" x14ac:dyDescent="0.25">
      <c r="A5" s="179" t="s">
        <v>24</v>
      </c>
      <c r="B5" s="257" t="s">
        <v>130</v>
      </c>
      <c r="C5" s="258"/>
    </row>
    <row r="6" spans="1:25" ht="20.25" customHeight="1" x14ac:dyDescent="0.25">
      <c r="A6" s="179" t="s">
        <v>19</v>
      </c>
      <c r="B6" s="259">
        <v>-2.5000000000000001E-2</v>
      </c>
      <c r="C6" s="260"/>
    </row>
    <row r="7" spans="1:25" ht="20.25" customHeight="1" x14ac:dyDescent="0.25">
      <c r="A7" s="180" t="s">
        <v>20</v>
      </c>
      <c r="B7" s="261">
        <v>2.5000000000000001E-2</v>
      </c>
      <c r="C7" s="262"/>
    </row>
    <row r="9" spans="1:25" ht="20.25" customHeight="1" x14ac:dyDescent="0.3">
      <c r="A9" s="89" t="s">
        <v>63</v>
      </c>
      <c r="B9" s="266">
        <v>38412</v>
      </c>
      <c r="C9" s="244"/>
      <c r="D9" s="266">
        <v>38777</v>
      </c>
      <c r="E9" s="244"/>
      <c r="F9" s="266">
        <v>39142</v>
      </c>
      <c r="G9" s="245"/>
      <c r="H9" s="265"/>
      <c r="I9" s="265"/>
    </row>
    <row r="10" spans="1:25" ht="20.25" customHeight="1" x14ac:dyDescent="0.25">
      <c r="A10" s="181" t="s">
        <v>69</v>
      </c>
      <c r="B10" s="269">
        <v>144.1</v>
      </c>
      <c r="C10" s="270"/>
      <c r="D10" s="267">
        <v>147.5</v>
      </c>
      <c r="E10" s="267">
        <v>151.47</v>
      </c>
      <c r="F10" s="267">
        <v>151.9</v>
      </c>
      <c r="G10" s="268"/>
      <c r="H10" s="263"/>
      <c r="I10" s="264"/>
    </row>
    <row r="11" spans="1:25" ht="20.25" customHeight="1" x14ac:dyDescent="0.3">
      <c r="A11" s="188"/>
      <c r="B11" s="244" t="s">
        <v>130</v>
      </c>
      <c r="C11" s="244"/>
      <c r="D11" s="244" t="s">
        <v>131</v>
      </c>
      <c r="E11" s="244"/>
      <c r="F11" s="244" t="s">
        <v>132</v>
      </c>
      <c r="G11" s="245"/>
      <c r="H11" s="186"/>
      <c r="I11" s="187"/>
    </row>
    <row r="12" spans="1:25" ht="20.25" customHeight="1" x14ac:dyDescent="0.25">
      <c r="A12" s="180" t="s">
        <v>86</v>
      </c>
      <c r="B12" s="248">
        <f>$B$4</f>
        <v>100000000</v>
      </c>
      <c r="C12" s="249"/>
      <c r="D12" s="249">
        <f>B12*((1+(D10-B10)/B10)*(1-$B$6))</f>
        <v>104918459.40319222</v>
      </c>
      <c r="E12" s="249"/>
      <c r="F12" s="249">
        <f>D12*((1+(F10-D10)/D10)*(1-$B$6))</f>
        <v>110749436.15544757</v>
      </c>
      <c r="G12" s="254"/>
      <c r="H12" s="11"/>
      <c r="I12" s="11"/>
    </row>
    <row r="13" spans="1:25" s="13" customFormat="1" ht="20.25" customHeight="1" x14ac:dyDescent="0.3">
      <c r="B13" s="14"/>
      <c r="C13" s="14"/>
      <c r="D13" s="15"/>
      <c r="E13" s="15"/>
      <c r="F13" s="15"/>
      <c r="G13" s="15"/>
      <c r="H13" s="15"/>
      <c r="I13" s="15"/>
      <c r="J13" s="15"/>
      <c r="K13" s="15"/>
      <c r="L13" s="15"/>
      <c r="M13" s="15"/>
      <c r="N13" s="15"/>
      <c r="O13" s="15"/>
      <c r="P13" s="15"/>
      <c r="Q13" s="15"/>
      <c r="R13" s="15"/>
      <c r="S13" s="15"/>
      <c r="T13" s="15"/>
      <c r="U13" s="15"/>
      <c r="V13" s="15"/>
      <c r="W13" s="15"/>
      <c r="X13" s="15"/>
      <c r="Y13" s="15"/>
    </row>
    <row r="14" spans="1:25" ht="20.25" customHeight="1" x14ac:dyDescent="0.3">
      <c r="A14" s="252" t="s">
        <v>64</v>
      </c>
      <c r="B14" s="253"/>
      <c r="C14" s="244">
        <v>2005</v>
      </c>
      <c r="D14" s="244"/>
      <c r="E14" s="244">
        <v>2006</v>
      </c>
      <c r="F14" s="244"/>
      <c r="G14" s="244">
        <v>2007</v>
      </c>
      <c r="H14" s="245"/>
    </row>
    <row r="15" spans="1:25" ht="20.25" customHeight="1" x14ac:dyDescent="0.3">
      <c r="A15" s="246" t="s">
        <v>25</v>
      </c>
      <c r="B15" s="247"/>
      <c r="C15" s="248">
        <f>B12/2</f>
        <v>50000000</v>
      </c>
      <c r="D15" s="249"/>
      <c r="E15" s="248">
        <f>AVERAGE(B12:E12)</f>
        <v>102459229.70159611</v>
      </c>
      <c r="F15" s="249"/>
      <c r="G15" s="250">
        <f>AVERAGE(D12:G12)</f>
        <v>107833947.7793199</v>
      </c>
      <c r="H15" s="251"/>
    </row>
    <row r="19" spans="9:13" ht="20.25" customHeight="1" x14ac:dyDescent="0.25">
      <c r="I19" s="11"/>
      <c r="J19" s="11"/>
      <c r="K19" s="11"/>
      <c r="L19" s="11"/>
      <c r="M19" s="11"/>
    </row>
    <row r="20" spans="9:13" ht="20.25" customHeight="1" x14ac:dyDescent="0.3">
      <c r="I20" s="189"/>
      <c r="J20" s="190"/>
      <c r="K20" s="191"/>
      <c r="L20" s="190"/>
      <c r="M20" s="191"/>
    </row>
    <row r="21" spans="9:13" ht="20.25" customHeight="1" x14ac:dyDescent="0.25">
      <c r="I21" s="11"/>
      <c r="J21" s="243"/>
      <c r="K21" s="243"/>
      <c r="L21" s="243"/>
      <c r="M21" s="243"/>
    </row>
  </sheetData>
  <mergeCells count="28">
    <mergeCell ref="B4:C4"/>
    <mergeCell ref="B5:C5"/>
    <mergeCell ref="B6:C6"/>
    <mergeCell ref="B7:C7"/>
    <mergeCell ref="H10:I10"/>
    <mergeCell ref="H9:I9"/>
    <mergeCell ref="B9:C9"/>
    <mergeCell ref="D9:E9"/>
    <mergeCell ref="F9:G9"/>
    <mergeCell ref="F10:G10"/>
    <mergeCell ref="B10:C10"/>
    <mergeCell ref="D10:E10"/>
    <mergeCell ref="J21:K21"/>
    <mergeCell ref="L21:M21"/>
    <mergeCell ref="B11:C11"/>
    <mergeCell ref="D11:E11"/>
    <mergeCell ref="F11:G11"/>
    <mergeCell ref="A15:B15"/>
    <mergeCell ref="C15:D15"/>
    <mergeCell ref="E15:F15"/>
    <mergeCell ref="G15:H15"/>
    <mergeCell ref="A14:B14"/>
    <mergeCell ref="C14:D14"/>
    <mergeCell ref="E14:F14"/>
    <mergeCell ref="G14:H14"/>
    <mergeCell ref="B12:C12"/>
    <mergeCell ref="D12:E12"/>
    <mergeCell ref="F12:G12"/>
  </mergeCells>
  <phoneticPr fontId="2" type="noConversion"/>
  <pageMargins left="0.74803149606299213" right="0.74803149606299213" top="0.55118110236220474" bottom="0.82677165354330717" header="0.51181102362204722" footer="0.51181102362204722"/>
  <pageSetup paperSize="9" scale="84" orientation="landscape" r:id="rId1"/>
  <headerFooter alignWithMargins="0">
    <oddFooter>&amp;C&amp;"Arial,Italic"&amp;A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29"/>
    <pageSetUpPr fitToPage="1"/>
  </sheetPr>
  <dimension ref="A1:J32"/>
  <sheetViews>
    <sheetView showGridLines="0" workbookViewId="0"/>
  </sheetViews>
  <sheetFormatPr defaultRowHeight="16.5" customHeight="1" x14ac:dyDescent="0.25"/>
  <cols>
    <col min="1" max="1" width="60.26953125" bestFit="1" customWidth="1"/>
    <col min="2" max="2" width="3.54296875" bestFit="1" customWidth="1"/>
    <col min="3" max="3" width="12.7265625" style="1" bestFit="1" customWidth="1"/>
    <col min="4" max="4" width="18.7265625" customWidth="1"/>
    <col min="5" max="5" width="10.81640625" bestFit="1" customWidth="1"/>
    <col min="6" max="6" width="14.54296875" bestFit="1" customWidth="1"/>
    <col min="7" max="8" width="13.54296875" customWidth="1"/>
    <col min="9" max="9" width="14.54296875" bestFit="1" customWidth="1"/>
    <col min="10" max="10" width="12.453125" customWidth="1"/>
  </cols>
  <sheetData>
    <row r="1" spans="1:10" s="63" customFormat="1" ht="16.5" customHeight="1" x14ac:dyDescent="0.5">
      <c r="A1" s="85" t="s">
        <v>117</v>
      </c>
      <c r="B1" s="78"/>
      <c r="C1" s="79"/>
      <c r="D1" s="80"/>
      <c r="E1" s="80"/>
      <c r="F1" s="79"/>
      <c r="G1" s="79"/>
      <c r="H1" s="79"/>
      <c r="I1" s="81"/>
      <c r="J1" s="81"/>
    </row>
    <row r="2" spans="1:10" s="63" customFormat="1" ht="4.5" customHeight="1" x14ac:dyDescent="0.5">
      <c r="A2" s="85"/>
      <c r="B2" s="78"/>
      <c r="C2" s="79"/>
      <c r="D2" s="80"/>
      <c r="E2" s="80"/>
      <c r="F2" s="79"/>
      <c r="G2" s="79"/>
      <c r="H2" s="79"/>
      <c r="I2" s="81"/>
      <c r="J2" s="81"/>
    </row>
    <row r="3" spans="1:10" s="63" customFormat="1" ht="16.5" customHeight="1" x14ac:dyDescent="0.25">
      <c r="A3" s="22" t="s">
        <v>88</v>
      </c>
      <c r="B3" s="112"/>
      <c r="C3" s="150">
        <f>'Revenue Calculation'!G15</f>
        <v>107833947.7793199</v>
      </c>
      <c r="D3" s="80"/>
      <c r="E3" s="80"/>
      <c r="F3" s="79"/>
      <c r="G3" s="79"/>
      <c r="H3" s="79"/>
      <c r="I3" s="81"/>
      <c r="J3" s="81"/>
    </row>
    <row r="4" spans="1:10" s="63" customFormat="1" ht="16.5" customHeight="1" x14ac:dyDescent="0.3">
      <c r="B4" s="78"/>
      <c r="C4" s="79"/>
      <c r="D4" s="80"/>
      <c r="E4" s="80"/>
      <c r="F4" s="79"/>
      <c r="G4" s="79"/>
      <c r="H4" s="79"/>
      <c r="I4" s="81"/>
      <c r="J4" s="81"/>
    </row>
    <row r="5" spans="1:10" s="63" customFormat="1" ht="16.5" customHeight="1" x14ac:dyDescent="0.25">
      <c r="A5" s="271" t="s">
        <v>91</v>
      </c>
      <c r="B5" s="273" t="s">
        <v>17</v>
      </c>
      <c r="C5" s="273" t="s">
        <v>1</v>
      </c>
      <c r="D5" s="280" t="s">
        <v>55</v>
      </c>
      <c r="E5" s="280"/>
      <c r="F5" s="281"/>
      <c r="G5" s="280" t="s">
        <v>56</v>
      </c>
      <c r="H5" s="280"/>
      <c r="I5" s="280"/>
      <c r="J5" s="279" t="s">
        <v>18</v>
      </c>
    </row>
    <row r="6" spans="1:10" s="82" customFormat="1" ht="16.5" customHeight="1" x14ac:dyDescent="0.25">
      <c r="A6" s="272"/>
      <c r="B6" s="274"/>
      <c r="C6" s="274"/>
      <c r="D6" s="110" t="s">
        <v>57</v>
      </c>
      <c r="E6" s="110" t="s">
        <v>58</v>
      </c>
      <c r="F6" s="111" t="s">
        <v>59</v>
      </c>
      <c r="G6" s="110" t="s">
        <v>60</v>
      </c>
      <c r="H6" s="110" t="s">
        <v>61</v>
      </c>
      <c r="I6" s="110" t="s">
        <v>59</v>
      </c>
      <c r="J6" s="279"/>
    </row>
    <row r="7" spans="1:10" ht="16.5" customHeight="1" x14ac:dyDescent="0.25">
      <c r="A7" s="55" t="s">
        <v>94</v>
      </c>
      <c r="B7" s="55" t="s">
        <v>12</v>
      </c>
      <c r="C7" s="171">
        <f>'S1'!D4</f>
        <v>0.996</v>
      </c>
      <c r="D7" s="172">
        <f>'S1'!C14</f>
        <v>0</v>
      </c>
      <c r="E7" s="172">
        <f>'S1'!C15</f>
        <v>-1E-3</v>
      </c>
      <c r="F7" s="99">
        <f t="shared" ref="F7:F12" si="0">E7*$C$3</f>
        <v>-107833.9477793199</v>
      </c>
      <c r="G7" s="173">
        <f>'S1'!D14</f>
        <v>0</v>
      </c>
      <c r="H7" s="174">
        <f>'S1'!D15</f>
        <v>-1E-3</v>
      </c>
      <c r="I7" s="100">
        <f t="shared" ref="I7:I12" si="1">$C$3*H7</f>
        <v>-107833.9477793199</v>
      </c>
      <c r="J7" s="175">
        <f t="shared" ref="J7:J12" si="2">H7-E7</f>
        <v>0</v>
      </c>
    </row>
    <row r="8" spans="1:10" ht="16.5" customHeight="1" x14ac:dyDescent="0.25">
      <c r="A8" s="55" t="s">
        <v>95</v>
      </c>
      <c r="B8" s="55" t="s">
        <v>11</v>
      </c>
      <c r="C8" s="171">
        <f>'S2'!D4</f>
        <v>0.99199999999999999</v>
      </c>
      <c r="D8" s="172">
        <f>'S2'!C14</f>
        <v>0</v>
      </c>
      <c r="E8" s="172">
        <f>'S2'!C15</f>
        <v>-1.5E-3</v>
      </c>
      <c r="F8" s="99">
        <f t="shared" si="0"/>
        <v>-161750.92166897986</v>
      </c>
      <c r="G8" s="173">
        <f>'S2'!D14</f>
        <v>0</v>
      </c>
      <c r="H8" s="174">
        <f>'S2'!D15</f>
        <v>-1.5E-3</v>
      </c>
      <c r="I8" s="100">
        <f t="shared" si="1"/>
        <v>-161750.92166897986</v>
      </c>
      <c r="J8" s="175">
        <f t="shared" si="2"/>
        <v>0</v>
      </c>
    </row>
    <row r="9" spans="1:10" ht="16.5" customHeight="1" x14ac:dyDescent="0.25">
      <c r="A9" s="55" t="s">
        <v>96</v>
      </c>
      <c r="B9" s="55" t="s">
        <v>13</v>
      </c>
      <c r="C9" s="171">
        <f>'S3'!$D$4</f>
        <v>0.98499999999999999</v>
      </c>
      <c r="D9" s="172">
        <f>'S3'!C14</f>
        <v>0</v>
      </c>
      <c r="E9" s="172">
        <f>'S3'!C15</f>
        <v>-1.5E-3</v>
      </c>
      <c r="F9" s="99">
        <f t="shared" si="0"/>
        <v>-161750.92166897986</v>
      </c>
      <c r="G9" s="173">
        <f>'S3'!D14</f>
        <v>0</v>
      </c>
      <c r="H9" s="174">
        <f>'S3'!D15</f>
        <v>-1.5E-3</v>
      </c>
      <c r="I9" s="100">
        <f t="shared" si="1"/>
        <v>-161750.92166897986</v>
      </c>
      <c r="J9" s="175">
        <f t="shared" si="2"/>
        <v>0</v>
      </c>
    </row>
    <row r="10" spans="1:10" ht="16.5" customHeight="1" x14ac:dyDescent="0.25">
      <c r="A10" s="55" t="s">
        <v>98</v>
      </c>
      <c r="B10" s="55" t="s">
        <v>16</v>
      </c>
      <c r="C10" s="87">
        <f>'S4'!$D$4</f>
        <v>6</v>
      </c>
      <c r="D10" s="101">
        <f>'S4'!$C$14</f>
        <v>0</v>
      </c>
      <c r="E10" s="172">
        <f>'S4'!$C$15</f>
        <v>2.5000000000000001E-3</v>
      </c>
      <c r="F10" s="99">
        <f t="shared" si="0"/>
        <v>269584.86944829975</v>
      </c>
      <c r="G10" s="102">
        <f>'S4'!$D$14</f>
        <v>0</v>
      </c>
      <c r="H10" s="174">
        <f>'S4'!$D$15</f>
        <v>2.5000000000000001E-3</v>
      </c>
      <c r="I10" s="100">
        <f t="shared" si="1"/>
        <v>269584.86944829975</v>
      </c>
      <c r="J10" s="175">
        <f t="shared" si="2"/>
        <v>0</v>
      </c>
    </row>
    <row r="11" spans="1:10" ht="16.5" customHeight="1" x14ac:dyDescent="0.25">
      <c r="A11" s="55" t="s">
        <v>99</v>
      </c>
      <c r="B11" s="55" t="s">
        <v>15</v>
      </c>
      <c r="C11" s="87">
        <f>'S5'!D4</f>
        <v>1</v>
      </c>
      <c r="D11" s="101">
        <f>'S5'!C14</f>
        <v>0</v>
      </c>
      <c r="E11" s="172">
        <f>'S5'!C15</f>
        <v>2E-3</v>
      </c>
      <c r="F11" s="99">
        <f t="shared" si="0"/>
        <v>215667.89555863981</v>
      </c>
      <c r="G11" s="102">
        <f>'S5'!D14</f>
        <v>0</v>
      </c>
      <c r="H11" s="174">
        <f>'S5'!D15</f>
        <v>2E-3</v>
      </c>
      <c r="I11" s="100">
        <f t="shared" si="1"/>
        <v>215667.89555863981</v>
      </c>
      <c r="J11" s="175">
        <f t="shared" si="2"/>
        <v>0</v>
      </c>
    </row>
    <row r="12" spans="1:10" ht="16.5" customHeight="1" x14ac:dyDescent="0.25">
      <c r="A12" s="55" t="s">
        <v>100</v>
      </c>
      <c r="B12" s="55" t="s">
        <v>14</v>
      </c>
      <c r="C12" s="87">
        <f>'S6'!D4</f>
        <v>1500</v>
      </c>
      <c r="D12" s="101">
        <f>'S6'!$C$14</f>
        <v>0</v>
      </c>
      <c r="E12" s="172">
        <f>'S6'!$C$15</f>
        <v>1E-3</v>
      </c>
      <c r="F12" s="99">
        <f t="shared" si="0"/>
        <v>107833.9477793199</v>
      </c>
      <c r="G12" s="102">
        <f>'S6'!$D$14</f>
        <v>0</v>
      </c>
      <c r="H12" s="174">
        <f>'S6'!$D$15</f>
        <v>1E-3</v>
      </c>
      <c r="I12" s="100">
        <f t="shared" si="1"/>
        <v>107833.9477793199</v>
      </c>
      <c r="J12" s="175">
        <f t="shared" si="2"/>
        <v>0</v>
      </c>
    </row>
    <row r="13" spans="1:10" ht="16.5" customHeight="1" x14ac:dyDescent="0.25">
      <c r="A13" s="86"/>
      <c r="B13" s="86"/>
      <c r="C13" s="88"/>
      <c r="D13" s="103"/>
      <c r="E13" s="118"/>
      <c r="F13" s="104"/>
      <c r="G13" s="88"/>
      <c r="H13" s="118"/>
      <c r="I13" s="104"/>
      <c r="J13" s="119"/>
    </row>
    <row r="14" spans="1:10" ht="16.5" customHeight="1" x14ac:dyDescent="0.3">
      <c r="A14" s="12" t="s">
        <v>21</v>
      </c>
      <c r="B14" s="10"/>
      <c r="C14" s="17"/>
      <c r="D14" s="105"/>
      <c r="E14" s="172">
        <f>SUM(E7:E12)</f>
        <v>1.5E-3</v>
      </c>
      <c r="F14" s="106">
        <f>SUM(F7:F12)</f>
        <v>161750.92166897986</v>
      </c>
      <c r="G14" s="107"/>
      <c r="H14" s="174">
        <f>SUM(H7:H12)</f>
        <v>1.5E-3</v>
      </c>
      <c r="I14" s="108">
        <f>SUM(I7:I12)</f>
        <v>161750.92166897986</v>
      </c>
      <c r="J14" s="175">
        <f>SUM(J7:J12)</f>
        <v>0</v>
      </c>
    </row>
    <row r="15" spans="1:10" ht="16.5" customHeight="1" x14ac:dyDescent="0.25">
      <c r="A15" s="86"/>
      <c r="B15" s="86"/>
      <c r="C15" s="88"/>
      <c r="D15" s="103"/>
      <c r="E15" s="88"/>
      <c r="F15" s="104"/>
      <c r="G15" s="86"/>
      <c r="H15" s="88"/>
      <c r="I15" s="104"/>
      <c r="J15" s="109"/>
    </row>
    <row r="16" spans="1:10" ht="16.5" customHeight="1" x14ac:dyDescent="0.25">
      <c r="F16" s="16"/>
      <c r="G16" s="16"/>
      <c r="H16" s="16"/>
    </row>
    <row r="17" spans="3:10" ht="16.5" customHeight="1" x14ac:dyDescent="0.3">
      <c r="F17" s="16"/>
      <c r="G17" s="184" t="s">
        <v>89</v>
      </c>
      <c r="H17" s="185"/>
      <c r="I17" s="90"/>
      <c r="J17" s="91"/>
    </row>
    <row r="18" spans="3:10" ht="16.5" customHeight="1" x14ac:dyDescent="0.25">
      <c r="G18" s="282" t="s">
        <v>82</v>
      </c>
      <c r="H18" s="283"/>
      <c r="I18" s="284">
        <f>H14</f>
        <v>1.5E-3</v>
      </c>
      <c r="J18" s="285"/>
    </row>
    <row r="19" spans="3:10" ht="16.5" customHeight="1" x14ac:dyDescent="0.25">
      <c r="C19"/>
      <c r="G19" s="282" t="s">
        <v>26</v>
      </c>
      <c r="H19" s="283"/>
      <c r="I19" s="286">
        <f>I14</f>
        <v>161750.92166897986</v>
      </c>
      <c r="J19" s="287"/>
    </row>
    <row r="20" spans="3:10" ht="16.5" customHeight="1" x14ac:dyDescent="0.25">
      <c r="C20"/>
      <c r="G20" s="275" t="s">
        <v>27</v>
      </c>
      <c r="H20" s="276"/>
      <c r="I20" s="277" t="s">
        <v>133</v>
      </c>
      <c r="J20" s="278"/>
    </row>
    <row r="21" spans="3:10" ht="16.5" customHeight="1" x14ac:dyDescent="0.25">
      <c r="C21"/>
    </row>
    <row r="22" spans="3:10" ht="16.5" customHeight="1" x14ac:dyDescent="0.25">
      <c r="C22"/>
    </row>
    <row r="23" spans="3:10" ht="16.5" customHeight="1" x14ac:dyDescent="0.25">
      <c r="C23"/>
    </row>
    <row r="24" spans="3:10" ht="16.5" customHeight="1" x14ac:dyDescent="0.25">
      <c r="C24"/>
    </row>
    <row r="25" spans="3:10" ht="16.5" customHeight="1" x14ac:dyDescent="0.25">
      <c r="C25"/>
    </row>
    <row r="26" spans="3:10" ht="16.5" customHeight="1" x14ac:dyDescent="0.25">
      <c r="C26"/>
    </row>
    <row r="27" spans="3:10" ht="16.5" customHeight="1" x14ac:dyDescent="0.25">
      <c r="C27"/>
    </row>
    <row r="28" spans="3:10" ht="16.5" customHeight="1" x14ac:dyDescent="0.25">
      <c r="C28"/>
    </row>
    <row r="29" spans="3:10" ht="16.5" customHeight="1" x14ac:dyDescent="0.25">
      <c r="C29"/>
    </row>
    <row r="30" spans="3:10" ht="16.5" customHeight="1" x14ac:dyDescent="0.25">
      <c r="C30"/>
    </row>
    <row r="31" spans="3:10" ht="16.5" customHeight="1" x14ac:dyDescent="0.25">
      <c r="C31"/>
    </row>
    <row r="32" spans="3:10" ht="16.5" customHeight="1" x14ac:dyDescent="0.25">
      <c r="C32"/>
    </row>
  </sheetData>
  <mergeCells count="12">
    <mergeCell ref="A5:A6"/>
    <mergeCell ref="B5:B6"/>
    <mergeCell ref="C5:C6"/>
    <mergeCell ref="G20:H20"/>
    <mergeCell ref="I20:J20"/>
    <mergeCell ref="J5:J6"/>
    <mergeCell ref="D5:F5"/>
    <mergeCell ref="G5:I5"/>
    <mergeCell ref="G18:H18"/>
    <mergeCell ref="I18:J18"/>
    <mergeCell ref="G19:H19"/>
    <mergeCell ref="I19:J19"/>
  </mergeCells>
  <phoneticPr fontId="2" type="noConversion"/>
  <conditionalFormatting sqref="I13:J13 I15:J15 F13 A10:A12 F15">
    <cfRule type="cellIs" dxfId="0" priority="1" stopIfTrue="1" operator="lessThan">
      <formula>0</formula>
    </cfRule>
  </conditionalFormatting>
  <pageMargins left="0.74803149606299213" right="0.74803149606299213" top="0.55118110236220474" bottom="0.82677165354330717" header="0.51181102362204722" footer="0.51181102362204722"/>
  <pageSetup paperSize="9" scale="76" orientation="landscape" r:id="rId1"/>
  <headerFooter alignWithMargins="0">
    <oddFooter>&amp;C&amp;"Arial,Italic"&amp;A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7"/>
    <pageSetUpPr fitToPage="1"/>
  </sheetPr>
  <dimension ref="A1:D43"/>
  <sheetViews>
    <sheetView showGridLines="0" tabSelected="1" zoomScale="90" workbookViewId="0">
      <pane xSplit="2" ySplit="2" topLeftCell="C3" activePane="bottomRight" state="frozen"/>
      <selection activeCell="L44" activeCellId="1" sqref="R9 L44"/>
      <selection pane="topRight" activeCell="L44" activeCellId="1" sqref="R9 L44"/>
      <selection pane="bottomLeft" activeCell="L44" activeCellId="1" sqref="R9 L44"/>
      <selection pane="bottomRight"/>
    </sheetView>
  </sheetViews>
  <sheetFormatPr defaultColWidth="9.1796875" defaultRowHeight="21.75" customHeight="1" x14ac:dyDescent="0.25"/>
  <cols>
    <col min="1" max="1" width="4.26953125" style="151" customWidth="1"/>
    <col min="2" max="2" width="56.453125" style="9" customWidth="1"/>
    <col min="3" max="3" width="100.7265625" style="9" customWidth="1"/>
    <col min="4" max="4" width="39.81640625" style="9" customWidth="1"/>
    <col min="5" max="16384" width="9.1796875" style="9"/>
  </cols>
  <sheetData>
    <row r="1" spans="1:4" s="62" customFormat="1" ht="21.75" customHeight="1" x14ac:dyDescent="0.25">
      <c r="A1" s="146" t="s">
        <v>129</v>
      </c>
      <c r="B1" s="65"/>
      <c r="C1" s="66"/>
    </row>
    <row r="2" spans="1:4" ht="3.75" customHeight="1" thickBot="1" x14ac:dyDescent="0.3"/>
    <row r="3" spans="1:4" ht="15.75" customHeight="1" x14ac:dyDescent="0.25">
      <c r="A3" s="154" t="s">
        <v>45</v>
      </c>
      <c r="B3" s="155" t="s">
        <v>122</v>
      </c>
      <c r="C3" s="156"/>
      <c r="D3" s="157"/>
    </row>
    <row r="4" spans="1:4" ht="21.75" customHeight="1" x14ac:dyDescent="0.25">
      <c r="A4" s="158"/>
      <c r="B4" s="68" t="s">
        <v>54</v>
      </c>
      <c r="C4" s="73" t="s">
        <v>53</v>
      </c>
      <c r="D4" s="159" t="s">
        <v>28</v>
      </c>
    </row>
    <row r="5" spans="1:4" ht="21.75" customHeight="1" x14ac:dyDescent="0.25">
      <c r="A5" s="160">
        <v>1.1000000000000001</v>
      </c>
      <c r="B5" s="71" t="s">
        <v>81</v>
      </c>
      <c r="C5" s="74"/>
      <c r="D5" s="161" t="s">
        <v>92</v>
      </c>
    </row>
    <row r="6" spans="1:4" ht="25" x14ac:dyDescent="0.25">
      <c r="A6" s="160">
        <v>1.2</v>
      </c>
      <c r="B6" s="71" t="s">
        <v>49</v>
      </c>
      <c r="C6" s="75" t="s">
        <v>80</v>
      </c>
      <c r="D6" s="161" t="s">
        <v>92</v>
      </c>
    </row>
    <row r="7" spans="1:4" ht="25" x14ac:dyDescent="0.25">
      <c r="A7" s="160">
        <v>1.3</v>
      </c>
      <c r="B7" s="71" t="s">
        <v>124</v>
      </c>
      <c r="C7" s="75" t="s">
        <v>125</v>
      </c>
      <c r="D7" s="161" t="s">
        <v>92</v>
      </c>
    </row>
    <row r="8" spans="1:4" ht="26.25" customHeight="1" x14ac:dyDescent="0.25">
      <c r="A8" s="160">
        <v>1.4</v>
      </c>
      <c r="B8" s="71" t="s">
        <v>50</v>
      </c>
      <c r="C8" s="76"/>
      <c r="D8" s="161" t="s">
        <v>92</v>
      </c>
    </row>
    <row r="9" spans="1:4" ht="13" x14ac:dyDescent="0.25">
      <c r="A9" s="162"/>
      <c r="B9" s="67" t="s">
        <v>121</v>
      </c>
      <c r="C9" s="72"/>
      <c r="D9" s="163"/>
    </row>
    <row r="10" spans="1:4" ht="13" x14ac:dyDescent="0.25">
      <c r="A10" s="158"/>
      <c r="B10" s="68" t="s">
        <v>54</v>
      </c>
      <c r="C10" s="73" t="s">
        <v>53</v>
      </c>
      <c r="D10" s="159" t="s">
        <v>28</v>
      </c>
    </row>
    <row r="11" spans="1:4" ht="13" x14ac:dyDescent="0.25">
      <c r="A11" s="160">
        <v>2.1</v>
      </c>
      <c r="B11" s="71" t="s">
        <v>81</v>
      </c>
      <c r="C11" s="74"/>
      <c r="D11" s="161" t="s">
        <v>92</v>
      </c>
    </row>
    <row r="12" spans="1:4" ht="25" x14ac:dyDescent="0.25">
      <c r="A12" s="160">
        <v>2.2000000000000002</v>
      </c>
      <c r="B12" s="71" t="s">
        <v>49</v>
      </c>
      <c r="C12" s="75" t="s">
        <v>80</v>
      </c>
      <c r="D12" s="161" t="s">
        <v>92</v>
      </c>
    </row>
    <row r="13" spans="1:4" ht="25" x14ac:dyDescent="0.25">
      <c r="A13" s="160">
        <v>2.2999999999999998</v>
      </c>
      <c r="B13" s="71" t="s">
        <v>124</v>
      </c>
      <c r="C13" s="75" t="s">
        <v>125</v>
      </c>
      <c r="D13" s="161" t="s">
        <v>92</v>
      </c>
    </row>
    <row r="14" spans="1:4" ht="21.75" customHeight="1" x14ac:dyDescent="0.25">
      <c r="A14" s="160">
        <v>2.4</v>
      </c>
      <c r="B14" s="71" t="s">
        <v>50</v>
      </c>
      <c r="C14" s="76"/>
      <c r="D14" s="161" t="s">
        <v>92</v>
      </c>
    </row>
    <row r="15" spans="1:4" ht="13" x14ac:dyDescent="0.25">
      <c r="A15" s="162"/>
      <c r="B15" s="67" t="s">
        <v>120</v>
      </c>
      <c r="C15" s="72"/>
      <c r="D15" s="163"/>
    </row>
    <row r="16" spans="1:4" ht="13" x14ac:dyDescent="0.25">
      <c r="A16" s="158"/>
      <c r="B16" s="68" t="s">
        <v>54</v>
      </c>
      <c r="C16" s="73" t="s">
        <v>53</v>
      </c>
      <c r="D16" s="159" t="s">
        <v>28</v>
      </c>
    </row>
    <row r="17" spans="1:4" ht="13" x14ac:dyDescent="0.25">
      <c r="A17" s="160">
        <v>3.1</v>
      </c>
      <c r="B17" s="71" t="s">
        <v>81</v>
      </c>
      <c r="C17" s="74"/>
      <c r="D17" s="161" t="s">
        <v>92</v>
      </c>
    </row>
    <row r="18" spans="1:4" ht="25" x14ac:dyDescent="0.25">
      <c r="A18" s="160">
        <v>3.2</v>
      </c>
      <c r="B18" s="71" t="s">
        <v>49</v>
      </c>
      <c r="C18" s="75" t="s">
        <v>80</v>
      </c>
      <c r="D18" s="161" t="s">
        <v>92</v>
      </c>
    </row>
    <row r="19" spans="1:4" ht="25" x14ac:dyDescent="0.25">
      <c r="A19" s="160">
        <v>3.3</v>
      </c>
      <c r="B19" s="71" t="s">
        <v>124</v>
      </c>
      <c r="C19" s="75" t="s">
        <v>125</v>
      </c>
      <c r="D19" s="161" t="s">
        <v>92</v>
      </c>
    </row>
    <row r="20" spans="1:4" ht="26.25" customHeight="1" x14ac:dyDescent="0.25">
      <c r="A20" s="205">
        <v>3.4</v>
      </c>
      <c r="B20" s="206" t="s">
        <v>50</v>
      </c>
      <c r="C20" s="207"/>
      <c r="D20" s="208" t="s">
        <v>92</v>
      </c>
    </row>
    <row r="21" spans="1:4" ht="21.75" customHeight="1" thickBot="1" x14ac:dyDescent="0.3">
      <c r="A21" s="165"/>
      <c r="B21" s="152"/>
      <c r="C21" s="152"/>
      <c r="D21" s="166"/>
    </row>
    <row r="22" spans="1:4" ht="13" x14ac:dyDescent="0.25">
      <c r="A22" s="154"/>
      <c r="B22" s="155" t="s">
        <v>119</v>
      </c>
      <c r="C22" s="156"/>
      <c r="D22" s="157"/>
    </row>
    <row r="23" spans="1:4" ht="13" x14ac:dyDescent="0.25">
      <c r="A23" s="158"/>
      <c r="B23" s="68" t="s">
        <v>54</v>
      </c>
      <c r="C23" s="73" t="s">
        <v>53</v>
      </c>
      <c r="D23" s="159" t="s">
        <v>28</v>
      </c>
    </row>
    <row r="24" spans="1:4" s="166" customFormat="1" ht="21.75" customHeight="1" x14ac:dyDescent="0.25">
      <c r="A24" s="160">
        <v>4.0999999999999996</v>
      </c>
      <c r="B24" s="71" t="s">
        <v>126</v>
      </c>
      <c r="C24" s="75"/>
      <c r="D24" s="161" t="s">
        <v>92</v>
      </c>
    </row>
    <row r="25" spans="1:4" s="164" customFormat="1" ht="13" x14ac:dyDescent="0.25">
      <c r="A25" s="160">
        <v>4.2</v>
      </c>
      <c r="B25" s="71" t="s">
        <v>127</v>
      </c>
      <c r="C25" s="75"/>
      <c r="D25" s="161" t="s">
        <v>92</v>
      </c>
    </row>
    <row r="26" spans="1:4" s="164" customFormat="1" ht="25" x14ac:dyDescent="0.25">
      <c r="A26" s="160">
        <v>4.3</v>
      </c>
      <c r="B26" s="71" t="s">
        <v>49</v>
      </c>
      <c r="C26" s="75" t="s">
        <v>80</v>
      </c>
      <c r="D26" s="161" t="s">
        <v>92</v>
      </c>
    </row>
    <row r="27" spans="1:4" s="164" customFormat="1" ht="21.75" customHeight="1" x14ac:dyDescent="0.25">
      <c r="A27" s="160">
        <v>4.4000000000000004</v>
      </c>
      <c r="B27" s="71" t="s">
        <v>52</v>
      </c>
      <c r="C27" s="75"/>
      <c r="D27" s="161" t="s">
        <v>92</v>
      </c>
    </row>
    <row r="28" spans="1:4" s="164" customFormat="1" ht="21.75" customHeight="1" x14ac:dyDescent="0.25">
      <c r="A28" s="160">
        <v>4.5</v>
      </c>
      <c r="B28" s="71" t="s">
        <v>50</v>
      </c>
      <c r="C28" s="75"/>
      <c r="D28" s="161" t="s">
        <v>92</v>
      </c>
    </row>
    <row r="29" spans="1:4" s="164" customFormat="1" ht="13" x14ac:dyDescent="0.25">
      <c r="A29" s="162"/>
      <c r="B29" s="67" t="s">
        <v>118</v>
      </c>
      <c r="C29" s="72"/>
      <c r="D29" s="163"/>
    </row>
    <row r="30" spans="1:4" s="164" customFormat="1" ht="13" x14ac:dyDescent="0.25">
      <c r="A30" s="158"/>
      <c r="B30" s="68" t="s">
        <v>54</v>
      </c>
      <c r="C30" s="73" t="s">
        <v>53</v>
      </c>
      <c r="D30" s="159" t="s">
        <v>28</v>
      </c>
    </row>
    <row r="31" spans="1:4" s="164" customFormat="1" ht="13" x14ac:dyDescent="0.25">
      <c r="A31" s="160">
        <v>5.0999999999999996</v>
      </c>
      <c r="B31" s="71" t="s">
        <v>51</v>
      </c>
      <c r="C31" s="75"/>
      <c r="D31" s="161" t="s">
        <v>92</v>
      </c>
    </row>
    <row r="32" spans="1:4" s="164" customFormat="1" ht="13" x14ac:dyDescent="0.25">
      <c r="A32" s="160">
        <v>5.2</v>
      </c>
      <c r="B32" s="71" t="s">
        <v>127</v>
      </c>
      <c r="C32" s="75"/>
      <c r="D32" s="161" t="s">
        <v>92</v>
      </c>
    </row>
    <row r="33" spans="1:4" s="164" customFormat="1" ht="25" x14ac:dyDescent="0.25">
      <c r="A33" s="160">
        <v>5.3</v>
      </c>
      <c r="B33" s="71" t="s">
        <v>49</v>
      </c>
      <c r="C33" s="75" t="s">
        <v>80</v>
      </c>
      <c r="D33" s="161" t="s">
        <v>92</v>
      </c>
    </row>
    <row r="34" spans="1:4" s="164" customFormat="1" ht="21.75" customHeight="1" x14ac:dyDescent="0.25">
      <c r="A34" s="160">
        <v>5.4</v>
      </c>
      <c r="B34" s="71" t="s">
        <v>52</v>
      </c>
      <c r="C34" s="75"/>
      <c r="D34" s="161" t="s">
        <v>92</v>
      </c>
    </row>
    <row r="35" spans="1:4" s="164" customFormat="1" ht="21.75" customHeight="1" x14ac:dyDescent="0.25">
      <c r="A35" s="205">
        <v>5.5</v>
      </c>
      <c r="B35" s="206" t="s">
        <v>50</v>
      </c>
      <c r="C35" s="207"/>
      <c r="D35" s="208" t="s">
        <v>92</v>
      </c>
    </row>
    <row r="36" spans="1:4" s="164" customFormat="1" ht="13.5" thickBot="1" x14ac:dyDescent="0.3">
      <c r="A36" s="165"/>
      <c r="B36" s="153"/>
      <c r="C36" s="153"/>
      <c r="D36" s="166"/>
    </row>
    <row r="37" spans="1:4" s="164" customFormat="1" ht="13" x14ac:dyDescent="0.25">
      <c r="A37" s="154"/>
      <c r="B37" s="155" t="s">
        <v>123</v>
      </c>
      <c r="C37" s="156"/>
      <c r="D37" s="157"/>
    </row>
    <row r="38" spans="1:4" s="164" customFormat="1" ht="13" x14ac:dyDescent="0.25">
      <c r="A38" s="158"/>
      <c r="B38" s="68" t="s">
        <v>54</v>
      </c>
      <c r="C38" s="73" t="s">
        <v>53</v>
      </c>
      <c r="D38" s="159" t="s">
        <v>28</v>
      </c>
    </row>
    <row r="39" spans="1:4" s="166" customFormat="1" ht="21.75" customHeight="1" x14ac:dyDescent="0.25">
      <c r="A39" s="160">
        <v>6.1</v>
      </c>
      <c r="B39" s="71" t="s">
        <v>128</v>
      </c>
      <c r="C39" s="75"/>
      <c r="D39" s="161" t="s">
        <v>92</v>
      </c>
    </row>
    <row r="40" spans="1:4" ht="21.75" customHeight="1" x14ac:dyDescent="0.25">
      <c r="A40" s="160">
        <v>6.3</v>
      </c>
      <c r="B40" s="71" t="s">
        <v>52</v>
      </c>
      <c r="C40" s="75"/>
      <c r="D40" s="161" t="s">
        <v>92</v>
      </c>
    </row>
    <row r="41" spans="1:4" ht="21.75" customHeight="1" x14ac:dyDescent="0.25">
      <c r="A41" s="205">
        <v>6.5</v>
      </c>
      <c r="B41" s="206" t="s">
        <v>50</v>
      </c>
      <c r="C41" s="207"/>
      <c r="D41" s="208" t="s">
        <v>92</v>
      </c>
    </row>
    <row r="43" spans="1:4" ht="13" x14ac:dyDescent="0.25"/>
  </sheetData>
  <phoneticPr fontId="2" type="noConversion"/>
  <pageMargins left="0.74803149606299213" right="0.74803149606299213" top="0.55118110236220474" bottom="0.82677165354330717" header="0.51181102362204722" footer="0.51181102362204722"/>
  <pageSetup paperSize="9" scale="65" orientation="landscape" r:id="rId1"/>
  <headerFooter alignWithMargins="0">
    <oddFooter>&amp;C&amp;"Arial,Italic"&amp;A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3"/>
    <pageSetUpPr fitToPage="1"/>
  </sheetPr>
  <dimension ref="A1:D14"/>
  <sheetViews>
    <sheetView showGridLines="0" workbookViewId="0">
      <selection activeCell="D30" sqref="D30"/>
    </sheetView>
  </sheetViews>
  <sheetFormatPr defaultRowHeight="19.5" customHeight="1" x14ac:dyDescent="0.25"/>
  <cols>
    <col min="1" max="1" width="65.7265625" bestFit="1" customWidth="1"/>
    <col min="2" max="2" width="3.26953125" bestFit="1" customWidth="1"/>
    <col min="3" max="3" width="18.7265625" bestFit="1" customWidth="1"/>
    <col min="4" max="4" width="17.54296875" bestFit="1" customWidth="1"/>
  </cols>
  <sheetData>
    <row r="1" spans="1:4" ht="19.5" customHeight="1" x14ac:dyDescent="0.5">
      <c r="A1" s="53" t="s">
        <v>93</v>
      </c>
      <c r="B1" s="53"/>
      <c r="C1" s="54"/>
      <c r="D1" s="54"/>
    </row>
    <row r="2" spans="1:4" ht="4.5" customHeight="1" x14ac:dyDescent="0.5">
      <c r="A2" s="53"/>
      <c r="B2" s="53"/>
      <c r="C2" s="54"/>
      <c r="D2" s="54"/>
    </row>
    <row r="3" spans="1:4" ht="26" x14ac:dyDescent="0.25">
      <c r="A3" s="95" t="s">
        <v>97</v>
      </c>
      <c r="B3" s="96" t="s">
        <v>17</v>
      </c>
      <c r="C3" s="97" t="s">
        <v>65</v>
      </c>
      <c r="D3" s="98" t="s">
        <v>66</v>
      </c>
    </row>
    <row r="4" spans="1:4" ht="25.5" customHeight="1" x14ac:dyDescent="0.25">
      <c r="A4" s="93" t="s">
        <v>101</v>
      </c>
      <c r="B4" s="94" t="s">
        <v>12</v>
      </c>
      <c r="C4" s="192"/>
      <c r="D4" s="193"/>
    </row>
    <row r="5" spans="1:4" ht="25.5" customHeight="1" x14ac:dyDescent="0.25">
      <c r="A5" s="92" t="s">
        <v>95</v>
      </c>
      <c r="B5" s="56" t="s">
        <v>11</v>
      </c>
      <c r="C5" s="192"/>
      <c r="D5" s="193"/>
    </row>
    <row r="6" spans="1:4" ht="25.5" customHeight="1" x14ac:dyDescent="0.25">
      <c r="A6" s="92" t="s">
        <v>96</v>
      </c>
      <c r="B6" s="56" t="s">
        <v>13</v>
      </c>
      <c r="C6" s="192"/>
      <c r="D6" s="193"/>
    </row>
    <row r="7" spans="1:4" ht="25.5" customHeight="1" x14ac:dyDescent="0.25">
      <c r="A7" s="92" t="s">
        <v>98</v>
      </c>
      <c r="B7" s="56" t="s">
        <v>16</v>
      </c>
      <c r="C7" s="194"/>
      <c r="D7" s="195"/>
    </row>
    <row r="8" spans="1:4" ht="25.5" customHeight="1" x14ac:dyDescent="0.25">
      <c r="A8" s="92" t="s">
        <v>99</v>
      </c>
      <c r="B8" s="56" t="s">
        <v>15</v>
      </c>
      <c r="C8" s="194"/>
      <c r="D8" s="195"/>
    </row>
    <row r="9" spans="1:4" ht="25.5" customHeight="1" x14ac:dyDescent="0.25">
      <c r="A9" s="93" t="s">
        <v>100</v>
      </c>
      <c r="B9" s="94" t="s">
        <v>14</v>
      </c>
      <c r="C9" s="194"/>
      <c r="D9" s="195"/>
    </row>
    <row r="10" spans="1:4" ht="12.5" x14ac:dyDescent="0.25"/>
    <row r="11" spans="1:4" ht="19.5" customHeight="1" x14ac:dyDescent="0.25">
      <c r="A11" s="92" t="s">
        <v>67</v>
      </c>
      <c r="B11" s="113"/>
      <c r="C11" s="196"/>
    </row>
    <row r="12" spans="1:4" ht="19.5" customHeight="1" x14ac:dyDescent="0.25">
      <c r="A12" s="92" t="s">
        <v>68</v>
      </c>
      <c r="B12" s="113"/>
      <c r="C12" s="196"/>
    </row>
    <row r="13" spans="1:4" ht="12.5" x14ac:dyDescent="0.25"/>
    <row r="14" spans="1:4" ht="12.5" x14ac:dyDescent="0.25"/>
  </sheetData>
  <phoneticPr fontId="2" type="noConversion"/>
  <dataValidations count="1">
    <dataValidation showInputMessage="1" showErrorMessage="1" errorTitle="Invalid performance result" error="This performance results exceeds the possible parameters. Please revise." sqref="C4"/>
  </dataValidations>
  <pageMargins left="0.74803149606299213" right="0.74803149606299213" top="0.55118110236220474" bottom="0.82677165354330717" header="0.51181102362204722" footer="0.51181102362204722"/>
  <pageSetup paperSize="9" orientation="landscape" r:id="rId1"/>
  <headerFooter alignWithMargins="0">
    <oddFooter>&amp;C&amp;"Arial,Italic"&amp;A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3"/>
    <pageSetUpPr fitToPage="1"/>
  </sheetPr>
  <dimension ref="A1:P47"/>
  <sheetViews>
    <sheetView showGridLines="0" zoomScale="95" workbookViewId="0">
      <pane xSplit="3" topLeftCell="D1" activePane="topRight" state="frozen"/>
      <selection activeCell="L44" activeCellId="1" sqref="R9 L44"/>
      <selection pane="topRight"/>
    </sheetView>
  </sheetViews>
  <sheetFormatPr defaultRowHeight="19.5" customHeight="1" x14ac:dyDescent="0.25"/>
  <cols>
    <col min="1" max="1" width="3.7265625" style="1" customWidth="1"/>
    <col min="2" max="2" width="18.81640625" style="1" customWidth="1"/>
    <col min="3" max="3" width="19.26953125" customWidth="1"/>
    <col min="4" max="4" width="31" customWidth="1"/>
    <col min="5" max="5" width="26" customWidth="1"/>
    <col min="6" max="9" width="8.453125" customWidth="1"/>
    <col min="10" max="13" width="17.453125" customWidth="1"/>
    <col min="14" max="14" width="39" customWidth="1"/>
    <col min="15" max="15" width="22.7265625" customWidth="1"/>
  </cols>
  <sheetData>
    <row r="1" spans="1:15" s="63" customFormat="1" ht="19.5" customHeight="1" x14ac:dyDescent="0.25">
      <c r="A1" s="146" t="s">
        <v>104</v>
      </c>
      <c r="B1" s="69"/>
      <c r="C1" s="65"/>
      <c r="D1" s="66"/>
      <c r="E1" s="66"/>
      <c r="F1" s="66"/>
      <c r="G1" s="62"/>
      <c r="H1" s="62"/>
      <c r="I1" s="62"/>
    </row>
    <row r="2" spans="1:15" s="63" customFormat="1" ht="4.5" customHeight="1" thickBot="1" x14ac:dyDescent="0.3">
      <c r="A2" s="64"/>
      <c r="B2" s="69"/>
      <c r="C2" s="65"/>
      <c r="D2" s="66"/>
      <c r="E2" s="66"/>
      <c r="F2" s="66"/>
      <c r="G2" s="62"/>
      <c r="H2" s="62"/>
      <c r="I2" s="62"/>
    </row>
    <row r="3" spans="1:15" ht="42.75" customHeight="1" thickTop="1" x14ac:dyDescent="0.25">
      <c r="A3" s="234" t="s">
        <v>90</v>
      </c>
      <c r="B3" s="235"/>
      <c r="C3" s="122" t="s">
        <v>22</v>
      </c>
      <c r="D3" s="122" t="s">
        <v>47</v>
      </c>
      <c r="E3" s="122" t="s">
        <v>70</v>
      </c>
      <c r="F3" s="122" t="s">
        <v>71</v>
      </c>
      <c r="G3" s="122" t="s">
        <v>72</v>
      </c>
      <c r="H3" s="122" t="s">
        <v>73</v>
      </c>
      <c r="I3" s="122" t="s">
        <v>74</v>
      </c>
      <c r="J3" s="122" t="s">
        <v>84</v>
      </c>
      <c r="K3" s="122" t="s">
        <v>79</v>
      </c>
      <c r="L3" s="122" t="s">
        <v>48</v>
      </c>
      <c r="M3" s="235" t="s">
        <v>23</v>
      </c>
      <c r="N3" s="235"/>
      <c r="O3" s="182" t="s">
        <v>83</v>
      </c>
    </row>
    <row r="4" spans="1:15" ht="23.5" thickBot="1" x14ac:dyDescent="0.3">
      <c r="A4" s="225" t="s">
        <v>87</v>
      </c>
      <c r="B4" s="226"/>
      <c r="C4" s="124" t="s">
        <v>87</v>
      </c>
      <c r="D4" s="124" t="s">
        <v>87</v>
      </c>
      <c r="E4" s="124" t="s">
        <v>87</v>
      </c>
      <c r="F4" s="227" t="s">
        <v>87</v>
      </c>
      <c r="G4" s="227"/>
      <c r="H4" s="227" t="s">
        <v>87</v>
      </c>
      <c r="I4" s="227"/>
      <c r="J4" s="125" t="s">
        <v>103</v>
      </c>
      <c r="K4" s="125" t="s">
        <v>103</v>
      </c>
      <c r="L4" s="125" t="s">
        <v>103</v>
      </c>
      <c r="M4" s="227" t="s">
        <v>87</v>
      </c>
      <c r="N4" s="227"/>
      <c r="O4" s="183" t="s">
        <v>87</v>
      </c>
    </row>
    <row r="5" spans="1:15" s="70" customFormat="1" ht="15.75" customHeight="1" thickTop="1" x14ac:dyDescent="0.25">
      <c r="A5" s="236" t="s">
        <v>12</v>
      </c>
      <c r="B5" s="214" t="s">
        <v>101</v>
      </c>
      <c r="C5" s="126"/>
      <c r="D5" s="126"/>
      <c r="E5" s="127"/>
      <c r="F5" s="128"/>
      <c r="G5" s="129"/>
      <c r="H5" s="128"/>
      <c r="I5" s="129"/>
      <c r="J5" s="129"/>
      <c r="K5" s="147"/>
      <c r="L5" s="130"/>
      <c r="M5" s="241"/>
      <c r="N5" s="241"/>
      <c r="O5" s="176"/>
    </row>
    <row r="6" spans="1:15" ht="15.75" customHeight="1" x14ac:dyDescent="0.25">
      <c r="A6" s="237"/>
      <c r="B6" s="215"/>
      <c r="C6" s="131"/>
      <c r="D6" s="131"/>
      <c r="E6" s="131"/>
      <c r="F6" s="132"/>
      <c r="G6" s="133"/>
      <c r="H6" s="132"/>
      <c r="I6" s="133"/>
      <c r="J6" s="133"/>
      <c r="K6" s="148"/>
      <c r="L6" s="134"/>
      <c r="M6" s="240"/>
      <c r="N6" s="240"/>
      <c r="O6" s="177"/>
    </row>
    <row r="7" spans="1:15" ht="15.75" customHeight="1" x14ac:dyDescent="0.25">
      <c r="A7" s="237"/>
      <c r="B7" s="215"/>
      <c r="C7" s="131"/>
      <c r="D7" s="131"/>
      <c r="E7" s="131"/>
      <c r="F7" s="132"/>
      <c r="G7" s="133"/>
      <c r="H7" s="132"/>
      <c r="I7" s="133"/>
      <c r="J7" s="133"/>
      <c r="K7" s="148"/>
      <c r="L7" s="134"/>
      <c r="M7" s="240"/>
      <c r="N7" s="240"/>
      <c r="O7" s="177"/>
    </row>
    <row r="8" spans="1:15" ht="15.75" customHeight="1" x14ac:dyDescent="0.25">
      <c r="A8" s="237"/>
      <c r="B8" s="215"/>
      <c r="C8" s="131"/>
      <c r="D8" s="131"/>
      <c r="E8" s="131"/>
      <c r="F8" s="132"/>
      <c r="G8" s="133"/>
      <c r="H8" s="132"/>
      <c r="I8" s="133"/>
      <c r="J8" s="133"/>
      <c r="K8" s="148"/>
      <c r="L8" s="134"/>
      <c r="M8" s="240"/>
      <c r="N8" s="240"/>
      <c r="O8" s="177"/>
    </row>
    <row r="9" spans="1:15" ht="15.75" customHeight="1" thickBot="1" x14ac:dyDescent="0.3">
      <c r="A9" s="238"/>
      <c r="B9" s="216"/>
      <c r="C9" s="135"/>
      <c r="D9" s="135"/>
      <c r="E9" s="135"/>
      <c r="F9" s="136"/>
      <c r="G9" s="137"/>
      <c r="H9" s="136"/>
      <c r="I9" s="137"/>
      <c r="J9" s="137"/>
      <c r="K9" s="149"/>
      <c r="L9" s="138"/>
      <c r="M9" s="239"/>
      <c r="N9" s="239"/>
      <c r="O9" s="178"/>
    </row>
    <row r="10" spans="1:15" ht="15.75" customHeight="1" thickTop="1" x14ac:dyDescent="0.25">
      <c r="A10" s="236" t="s">
        <v>11</v>
      </c>
      <c r="B10" s="214" t="s">
        <v>102</v>
      </c>
      <c r="C10" s="126"/>
      <c r="D10" s="126"/>
      <c r="E10" s="127"/>
      <c r="F10" s="128"/>
      <c r="G10" s="129"/>
      <c r="H10" s="128"/>
      <c r="I10" s="129"/>
      <c r="J10" s="129"/>
      <c r="K10" s="147"/>
      <c r="L10" s="130"/>
      <c r="M10" s="241"/>
      <c r="N10" s="241"/>
      <c r="O10" s="176"/>
    </row>
    <row r="11" spans="1:15" ht="15.75" customHeight="1" x14ac:dyDescent="0.25">
      <c r="A11" s="237"/>
      <c r="B11" s="215"/>
      <c r="C11" s="131"/>
      <c r="D11" s="131"/>
      <c r="E11" s="131"/>
      <c r="F11" s="132"/>
      <c r="G11" s="133"/>
      <c r="H11" s="132"/>
      <c r="I11" s="133"/>
      <c r="J11" s="133"/>
      <c r="K11" s="148"/>
      <c r="L11" s="134"/>
      <c r="M11" s="240"/>
      <c r="N11" s="240"/>
      <c r="O11" s="177"/>
    </row>
    <row r="12" spans="1:15" ht="15.75" customHeight="1" x14ac:dyDescent="0.25">
      <c r="A12" s="237"/>
      <c r="B12" s="215"/>
      <c r="C12" s="131"/>
      <c r="D12" s="131"/>
      <c r="E12" s="131"/>
      <c r="F12" s="132"/>
      <c r="G12" s="133"/>
      <c r="H12" s="132"/>
      <c r="I12" s="133"/>
      <c r="J12" s="133"/>
      <c r="K12" s="148"/>
      <c r="L12" s="134"/>
      <c r="M12" s="240"/>
      <c r="N12" s="240"/>
      <c r="O12" s="177"/>
    </row>
    <row r="13" spans="1:15" ht="15.75" customHeight="1" x14ac:dyDescent="0.25">
      <c r="A13" s="237"/>
      <c r="B13" s="215"/>
      <c r="C13" s="131"/>
      <c r="D13" s="131"/>
      <c r="E13" s="131"/>
      <c r="F13" s="132"/>
      <c r="G13" s="133"/>
      <c r="H13" s="132"/>
      <c r="I13" s="133"/>
      <c r="J13" s="133"/>
      <c r="K13" s="148"/>
      <c r="L13" s="134"/>
      <c r="M13" s="240"/>
      <c r="N13" s="240"/>
      <c r="O13" s="177"/>
    </row>
    <row r="14" spans="1:15" ht="15.75" customHeight="1" thickBot="1" x14ac:dyDescent="0.3">
      <c r="A14" s="238"/>
      <c r="B14" s="216"/>
      <c r="C14" s="135"/>
      <c r="D14" s="135"/>
      <c r="E14" s="135"/>
      <c r="F14" s="136"/>
      <c r="G14" s="137"/>
      <c r="H14" s="136"/>
      <c r="I14" s="137"/>
      <c r="J14" s="137"/>
      <c r="K14" s="149"/>
      <c r="L14" s="138"/>
      <c r="M14" s="239"/>
      <c r="N14" s="239"/>
      <c r="O14" s="178"/>
    </row>
    <row r="15" spans="1:15" ht="15.75" customHeight="1" thickTop="1" x14ac:dyDescent="0.25">
      <c r="A15" s="236" t="s">
        <v>13</v>
      </c>
      <c r="B15" s="214" t="s">
        <v>96</v>
      </c>
      <c r="C15" s="126"/>
      <c r="D15" s="126"/>
      <c r="E15" s="127"/>
      <c r="F15" s="128"/>
      <c r="G15" s="129"/>
      <c r="H15" s="128"/>
      <c r="I15" s="129"/>
      <c r="J15" s="129"/>
      <c r="K15" s="147"/>
      <c r="L15" s="130"/>
      <c r="M15" s="241"/>
      <c r="N15" s="241"/>
      <c r="O15" s="176"/>
    </row>
    <row r="16" spans="1:15" ht="15.75" customHeight="1" x14ac:dyDescent="0.25">
      <c r="A16" s="237"/>
      <c r="B16" s="215"/>
      <c r="C16" s="131"/>
      <c r="D16" s="131"/>
      <c r="E16" s="131"/>
      <c r="F16" s="132"/>
      <c r="G16" s="133"/>
      <c r="H16" s="132"/>
      <c r="I16" s="133"/>
      <c r="J16" s="133"/>
      <c r="K16" s="148"/>
      <c r="L16" s="134"/>
      <c r="M16" s="240"/>
      <c r="N16" s="240"/>
      <c r="O16" s="177"/>
    </row>
    <row r="17" spans="1:16" ht="15.75" customHeight="1" x14ac:dyDescent="0.25">
      <c r="A17" s="237"/>
      <c r="B17" s="215"/>
      <c r="C17" s="131"/>
      <c r="D17" s="131"/>
      <c r="E17" s="131"/>
      <c r="F17" s="132"/>
      <c r="G17" s="133"/>
      <c r="H17" s="132"/>
      <c r="I17" s="133"/>
      <c r="J17" s="133"/>
      <c r="K17" s="148"/>
      <c r="L17" s="134"/>
      <c r="M17" s="240"/>
      <c r="N17" s="240"/>
      <c r="O17" s="177"/>
    </row>
    <row r="18" spans="1:16" ht="15.75" customHeight="1" x14ac:dyDescent="0.25">
      <c r="A18" s="237"/>
      <c r="B18" s="215"/>
      <c r="C18" s="131"/>
      <c r="D18" s="131"/>
      <c r="E18" s="131"/>
      <c r="F18" s="132"/>
      <c r="G18" s="133"/>
      <c r="H18" s="132"/>
      <c r="I18" s="133"/>
      <c r="J18" s="133"/>
      <c r="K18" s="148"/>
      <c r="L18" s="134"/>
      <c r="M18" s="240"/>
      <c r="N18" s="240"/>
      <c r="O18" s="177"/>
    </row>
    <row r="19" spans="1:16" ht="15.75" customHeight="1" thickBot="1" x14ac:dyDescent="0.3">
      <c r="A19" s="238"/>
      <c r="B19" s="216"/>
      <c r="C19" s="135"/>
      <c r="D19" s="135"/>
      <c r="E19" s="135"/>
      <c r="F19" s="136"/>
      <c r="G19" s="137"/>
      <c r="H19" s="136"/>
      <c r="I19" s="137"/>
      <c r="J19" s="137"/>
      <c r="K19" s="149"/>
      <c r="L19" s="138"/>
      <c r="M19" s="239"/>
      <c r="N19" s="239"/>
      <c r="O19" s="178"/>
    </row>
    <row r="20" spans="1:16" ht="13.5" thickTop="1" thickBot="1" x14ac:dyDescent="0.3">
      <c r="C20" s="139"/>
      <c r="D20" s="139"/>
      <c r="E20" s="139"/>
      <c r="F20" s="139"/>
      <c r="G20" s="139"/>
      <c r="H20" s="139"/>
      <c r="I20" s="139"/>
      <c r="J20" s="139"/>
      <c r="K20" s="139"/>
      <c r="L20" s="139"/>
      <c r="M20" s="139"/>
      <c r="N20" s="139"/>
    </row>
    <row r="21" spans="1:16" ht="51.75" customHeight="1" thickTop="1" x14ac:dyDescent="0.25">
      <c r="A21" s="231" t="s">
        <v>75</v>
      </c>
      <c r="B21" s="232"/>
      <c r="C21" s="122" t="s">
        <v>22</v>
      </c>
      <c r="D21" s="122" t="s">
        <v>47</v>
      </c>
      <c r="E21" s="122" t="s">
        <v>70</v>
      </c>
      <c r="F21" s="122" t="s">
        <v>71</v>
      </c>
      <c r="G21" s="122" t="s">
        <v>72</v>
      </c>
      <c r="H21" s="122" t="s">
        <v>73</v>
      </c>
      <c r="I21" s="122" t="s">
        <v>74</v>
      </c>
      <c r="J21" s="122" t="s">
        <v>84</v>
      </c>
      <c r="K21" s="122" t="s">
        <v>76</v>
      </c>
      <c r="L21" s="122" t="s">
        <v>48</v>
      </c>
      <c r="M21" s="122" t="s">
        <v>77</v>
      </c>
      <c r="N21" s="122" t="s">
        <v>23</v>
      </c>
      <c r="O21" s="182" t="s">
        <v>83</v>
      </c>
    </row>
    <row r="22" spans="1:16" ht="23.5" thickBot="1" x14ac:dyDescent="0.3">
      <c r="A22" s="225" t="s">
        <v>87</v>
      </c>
      <c r="B22" s="226"/>
      <c r="C22" s="124" t="s">
        <v>87</v>
      </c>
      <c r="D22" s="124" t="s">
        <v>87</v>
      </c>
      <c r="E22" s="124" t="s">
        <v>87</v>
      </c>
      <c r="F22" s="227" t="s">
        <v>87</v>
      </c>
      <c r="G22" s="227"/>
      <c r="H22" s="227" t="s">
        <v>87</v>
      </c>
      <c r="I22" s="227"/>
      <c r="J22" s="125" t="s">
        <v>103</v>
      </c>
      <c r="K22" s="125" t="s">
        <v>103</v>
      </c>
      <c r="L22" s="125" t="s">
        <v>103</v>
      </c>
      <c r="M22" s="125" t="s">
        <v>103</v>
      </c>
      <c r="N22" s="125" t="s">
        <v>103</v>
      </c>
      <c r="O22" s="198" t="s">
        <v>103</v>
      </c>
      <c r="P22" s="204"/>
    </row>
    <row r="23" spans="1:16" ht="15.75" customHeight="1" thickTop="1" x14ac:dyDescent="0.25">
      <c r="A23" s="211" t="s">
        <v>16</v>
      </c>
      <c r="B23" s="214" t="s">
        <v>105</v>
      </c>
      <c r="C23" s="126"/>
      <c r="D23" s="126"/>
      <c r="E23" s="126"/>
      <c r="F23" s="126"/>
      <c r="G23" s="126"/>
      <c r="H23" s="126"/>
      <c r="I23" s="126"/>
      <c r="J23" s="126"/>
      <c r="K23" s="126"/>
      <c r="L23" s="130"/>
      <c r="M23" s="130"/>
      <c r="N23" s="202"/>
      <c r="O23" s="176"/>
    </row>
    <row r="24" spans="1:16" ht="15.75" customHeight="1" x14ac:dyDescent="0.25">
      <c r="A24" s="212"/>
      <c r="B24" s="215"/>
      <c r="C24" s="131"/>
      <c r="D24" s="131"/>
      <c r="E24" s="131"/>
      <c r="F24" s="131"/>
      <c r="G24" s="131"/>
      <c r="H24" s="131"/>
      <c r="I24" s="131"/>
      <c r="J24" s="131"/>
      <c r="K24" s="131"/>
      <c r="L24" s="134"/>
      <c r="M24" s="134"/>
      <c r="N24" s="200"/>
      <c r="O24" s="177"/>
    </row>
    <row r="25" spans="1:16" ht="15.75" customHeight="1" x14ac:dyDescent="0.25">
      <c r="A25" s="212"/>
      <c r="B25" s="215"/>
      <c r="C25" s="131"/>
      <c r="D25" s="131"/>
      <c r="E25" s="131"/>
      <c r="F25" s="131"/>
      <c r="G25" s="131"/>
      <c r="H25" s="131"/>
      <c r="I25" s="131"/>
      <c r="J25" s="131"/>
      <c r="K25" s="131"/>
      <c r="L25" s="134"/>
      <c r="M25" s="134"/>
      <c r="N25" s="200"/>
      <c r="O25" s="177"/>
    </row>
    <row r="26" spans="1:16" ht="15.75" customHeight="1" x14ac:dyDescent="0.25">
      <c r="A26" s="212"/>
      <c r="B26" s="215"/>
      <c r="C26" s="131"/>
      <c r="D26" s="131"/>
      <c r="E26" s="131"/>
      <c r="F26" s="131"/>
      <c r="G26" s="131"/>
      <c r="H26" s="131"/>
      <c r="I26" s="131"/>
      <c r="J26" s="131"/>
      <c r="K26" s="131"/>
      <c r="L26" s="134"/>
      <c r="M26" s="134"/>
      <c r="N26" s="200"/>
      <c r="O26" s="176"/>
    </row>
    <row r="27" spans="1:16" ht="15.75" customHeight="1" x14ac:dyDescent="0.25">
      <c r="A27" s="212"/>
      <c r="B27" s="215"/>
      <c r="C27" s="131"/>
      <c r="D27" s="131"/>
      <c r="E27" s="131"/>
      <c r="F27" s="131"/>
      <c r="G27" s="131"/>
      <c r="H27" s="131"/>
      <c r="I27" s="131"/>
      <c r="J27" s="131"/>
      <c r="K27" s="131"/>
      <c r="L27" s="134"/>
      <c r="M27" s="134"/>
      <c r="N27" s="200"/>
      <c r="O27" s="177"/>
    </row>
    <row r="28" spans="1:16" ht="15.75" customHeight="1" thickBot="1" x14ac:dyDescent="0.3">
      <c r="A28" s="213"/>
      <c r="B28" s="216"/>
      <c r="C28" s="135"/>
      <c r="D28" s="135"/>
      <c r="E28" s="135"/>
      <c r="F28" s="135"/>
      <c r="G28" s="135"/>
      <c r="H28" s="135"/>
      <c r="I28" s="135"/>
      <c r="J28" s="135"/>
      <c r="K28" s="135"/>
      <c r="L28" s="138"/>
      <c r="M28" s="138"/>
      <c r="N28" s="201"/>
      <c r="O28" s="178"/>
    </row>
    <row r="29" spans="1:16" ht="15.75" customHeight="1" thickTop="1" x14ac:dyDescent="0.25">
      <c r="A29" s="230" t="s">
        <v>15</v>
      </c>
      <c r="B29" s="214" t="s">
        <v>106</v>
      </c>
      <c r="C29" s="140"/>
      <c r="D29" s="140"/>
      <c r="E29" s="140"/>
      <c r="F29" s="140"/>
      <c r="G29" s="140"/>
      <c r="H29" s="140"/>
      <c r="I29" s="140"/>
      <c r="J29" s="140"/>
      <c r="K29" s="140"/>
      <c r="L29" s="141"/>
      <c r="M29" s="141"/>
      <c r="N29" s="199"/>
      <c r="O29" s="176"/>
    </row>
    <row r="30" spans="1:16" ht="15.75" customHeight="1" x14ac:dyDescent="0.25">
      <c r="A30" s="212"/>
      <c r="B30" s="215"/>
      <c r="C30" s="131"/>
      <c r="D30" s="131"/>
      <c r="E30" s="131"/>
      <c r="F30" s="131"/>
      <c r="G30" s="131"/>
      <c r="H30" s="131"/>
      <c r="I30" s="131"/>
      <c r="J30" s="131"/>
      <c r="K30" s="131"/>
      <c r="L30" s="134"/>
      <c r="M30" s="134"/>
      <c r="N30" s="203"/>
      <c r="O30" s="177"/>
    </row>
    <row r="31" spans="1:16" ht="15.75" customHeight="1" x14ac:dyDescent="0.25">
      <c r="A31" s="212"/>
      <c r="B31" s="215"/>
      <c r="C31" s="131"/>
      <c r="D31" s="131"/>
      <c r="E31" s="131"/>
      <c r="F31" s="131"/>
      <c r="G31" s="131"/>
      <c r="H31" s="131"/>
      <c r="I31" s="131"/>
      <c r="J31" s="131"/>
      <c r="K31" s="131"/>
      <c r="L31" s="134"/>
      <c r="M31" s="134"/>
      <c r="N31" s="203"/>
      <c r="O31" s="177"/>
    </row>
    <row r="32" spans="1:16" ht="15.75" customHeight="1" x14ac:dyDescent="0.25">
      <c r="A32" s="212"/>
      <c r="B32" s="215"/>
      <c r="C32" s="131"/>
      <c r="D32" s="131"/>
      <c r="E32" s="131"/>
      <c r="F32" s="131"/>
      <c r="G32" s="131"/>
      <c r="H32" s="131"/>
      <c r="I32" s="131"/>
      <c r="J32" s="131"/>
      <c r="K32" s="131"/>
      <c r="L32" s="134"/>
      <c r="M32" s="134"/>
      <c r="N32" s="203"/>
      <c r="O32" s="176"/>
    </row>
    <row r="33" spans="1:16" ht="15.75" customHeight="1" x14ac:dyDescent="0.25">
      <c r="A33" s="212"/>
      <c r="B33" s="215"/>
      <c r="C33" s="131"/>
      <c r="D33" s="131"/>
      <c r="E33" s="131"/>
      <c r="F33" s="131"/>
      <c r="G33" s="131"/>
      <c r="H33" s="131"/>
      <c r="I33" s="131"/>
      <c r="J33" s="131"/>
      <c r="K33" s="131"/>
      <c r="L33" s="134"/>
      <c r="M33" s="134"/>
      <c r="N33" s="203"/>
      <c r="O33" s="177"/>
    </row>
    <row r="34" spans="1:16" ht="15.75" customHeight="1" thickBot="1" x14ac:dyDescent="0.3">
      <c r="A34" s="213"/>
      <c r="B34" s="216"/>
      <c r="C34" s="135"/>
      <c r="D34" s="135"/>
      <c r="E34" s="135"/>
      <c r="F34" s="135"/>
      <c r="G34" s="135"/>
      <c r="H34" s="135"/>
      <c r="I34" s="135"/>
      <c r="J34" s="135"/>
      <c r="K34" s="135"/>
      <c r="L34" s="138"/>
      <c r="M34" s="138"/>
      <c r="N34" s="201"/>
      <c r="O34" s="178"/>
    </row>
    <row r="35" spans="1:16" ht="13.5" thickTop="1" thickBot="1" x14ac:dyDescent="0.3"/>
    <row r="36" spans="1:16" ht="43.5" customHeight="1" thickTop="1" x14ac:dyDescent="0.25">
      <c r="A36" s="231" t="s">
        <v>78</v>
      </c>
      <c r="B36" s="232"/>
      <c r="C36" s="122" t="s">
        <v>22</v>
      </c>
      <c r="D36" s="122" t="s">
        <v>47</v>
      </c>
      <c r="E36" s="122" t="s">
        <v>70</v>
      </c>
      <c r="F36" s="122" t="s">
        <v>71</v>
      </c>
      <c r="G36" s="122" t="s">
        <v>72</v>
      </c>
      <c r="H36" s="122" t="s">
        <v>73</v>
      </c>
      <c r="I36" s="122" t="s">
        <v>74</v>
      </c>
      <c r="J36" s="233" t="s">
        <v>84</v>
      </c>
      <c r="K36" s="232"/>
      <c r="L36" s="123" t="s">
        <v>48</v>
      </c>
      <c r="M36" s="122" t="s">
        <v>46</v>
      </c>
      <c r="N36" s="122" t="s">
        <v>23</v>
      </c>
      <c r="O36" s="182" t="s">
        <v>83</v>
      </c>
    </row>
    <row r="37" spans="1:16" ht="23.5" thickBot="1" x14ac:dyDescent="0.3">
      <c r="A37" s="225" t="s">
        <v>87</v>
      </c>
      <c r="B37" s="226"/>
      <c r="C37" s="124" t="s">
        <v>87</v>
      </c>
      <c r="D37" s="124" t="s">
        <v>87</v>
      </c>
      <c r="E37" s="124" t="s">
        <v>87</v>
      </c>
      <c r="F37" s="227" t="s">
        <v>87</v>
      </c>
      <c r="G37" s="227"/>
      <c r="H37" s="227" t="s">
        <v>87</v>
      </c>
      <c r="I37" s="227"/>
      <c r="J37" s="228" t="s">
        <v>87</v>
      </c>
      <c r="K37" s="229"/>
      <c r="L37" s="142" t="s">
        <v>87</v>
      </c>
      <c r="M37" s="142" t="s">
        <v>87</v>
      </c>
      <c r="N37" s="142" t="s">
        <v>87</v>
      </c>
      <c r="O37" s="142" t="s">
        <v>87</v>
      </c>
      <c r="P37" s="204"/>
    </row>
    <row r="38" spans="1:16" ht="15.75" customHeight="1" thickTop="1" x14ac:dyDescent="0.25">
      <c r="A38" s="211" t="s">
        <v>14</v>
      </c>
      <c r="B38" s="214" t="s">
        <v>100</v>
      </c>
      <c r="C38" s="126"/>
      <c r="D38" s="126"/>
      <c r="E38" s="126"/>
      <c r="F38" s="126"/>
      <c r="G38" s="126"/>
      <c r="H38" s="126"/>
      <c r="I38" s="126"/>
      <c r="J38" s="217"/>
      <c r="K38" s="218"/>
      <c r="L38" s="143"/>
      <c r="M38" s="130"/>
      <c r="N38" s="202"/>
      <c r="O38" s="176"/>
    </row>
    <row r="39" spans="1:16" ht="15.75" customHeight="1" x14ac:dyDescent="0.25">
      <c r="A39" s="212"/>
      <c r="B39" s="215"/>
      <c r="C39" s="131"/>
      <c r="D39" s="131"/>
      <c r="E39" s="131"/>
      <c r="F39" s="131"/>
      <c r="G39" s="131"/>
      <c r="H39" s="131"/>
      <c r="I39" s="131"/>
      <c r="J39" s="219"/>
      <c r="K39" s="220"/>
      <c r="L39" s="144"/>
      <c r="M39" s="134"/>
      <c r="N39" s="200"/>
      <c r="O39" s="177"/>
    </row>
    <row r="40" spans="1:16" ht="15.75" customHeight="1" x14ac:dyDescent="0.25">
      <c r="A40" s="212"/>
      <c r="B40" s="215"/>
      <c r="C40" s="131"/>
      <c r="D40" s="131"/>
      <c r="E40" s="131"/>
      <c r="F40" s="131"/>
      <c r="G40" s="131"/>
      <c r="H40" s="131"/>
      <c r="I40" s="131"/>
      <c r="J40" s="221"/>
      <c r="K40" s="222"/>
      <c r="L40" s="144"/>
      <c r="M40" s="134"/>
      <c r="N40" s="200"/>
      <c r="O40" s="177"/>
    </row>
    <row r="41" spans="1:16" ht="15.75" customHeight="1" x14ac:dyDescent="0.25">
      <c r="A41" s="212"/>
      <c r="B41" s="215"/>
      <c r="C41" s="131"/>
      <c r="D41" s="131"/>
      <c r="E41" s="131"/>
      <c r="F41" s="131"/>
      <c r="G41" s="131"/>
      <c r="H41" s="131"/>
      <c r="I41" s="131"/>
      <c r="J41" s="219"/>
      <c r="K41" s="220"/>
      <c r="L41" s="144"/>
      <c r="M41" s="134"/>
      <c r="N41" s="200"/>
      <c r="O41" s="176"/>
    </row>
    <row r="42" spans="1:16" ht="15.75" customHeight="1" x14ac:dyDescent="0.25">
      <c r="A42" s="212"/>
      <c r="B42" s="215"/>
      <c r="C42" s="131"/>
      <c r="D42" s="131"/>
      <c r="E42" s="131"/>
      <c r="F42" s="131"/>
      <c r="G42" s="131"/>
      <c r="H42" s="131"/>
      <c r="I42" s="131"/>
      <c r="J42" s="219"/>
      <c r="K42" s="220"/>
      <c r="L42" s="144"/>
      <c r="M42" s="134"/>
      <c r="N42" s="200"/>
      <c r="O42" s="177"/>
    </row>
    <row r="43" spans="1:16" ht="15.75" customHeight="1" thickBot="1" x14ac:dyDescent="0.3">
      <c r="A43" s="213"/>
      <c r="B43" s="216"/>
      <c r="C43" s="135"/>
      <c r="D43" s="135"/>
      <c r="E43" s="135"/>
      <c r="F43" s="135"/>
      <c r="G43" s="135"/>
      <c r="H43" s="135"/>
      <c r="I43" s="135"/>
      <c r="J43" s="223"/>
      <c r="K43" s="224"/>
      <c r="L43" s="145"/>
      <c r="M43" s="138"/>
      <c r="N43" s="201"/>
      <c r="O43" s="178"/>
    </row>
    <row r="44" spans="1:16" ht="13" thickTop="1" x14ac:dyDescent="0.25"/>
    <row r="45" spans="1:16" ht="19.5" customHeight="1" x14ac:dyDescent="0.25">
      <c r="B45" s="84"/>
      <c r="C45" s="9"/>
      <c r="D45" s="9"/>
      <c r="E45" s="9"/>
      <c r="F45" s="9"/>
      <c r="G45" s="9"/>
    </row>
    <row r="46" spans="1:16" ht="19.5" customHeight="1" x14ac:dyDescent="0.25">
      <c r="B46" s="84"/>
      <c r="C46" s="9"/>
      <c r="D46" s="9"/>
      <c r="E46" s="9"/>
      <c r="F46" s="9"/>
      <c r="G46" s="9"/>
    </row>
    <row r="47" spans="1:16" ht="19.5" customHeight="1" x14ac:dyDescent="0.25">
      <c r="B47" s="84"/>
      <c r="C47" s="9"/>
      <c r="D47" s="9"/>
      <c r="E47" s="9"/>
      <c r="F47" s="9"/>
      <c r="G47" s="9"/>
    </row>
  </sheetData>
  <mergeCells count="49">
    <mergeCell ref="M19:N19"/>
    <mergeCell ref="M15:N15"/>
    <mergeCell ref="M16:N16"/>
    <mergeCell ref="M17:N17"/>
    <mergeCell ref="M18:N18"/>
    <mergeCell ref="M3:N3"/>
    <mergeCell ref="M4:N4"/>
    <mergeCell ref="M5:N5"/>
    <mergeCell ref="M6:N6"/>
    <mergeCell ref="M7:N7"/>
    <mergeCell ref="M9:N9"/>
    <mergeCell ref="M8:N8"/>
    <mergeCell ref="A10:A14"/>
    <mergeCell ref="B10:B14"/>
    <mergeCell ref="F4:G4"/>
    <mergeCell ref="H4:I4"/>
    <mergeCell ref="A5:A9"/>
    <mergeCell ref="B5:B9"/>
    <mergeCell ref="M10:N10"/>
    <mergeCell ref="M11:N11"/>
    <mergeCell ref="M12:N12"/>
    <mergeCell ref="M13:N13"/>
    <mergeCell ref="M14:N14"/>
    <mergeCell ref="F22:G22"/>
    <mergeCell ref="H22:I22"/>
    <mergeCell ref="A23:A28"/>
    <mergeCell ref="B23:B28"/>
    <mergeCell ref="A3:B3"/>
    <mergeCell ref="A4:B4"/>
    <mergeCell ref="A21:B21"/>
    <mergeCell ref="A22:B22"/>
    <mergeCell ref="A15:A19"/>
    <mergeCell ref="B15:B19"/>
    <mergeCell ref="A37:B37"/>
    <mergeCell ref="F37:G37"/>
    <mergeCell ref="H37:I37"/>
    <mergeCell ref="J37:K37"/>
    <mergeCell ref="A29:A34"/>
    <mergeCell ref="B29:B34"/>
    <mergeCell ref="A36:B36"/>
    <mergeCell ref="J36:K36"/>
    <mergeCell ref="A38:A43"/>
    <mergeCell ref="B38:B43"/>
    <mergeCell ref="J38:K38"/>
    <mergeCell ref="J39:K39"/>
    <mergeCell ref="J40:K40"/>
    <mergeCell ref="J41:K41"/>
    <mergeCell ref="J42:K42"/>
    <mergeCell ref="J43:K43"/>
  </mergeCells>
  <phoneticPr fontId="2" type="noConversion"/>
  <pageMargins left="0.74803149606299213" right="0.74803149606299213" top="0.55118110236220474" bottom="0.82677165354330717" header="0.51181102362204722" footer="0.51181102362204722"/>
  <pageSetup paperSize="9" scale="48" orientation="landscape" r:id="rId1"/>
  <headerFooter alignWithMargins="0">
    <oddFooter>&amp;C&amp;"Arial,Italic"&amp;A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R23"/>
  <sheetViews>
    <sheetView showGridLines="0" zoomScale="105" workbookViewId="0"/>
  </sheetViews>
  <sheetFormatPr defaultColWidth="9.1796875" defaultRowHeight="12.5" x14ac:dyDescent="0.25"/>
  <cols>
    <col min="1" max="1" width="32.54296875" customWidth="1"/>
    <col min="2" max="2" width="7.453125" bestFit="1" customWidth="1"/>
    <col min="3" max="3" width="15.453125" customWidth="1"/>
    <col min="4" max="4" width="11.7265625" customWidth="1"/>
    <col min="5" max="5" width="10" bestFit="1" customWidth="1"/>
    <col min="6" max="6" width="8.54296875" bestFit="1" customWidth="1"/>
    <col min="7" max="7" width="9.81640625" bestFit="1" customWidth="1"/>
    <col min="8" max="8" width="7.453125" bestFit="1" customWidth="1"/>
    <col min="9" max="9" width="5.81640625" bestFit="1" customWidth="1"/>
    <col min="10" max="10" width="10.54296875" customWidth="1"/>
    <col min="11" max="12" width="7.453125" bestFit="1" customWidth="1"/>
    <col min="13" max="13" width="9.81640625" bestFit="1" customWidth="1"/>
    <col min="14" max="14" width="9.7265625" customWidth="1"/>
    <col min="15" max="15" width="7.54296875" bestFit="1" customWidth="1"/>
    <col min="16" max="16" width="12.54296875" bestFit="1" customWidth="1"/>
    <col min="17" max="17" width="2" bestFit="1" customWidth="1"/>
    <col min="18" max="18" width="27.26953125" style="1" bestFit="1" customWidth="1"/>
    <col min="19" max="19" width="2.1796875" bestFit="1" customWidth="1"/>
    <col min="20" max="20" width="10.1796875" bestFit="1" customWidth="1"/>
  </cols>
  <sheetData>
    <row r="1" spans="1:18" s="5" customFormat="1" ht="18" x14ac:dyDescent="0.25">
      <c r="A1" s="83" t="s">
        <v>107</v>
      </c>
      <c r="B1" s="23"/>
      <c r="C1" s="24"/>
      <c r="D1" s="24"/>
      <c r="E1" s="24"/>
      <c r="F1" s="24"/>
      <c r="G1" s="24"/>
      <c r="H1" s="24"/>
      <c r="I1" s="24"/>
      <c r="J1" s="25"/>
      <c r="K1" s="25"/>
      <c r="L1" s="25"/>
      <c r="M1" s="25"/>
      <c r="N1" s="25"/>
    </row>
    <row r="2" spans="1:18" s="5" customFormat="1" ht="4.5" customHeight="1" x14ac:dyDescent="0.25">
      <c r="A2" s="20"/>
      <c r="B2" s="20"/>
      <c r="C2" s="26"/>
      <c r="D2" s="26"/>
      <c r="E2" s="26"/>
      <c r="F2" s="26"/>
      <c r="G2" s="26"/>
      <c r="H2" s="26"/>
      <c r="I2" s="26"/>
      <c r="J2" s="27"/>
      <c r="K2" s="27"/>
      <c r="L2" s="27"/>
      <c r="M2" s="25"/>
      <c r="N2" s="25"/>
    </row>
    <row r="3" spans="1:18" s="10" customFormat="1" ht="26" x14ac:dyDescent="0.25">
      <c r="A3" s="22" t="s">
        <v>32</v>
      </c>
      <c r="B3" s="28" t="s">
        <v>9</v>
      </c>
      <c r="C3" s="21" t="s">
        <v>0</v>
      </c>
      <c r="D3" s="21" t="s">
        <v>1</v>
      </c>
      <c r="E3" s="21" t="s">
        <v>2</v>
      </c>
      <c r="F3" s="28" t="s">
        <v>10</v>
      </c>
      <c r="G3" s="29"/>
      <c r="H3" s="29"/>
      <c r="I3" s="29"/>
      <c r="J3" s="29"/>
      <c r="K3" s="29"/>
      <c r="L3" s="29"/>
      <c r="M3" s="29"/>
      <c r="N3" s="29"/>
      <c r="R3" s="18"/>
    </row>
    <row r="4" spans="1:18" s="10" customFormat="1" x14ac:dyDescent="0.25">
      <c r="A4" s="46" t="s">
        <v>101</v>
      </c>
      <c r="B4" s="47">
        <v>0.98899999999999999</v>
      </c>
      <c r="C4" s="48">
        <v>0.99</v>
      </c>
      <c r="D4" s="49">
        <v>0.996</v>
      </c>
      <c r="E4" s="48">
        <v>0.998</v>
      </c>
      <c r="F4" s="47">
        <v>0.999</v>
      </c>
      <c r="G4" s="29"/>
      <c r="H4" s="29"/>
      <c r="I4" s="29"/>
      <c r="J4" s="29"/>
      <c r="K4" s="29"/>
      <c r="L4" s="29"/>
      <c r="M4" s="29"/>
      <c r="N4" s="29"/>
      <c r="R4" s="18"/>
    </row>
    <row r="5" spans="1:18" s="10" customFormat="1" x14ac:dyDescent="0.25">
      <c r="A5" s="46" t="s">
        <v>29</v>
      </c>
      <c r="B5" s="50">
        <v>-1E-3</v>
      </c>
      <c r="C5" s="51">
        <v>-1E-3</v>
      </c>
      <c r="D5" s="52">
        <v>0</v>
      </c>
      <c r="E5" s="51">
        <v>1E-3</v>
      </c>
      <c r="F5" s="50">
        <v>1E-3</v>
      </c>
      <c r="G5" s="29"/>
      <c r="H5" s="29"/>
      <c r="I5" s="29"/>
      <c r="J5" s="29"/>
      <c r="K5" s="29"/>
      <c r="L5" s="29"/>
      <c r="M5" s="29"/>
      <c r="N5" s="29"/>
      <c r="R5" s="18"/>
    </row>
    <row r="6" spans="1:18" s="10" customFormat="1" x14ac:dyDescent="0.25">
      <c r="A6" s="29"/>
      <c r="B6" s="29"/>
      <c r="C6" s="29"/>
      <c r="D6" s="29"/>
      <c r="E6" s="29"/>
      <c r="F6" s="29"/>
      <c r="G6" s="29"/>
      <c r="H6" s="29"/>
      <c r="I6" s="29"/>
      <c r="J6" s="29"/>
      <c r="K6" s="29"/>
      <c r="L6" s="29"/>
      <c r="M6" s="29"/>
      <c r="N6" s="29"/>
      <c r="R6" s="18"/>
    </row>
    <row r="7" spans="1:18" s="4" customFormat="1" ht="12.75" customHeight="1" x14ac:dyDescent="0.3">
      <c r="A7" s="39" t="s">
        <v>33</v>
      </c>
      <c r="B7" s="242" t="s">
        <v>37</v>
      </c>
      <c r="C7" s="242"/>
      <c r="D7" s="242"/>
      <c r="E7" s="242"/>
      <c r="F7" s="242"/>
      <c r="G7" s="242"/>
      <c r="H7" s="19"/>
      <c r="I7" s="19"/>
      <c r="J7" s="21" t="s">
        <v>36</v>
      </c>
      <c r="K7" s="19"/>
      <c r="L7" s="19"/>
      <c r="M7" s="28" t="s">
        <v>38</v>
      </c>
      <c r="N7" s="28" t="s">
        <v>39</v>
      </c>
      <c r="Q7" s="8"/>
    </row>
    <row r="8" spans="1:18" ht="17.25" customHeight="1" x14ac:dyDescent="0.25">
      <c r="A8" s="30" t="s">
        <v>35</v>
      </c>
      <c r="B8" s="30" t="s">
        <v>4</v>
      </c>
      <c r="C8" s="120">
        <f>B5</f>
        <v>-1E-3</v>
      </c>
      <c r="D8" s="31"/>
      <c r="E8" s="30"/>
      <c r="F8" s="30"/>
      <c r="G8" s="121"/>
      <c r="H8" s="32" t="s">
        <v>5</v>
      </c>
      <c r="I8" s="32"/>
      <c r="J8" s="32" t="s">
        <v>41</v>
      </c>
      <c r="K8" s="32" t="s">
        <v>3</v>
      </c>
      <c r="L8" s="33">
        <v>0.99</v>
      </c>
      <c r="M8" s="169">
        <f>C8</f>
        <v>-1E-3</v>
      </c>
      <c r="N8" s="169">
        <f>C8</f>
        <v>-1E-3</v>
      </c>
      <c r="Q8" s="1"/>
      <c r="R8"/>
    </row>
    <row r="9" spans="1:18" ht="17.25" customHeight="1" x14ac:dyDescent="0.25">
      <c r="A9" s="30"/>
      <c r="B9" s="30" t="s">
        <v>4</v>
      </c>
      <c r="C9" s="120">
        <f>$C$11/(L9-H9)</f>
        <v>0.16666666666666652</v>
      </c>
      <c r="D9" s="31" t="s">
        <v>7</v>
      </c>
      <c r="E9" s="30" t="s">
        <v>41</v>
      </c>
      <c r="F9" s="30" t="s">
        <v>8</v>
      </c>
      <c r="G9" s="120">
        <f>C8-C9*H9</f>
        <v>-0.16599999999999984</v>
      </c>
      <c r="H9" s="57">
        <v>0.99</v>
      </c>
      <c r="I9" s="32" t="s">
        <v>6</v>
      </c>
      <c r="J9" s="32" t="str">
        <f>J8</f>
        <v>Availability</v>
      </c>
      <c r="K9" s="32" t="s">
        <v>6</v>
      </c>
      <c r="L9" s="33">
        <v>0.996</v>
      </c>
      <c r="M9" s="169">
        <f>$C$9*$C$14+$G$9</f>
        <v>-0.16599999999999984</v>
      </c>
      <c r="N9" s="169">
        <f>$C$9*$D$14+$G$9</f>
        <v>-0.16599999999999984</v>
      </c>
      <c r="Q9" s="1"/>
      <c r="R9"/>
    </row>
    <row r="10" spans="1:18" ht="17.25" customHeight="1" x14ac:dyDescent="0.25">
      <c r="A10" s="30"/>
      <c r="B10" s="30" t="s">
        <v>4</v>
      </c>
      <c r="C10" s="120">
        <f>$C$11/(L10-H10)</f>
        <v>0.49999999999999956</v>
      </c>
      <c r="D10" s="31" t="s">
        <v>7</v>
      </c>
      <c r="E10" s="30" t="s">
        <v>41</v>
      </c>
      <c r="F10" s="30" t="s">
        <v>8</v>
      </c>
      <c r="G10" s="120">
        <f>C11-C10*H11</f>
        <v>-0.49799999999999955</v>
      </c>
      <c r="H10" s="57">
        <v>0.996</v>
      </c>
      <c r="I10" s="32" t="s">
        <v>6</v>
      </c>
      <c r="J10" s="32" t="str">
        <f>J9</f>
        <v>Availability</v>
      </c>
      <c r="K10" s="32" t="s">
        <v>6</v>
      </c>
      <c r="L10" s="33">
        <v>0.998</v>
      </c>
      <c r="M10" s="169">
        <f>$C$10*$C$14+$G$10</f>
        <v>-0.49799999999999955</v>
      </c>
      <c r="N10" s="169">
        <f>$C$10*$D$14+$G$10</f>
        <v>-0.49799999999999955</v>
      </c>
      <c r="Q10" s="1"/>
      <c r="R10"/>
    </row>
    <row r="11" spans="1:18" ht="17.25" customHeight="1" x14ac:dyDescent="0.25">
      <c r="A11" s="30"/>
      <c r="B11" s="30" t="s">
        <v>4</v>
      </c>
      <c r="C11" s="120">
        <f>F5</f>
        <v>1E-3</v>
      </c>
      <c r="D11" s="31"/>
      <c r="E11" s="30"/>
      <c r="F11" s="30"/>
      <c r="G11" s="121"/>
      <c r="H11" s="57">
        <v>0.998</v>
      </c>
      <c r="I11" s="32" t="s">
        <v>3</v>
      </c>
      <c r="J11" s="32" t="str">
        <f>J10</f>
        <v>Availability</v>
      </c>
      <c r="K11" s="32"/>
      <c r="L11" s="33"/>
      <c r="M11" s="169">
        <f>$C$11</f>
        <v>1E-3</v>
      </c>
      <c r="N11" s="169">
        <f>$C$11</f>
        <v>1E-3</v>
      </c>
      <c r="Q11" s="1"/>
      <c r="R11"/>
    </row>
    <row r="12" spans="1:18" s="6" customFormat="1" x14ac:dyDescent="0.25">
      <c r="A12" s="34"/>
      <c r="B12" s="35"/>
      <c r="C12" s="35"/>
      <c r="D12" s="35"/>
      <c r="E12" s="35"/>
      <c r="F12" s="35"/>
      <c r="G12" s="35"/>
      <c r="H12" s="35"/>
      <c r="I12" s="36"/>
      <c r="J12" s="35"/>
      <c r="K12" s="35"/>
      <c r="L12" s="35"/>
      <c r="M12" s="37"/>
      <c r="N12" s="37"/>
      <c r="R12" s="7"/>
    </row>
    <row r="13" spans="1:18" ht="41.25" customHeight="1" x14ac:dyDescent="0.25">
      <c r="A13" s="42" t="s">
        <v>34</v>
      </c>
      <c r="B13" s="43"/>
      <c r="C13" s="44" t="s">
        <v>40</v>
      </c>
      <c r="D13" s="45" t="s">
        <v>30</v>
      </c>
      <c r="E13" s="38"/>
      <c r="F13" s="38"/>
      <c r="G13" s="38"/>
      <c r="H13" s="38"/>
      <c r="I13" s="38"/>
      <c r="J13" s="38"/>
      <c r="K13" s="38"/>
      <c r="L13" s="38"/>
      <c r="M13" s="38"/>
      <c r="N13" s="38"/>
      <c r="Q13" s="1"/>
      <c r="R13"/>
    </row>
    <row r="14" spans="1:18" ht="23.25" customHeight="1" x14ac:dyDescent="0.25">
      <c r="A14" s="209" t="str">
        <f>A4</f>
        <v>Total circuit availability</v>
      </c>
      <c r="B14" s="32" t="s">
        <v>4</v>
      </c>
      <c r="C14" s="167">
        <f>'Inputs- Performance'!C4</f>
        <v>0</v>
      </c>
      <c r="D14" s="168">
        <f>'Inputs- Performance'!D4</f>
        <v>0</v>
      </c>
      <c r="E14" s="38"/>
      <c r="F14" s="38"/>
      <c r="G14" s="38"/>
      <c r="H14" s="38"/>
      <c r="I14" s="38"/>
      <c r="J14" s="38"/>
      <c r="K14" s="38"/>
      <c r="L14" s="38"/>
      <c r="M14" s="38"/>
      <c r="N14" s="38"/>
    </row>
    <row r="15" spans="1:18" ht="23.25" customHeight="1" x14ac:dyDescent="0.25">
      <c r="A15" s="40" t="s">
        <v>42</v>
      </c>
      <c r="B15" s="41" t="s">
        <v>4</v>
      </c>
      <c r="C15" s="167">
        <f>IF(C14&lt;$L$8,M8,IF(C14&lt;=$L$9,M9,IF(C14&lt;=$L$10,M10,M11)))</f>
        <v>-1E-3</v>
      </c>
      <c r="D15" s="168">
        <f>IF(D14&lt;$L$8,N8,IF(D14&lt;=$L$9,N9,IF(D14&lt;=$L$10,N10,N11)))</f>
        <v>-1E-3</v>
      </c>
      <c r="E15" s="38"/>
      <c r="F15" s="38"/>
      <c r="G15" s="38"/>
      <c r="H15" s="38"/>
      <c r="I15" s="38"/>
      <c r="J15" s="38"/>
      <c r="K15" s="38"/>
      <c r="L15" s="38"/>
      <c r="M15" s="38"/>
      <c r="N15" s="38"/>
    </row>
    <row r="16" spans="1:18" x14ac:dyDescent="0.25">
      <c r="A16" s="11"/>
      <c r="B16" s="17"/>
      <c r="C16" s="11"/>
      <c r="D16" s="11"/>
      <c r="K16" s="1"/>
    </row>
    <row r="17" spans="5:18" x14ac:dyDescent="0.25">
      <c r="E17" s="10"/>
      <c r="F17" s="18"/>
      <c r="M17" s="1"/>
    </row>
    <row r="18" spans="5:18" x14ac:dyDescent="0.25">
      <c r="F18" s="3"/>
      <c r="L18" s="2"/>
      <c r="M18" s="1"/>
      <c r="R18"/>
    </row>
    <row r="19" spans="5:18" x14ac:dyDescent="0.25">
      <c r="M19" s="1"/>
      <c r="R19"/>
    </row>
    <row r="20" spans="5:18" x14ac:dyDescent="0.25">
      <c r="M20" s="1"/>
      <c r="R20"/>
    </row>
    <row r="21" spans="5:18" x14ac:dyDescent="0.25">
      <c r="M21" s="1"/>
      <c r="R21"/>
    </row>
    <row r="22" spans="5:18" x14ac:dyDescent="0.25">
      <c r="M22" s="1"/>
      <c r="R22"/>
    </row>
    <row r="23" spans="5:18" x14ac:dyDescent="0.25">
      <c r="M23" s="1"/>
      <c r="R23"/>
    </row>
  </sheetData>
  <mergeCells count="1">
    <mergeCell ref="B7:G7"/>
  </mergeCells>
  <phoneticPr fontId="2" type="noConversion"/>
  <dataValidations count="1">
    <dataValidation allowBlank="1" showInputMessage="1" showErrorMessage="1" errorTitle="Invalid s-factor" error="The result is outside of the cap or collar amount." sqref="C15"/>
  </dataValidations>
  <pageMargins left="0.74803149606299213" right="0.74803149606299213" top="0.55118110236220474" bottom="0.82677165354330717" header="0.51181102362204722" footer="0.51181102362204722"/>
  <pageSetup paperSize="9" scale="82" fitToHeight="3" orientation="landscape" r:id="rId1"/>
  <headerFooter alignWithMargins="0">
    <oddFooter>&amp;C&amp;"Arial,Italic"&amp;A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R23"/>
  <sheetViews>
    <sheetView showGridLines="0" zoomScale="105" workbookViewId="0"/>
  </sheetViews>
  <sheetFormatPr defaultColWidth="9.1796875" defaultRowHeight="12.5" x14ac:dyDescent="0.25"/>
  <cols>
    <col min="1" max="1" width="32.54296875" customWidth="1"/>
    <col min="2" max="2" width="7.453125" bestFit="1" customWidth="1"/>
    <col min="3" max="3" width="15.453125" customWidth="1"/>
    <col min="4" max="4" width="11.81640625" bestFit="1" customWidth="1"/>
    <col min="5" max="5" width="10" bestFit="1" customWidth="1"/>
    <col min="6" max="6" width="8.54296875" bestFit="1" customWidth="1"/>
    <col min="7" max="7" width="9.81640625" bestFit="1" customWidth="1"/>
    <col min="8" max="8" width="7.453125" bestFit="1" customWidth="1"/>
    <col min="9" max="9" width="5.81640625" bestFit="1" customWidth="1"/>
    <col min="10" max="10" width="10.54296875" customWidth="1"/>
    <col min="11" max="12" width="7.453125" bestFit="1" customWidth="1"/>
    <col min="13" max="13" width="9.81640625" bestFit="1" customWidth="1"/>
    <col min="14" max="14" width="9.7265625" customWidth="1"/>
    <col min="15" max="15" width="7.54296875" bestFit="1" customWidth="1"/>
    <col min="16" max="16" width="12.54296875" bestFit="1" customWidth="1"/>
    <col min="17" max="17" width="2" bestFit="1" customWidth="1"/>
    <col min="18" max="18" width="27.26953125" style="1" bestFit="1" customWidth="1"/>
    <col min="19" max="19" width="2.1796875" bestFit="1" customWidth="1"/>
    <col min="20" max="20" width="10.1796875" bestFit="1" customWidth="1"/>
  </cols>
  <sheetData>
    <row r="1" spans="1:18" s="5" customFormat="1" ht="18" x14ac:dyDescent="0.25">
      <c r="A1" s="83" t="s">
        <v>108</v>
      </c>
      <c r="B1" s="23"/>
      <c r="C1" s="24"/>
      <c r="D1" s="24"/>
      <c r="E1" s="24"/>
      <c r="F1" s="24"/>
      <c r="G1" s="24"/>
      <c r="H1" s="24"/>
      <c r="I1" s="24"/>
      <c r="J1" s="25"/>
      <c r="K1" s="25"/>
      <c r="L1" s="25"/>
      <c r="M1" s="25"/>
      <c r="N1" s="25"/>
    </row>
    <row r="2" spans="1:18" s="5" customFormat="1" ht="4.5" customHeight="1" x14ac:dyDescent="0.25">
      <c r="A2" s="20"/>
      <c r="B2" s="20"/>
      <c r="C2" s="26"/>
      <c r="D2" s="26"/>
      <c r="E2" s="26"/>
      <c r="F2" s="26"/>
      <c r="G2" s="26"/>
      <c r="H2" s="26"/>
      <c r="I2" s="26"/>
      <c r="J2" s="27"/>
      <c r="K2" s="27"/>
      <c r="L2" s="27"/>
      <c r="M2" s="25"/>
      <c r="N2" s="25"/>
    </row>
    <row r="3" spans="1:18" s="10" customFormat="1" ht="26" x14ac:dyDescent="0.25">
      <c r="A3" s="22" t="s">
        <v>32</v>
      </c>
      <c r="B3" s="28" t="s">
        <v>9</v>
      </c>
      <c r="C3" s="21" t="s">
        <v>0</v>
      </c>
      <c r="D3" s="21" t="s">
        <v>1</v>
      </c>
      <c r="E3" s="21" t="s">
        <v>2</v>
      </c>
      <c r="F3" s="28" t="s">
        <v>10</v>
      </c>
      <c r="G3" s="29"/>
      <c r="H3" s="29"/>
      <c r="I3" s="29"/>
      <c r="J3" s="29"/>
      <c r="K3" s="29"/>
      <c r="L3" s="29"/>
      <c r="M3" s="29"/>
      <c r="N3" s="29"/>
      <c r="R3" s="18"/>
    </row>
    <row r="4" spans="1:18" s="10" customFormat="1" ht="25" x14ac:dyDescent="0.25">
      <c r="A4" s="197" t="s">
        <v>95</v>
      </c>
      <c r="B4" s="47">
        <v>0.98</v>
      </c>
      <c r="C4" s="48">
        <v>0.98399999999999999</v>
      </c>
      <c r="D4" s="49">
        <v>0.99199999999999999</v>
      </c>
      <c r="E4" s="48">
        <v>0.998</v>
      </c>
      <c r="F4" s="47">
        <v>1</v>
      </c>
      <c r="G4" s="29"/>
      <c r="H4" s="29"/>
      <c r="I4" s="29"/>
      <c r="J4" s="29"/>
      <c r="K4" s="29"/>
      <c r="L4" s="29"/>
      <c r="M4" s="29"/>
      <c r="N4" s="29"/>
      <c r="R4" s="18"/>
    </row>
    <row r="5" spans="1:18" s="10" customFormat="1" x14ac:dyDescent="0.25">
      <c r="A5" s="46" t="s">
        <v>11</v>
      </c>
      <c r="B5" s="50">
        <v>-1.5E-3</v>
      </c>
      <c r="C5" s="51">
        <v>-1.5E-3</v>
      </c>
      <c r="D5" s="52">
        <v>0</v>
      </c>
      <c r="E5" s="51">
        <v>1.5E-3</v>
      </c>
      <c r="F5" s="50">
        <v>1.5E-3</v>
      </c>
      <c r="G5" s="29"/>
      <c r="H5" s="29"/>
      <c r="I5" s="29"/>
      <c r="J5" s="29"/>
      <c r="K5" s="29"/>
      <c r="L5" s="29"/>
      <c r="M5" s="29"/>
      <c r="N5" s="29"/>
      <c r="R5" s="18"/>
    </row>
    <row r="6" spans="1:18" s="10" customFormat="1" x14ac:dyDescent="0.25">
      <c r="A6" s="29"/>
      <c r="B6" s="29"/>
      <c r="C6" s="29"/>
      <c r="D6" s="29"/>
      <c r="E6" s="29"/>
      <c r="F6" s="29"/>
      <c r="G6" s="29"/>
      <c r="H6" s="29"/>
      <c r="I6" s="29"/>
      <c r="J6" s="29"/>
      <c r="K6" s="29"/>
      <c r="L6" s="29"/>
      <c r="M6" s="29"/>
      <c r="N6" s="29"/>
      <c r="R6" s="18"/>
    </row>
    <row r="7" spans="1:18" s="4" customFormat="1" ht="12.75" customHeight="1" x14ac:dyDescent="0.3">
      <c r="A7" s="39" t="s">
        <v>33</v>
      </c>
      <c r="B7" s="242" t="s">
        <v>37</v>
      </c>
      <c r="C7" s="242"/>
      <c r="D7" s="242"/>
      <c r="E7" s="242"/>
      <c r="F7" s="242"/>
      <c r="G7" s="242"/>
      <c r="H7" s="19"/>
      <c r="I7" s="19"/>
      <c r="J7" s="21" t="s">
        <v>36</v>
      </c>
      <c r="K7" s="19"/>
      <c r="L7" s="19"/>
      <c r="M7" s="28" t="s">
        <v>38</v>
      </c>
      <c r="N7" s="28" t="s">
        <v>39</v>
      </c>
      <c r="Q7" s="8"/>
    </row>
    <row r="8" spans="1:18" ht="17.25" customHeight="1" x14ac:dyDescent="0.25">
      <c r="A8" s="30" t="s">
        <v>35</v>
      </c>
      <c r="B8" s="30" t="s">
        <v>4</v>
      </c>
      <c r="C8" s="120">
        <f>B5</f>
        <v>-1.5E-3</v>
      </c>
      <c r="D8" s="31"/>
      <c r="E8" s="30"/>
      <c r="F8" s="30"/>
      <c r="G8" s="121"/>
      <c r="H8" s="32" t="s">
        <v>5</v>
      </c>
      <c r="I8" s="32"/>
      <c r="J8" s="32" t="s">
        <v>41</v>
      </c>
      <c r="K8" s="32" t="s">
        <v>3</v>
      </c>
      <c r="L8" s="33">
        <v>0.98399999999999999</v>
      </c>
      <c r="M8" s="169">
        <f>C8</f>
        <v>-1.5E-3</v>
      </c>
      <c r="N8" s="169">
        <f>C8</f>
        <v>-1.5E-3</v>
      </c>
      <c r="Q8" s="1"/>
      <c r="R8"/>
    </row>
    <row r="9" spans="1:18" ht="17.25" customHeight="1" x14ac:dyDescent="0.25">
      <c r="A9" s="30"/>
      <c r="B9" s="30" t="s">
        <v>4</v>
      </c>
      <c r="C9" s="120">
        <f>$C$11/(L9-H9)</f>
        <v>0.18749999999999983</v>
      </c>
      <c r="D9" s="31" t="s">
        <v>7</v>
      </c>
      <c r="E9" s="30" t="s">
        <v>41</v>
      </c>
      <c r="F9" s="30" t="s">
        <v>8</v>
      </c>
      <c r="G9" s="170">
        <f>C8-C9*H9</f>
        <v>-0.18599999999999983</v>
      </c>
      <c r="H9" s="57">
        <v>0.98399999999999999</v>
      </c>
      <c r="I9" s="32" t="s">
        <v>6</v>
      </c>
      <c r="J9" s="32" t="str">
        <f>J8</f>
        <v>Availability</v>
      </c>
      <c r="K9" s="32" t="s">
        <v>6</v>
      </c>
      <c r="L9" s="33">
        <v>0.99199999999999999</v>
      </c>
      <c r="M9" s="169">
        <f>$C$9*$C$14+$G$9</f>
        <v>-0.18599999999999983</v>
      </c>
      <c r="N9" s="169">
        <f>$C$9*$D$14+$G$9</f>
        <v>-0.18599999999999983</v>
      </c>
      <c r="Q9" s="1"/>
      <c r="R9"/>
    </row>
    <row r="10" spans="1:18" ht="17.25" customHeight="1" x14ac:dyDescent="0.25">
      <c r="A10" s="30"/>
      <c r="B10" s="30" t="s">
        <v>4</v>
      </c>
      <c r="C10" s="120">
        <f>$C$11/(L10-H10)</f>
        <v>0.24999999999999978</v>
      </c>
      <c r="D10" s="31" t="s">
        <v>7</v>
      </c>
      <c r="E10" s="30" t="str">
        <f>E9</f>
        <v>Availability</v>
      </c>
      <c r="F10" s="30" t="s">
        <v>8</v>
      </c>
      <c r="G10" s="170">
        <f>C11-C10*H11</f>
        <v>-0.24799999999999978</v>
      </c>
      <c r="H10" s="57">
        <v>0.99199999999999999</v>
      </c>
      <c r="I10" s="32" t="s">
        <v>6</v>
      </c>
      <c r="J10" s="32" t="str">
        <f>J9</f>
        <v>Availability</v>
      </c>
      <c r="K10" s="32" t="s">
        <v>6</v>
      </c>
      <c r="L10" s="33">
        <v>0.998</v>
      </c>
      <c r="M10" s="169">
        <f>$C$10*$C$14+$G$10</f>
        <v>-0.24799999999999978</v>
      </c>
      <c r="N10" s="169">
        <f>$C$10*$D$14+$G$10</f>
        <v>-0.24799999999999978</v>
      </c>
      <c r="Q10" s="1"/>
      <c r="R10"/>
    </row>
    <row r="11" spans="1:18" ht="17.25" customHeight="1" x14ac:dyDescent="0.25">
      <c r="A11" s="30"/>
      <c r="B11" s="30" t="s">
        <v>4</v>
      </c>
      <c r="C11" s="120">
        <f>F5</f>
        <v>1.5E-3</v>
      </c>
      <c r="D11" s="31"/>
      <c r="E11" s="30"/>
      <c r="F11" s="30"/>
      <c r="G11" s="121"/>
      <c r="H11" s="57">
        <v>0.998</v>
      </c>
      <c r="I11" s="32" t="s">
        <v>3</v>
      </c>
      <c r="J11" s="32" t="str">
        <f>J10</f>
        <v>Availability</v>
      </c>
      <c r="K11" s="32"/>
      <c r="L11" s="33"/>
      <c r="M11" s="169">
        <f>$C$11</f>
        <v>1.5E-3</v>
      </c>
      <c r="N11" s="169">
        <f>$C$11</f>
        <v>1.5E-3</v>
      </c>
      <c r="Q11" s="1"/>
      <c r="R11"/>
    </row>
    <row r="12" spans="1:18" s="6" customFormat="1" x14ac:dyDescent="0.25">
      <c r="A12" s="34"/>
      <c r="B12" s="35"/>
      <c r="C12" s="35"/>
      <c r="D12" s="35"/>
      <c r="E12" s="35"/>
      <c r="F12" s="35"/>
      <c r="G12" s="35"/>
      <c r="H12" s="35"/>
      <c r="I12" s="36"/>
      <c r="J12" s="35"/>
      <c r="K12" s="35"/>
      <c r="L12" s="35"/>
      <c r="M12" s="37"/>
      <c r="N12" s="37"/>
      <c r="R12" s="7"/>
    </row>
    <row r="13" spans="1:18" ht="41.25" customHeight="1" x14ac:dyDescent="0.25">
      <c r="A13" s="42" t="s">
        <v>34</v>
      </c>
      <c r="B13" s="43"/>
      <c r="C13" s="44" t="s">
        <v>40</v>
      </c>
      <c r="D13" s="45" t="s">
        <v>30</v>
      </c>
      <c r="E13" s="38"/>
      <c r="F13" s="38"/>
      <c r="G13" s="38"/>
      <c r="H13" s="38"/>
      <c r="I13" s="38"/>
      <c r="J13" s="38"/>
      <c r="K13" s="38"/>
      <c r="L13" s="38"/>
      <c r="M13" s="38"/>
      <c r="N13" s="38"/>
      <c r="Q13" s="1"/>
      <c r="R13"/>
    </row>
    <row r="14" spans="1:18" ht="25" x14ac:dyDescent="0.25">
      <c r="A14" s="210" t="str">
        <f>A4</f>
        <v>Transmission circuit availability (critical circuits)</v>
      </c>
      <c r="B14" s="32" t="s">
        <v>4</v>
      </c>
      <c r="C14" s="167">
        <f>'Inputs- Performance'!C5</f>
        <v>0</v>
      </c>
      <c r="D14" s="168">
        <f>'Inputs- Performance'!D5</f>
        <v>0</v>
      </c>
      <c r="E14" s="38"/>
      <c r="F14" s="38"/>
      <c r="G14" s="38"/>
      <c r="H14" s="38"/>
      <c r="I14" s="38"/>
      <c r="J14" s="38"/>
      <c r="K14" s="38"/>
      <c r="L14" s="38"/>
      <c r="M14" s="38"/>
      <c r="N14" s="38"/>
    </row>
    <row r="15" spans="1:18" ht="23.25" customHeight="1" x14ac:dyDescent="0.25">
      <c r="A15" s="40" t="s">
        <v>31</v>
      </c>
      <c r="B15" s="41" t="s">
        <v>4</v>
      </c>
      <c r="C15" s="167">
        <f>IF(C14&lt;$L$8,M8,IF(C14&lt;=$L$9,M9,IF(C14&lt;=$L$10,M10,M11)))</f>
        <v>-1.5E-3</v>
      </c>
      <c r="D15" s="168">
        <f>IF(D14&lt;$L$8,N8,IF(D14&lt;=$L$9,N9,IF(D14&lt;=$L$10,N10,N11)))</f>
        <v>-1.5E-3</v>
      </c>
      <c r="E15" s="38"/>
      <c r="F15" s="38"/>
      <c r="G15" s="38"/>
      <c r="H15" s="38"/>
      <c r="I15" s="38"/>
      <c r="J15" s="38"/>
      <c r="K15" s="38"/>
      <c r="L15" s="38"/>
      <c r="M15" s="38"/>
      <c r="N15" s="38"/>
    </row>
    <row r="16" spans="1:18" x14ac:dyDescent="0.25">
      <c r="A16" s="11"/>
      <c r="B16" s="17"/>
      <c r="C16" s="11"/>
      <c r="D16" s="11"/>
      <c r="K16" s="1"/>
    </row>
    <row r="17" spans="5:18" x14ac:dyDescent="0.25">
      <c r="E17" s="10"/>
      <c r="F17" s="18"/>
      <c r="M17" s="1"/>
    </row>
    <row r="18" spans="5:18" x14ac:dyDescent="0.25">
      <c r="F18" s="3"/>
      <c r="L18" s="2"/>
      <c r="M18" s="1"/>
      <c r="R18"/>
    </row>
    <row r="19" spans="5:18" x14ac:dyDescent="0.25">
      <c r="M19" s="1"/>
      <c r="R19"/>
    </row>
    <row r="20" spans="5:18" x14ac:dyDescent="0.25">
      <c r="M20" s="1"/>
      <c r="R20"/>
    </row>
    <row r="21" spans="5:18" x14ac:dyDescent="0.25">
      <c r="M21" s="1"/>
      <c r="R21"/>
    </row>
    <row r="22" spans="5:18" x14ac:dyDescent="0.25">
      <c r="M22" s="1"/>
      <c r="R22"/>
    </row>
    <row r="23" spans="5:18" x14ac:dyDescent="0.25">
      <c r="M23" s="1"/>
      <c r="R23"/>
    </row>
  </sheetData>
  <mergeCells count="1">
    <mergeCell ref="B7:G7"/>
  </mergeCells>
  <phoneticPr fontId="2" type="noConversion"/>
  <pageMargins left="0.74803149606299213" right="0.74803149606299213" top="0.55118110236220474" bottom="0.82677165354330717" header="0.51181102362204722" footer="0.51181102362204722"/>
  <pageSetup paperSize="9" scale="86" fitToHeight="3" orientation="landscape" r:id="rId1"/>
  <headerFooter alignWithMargins="0">
    <oddFooter>&amp;C&amp;"Arial,Italic"&amp;A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6"/>
    <pageSetUpPr fitToPage="1"/>
  </sheetPr>
  <dimension ref="A1:R23"/>
  <sheetViews>
    <sheetView showGridLines="0" zoomScale="105" workbookViewId="0"/>
  </sheetViews>
  <sheetFormatPr defaultColWidth="9.1796875" defaultRowHeight="12.5" x14ac:dyDescent="0.25"/>
  <cols>
    <col min="1" max="1" width="31.54296875" customWidth="1"/>
    <col min="2" max="2" width="7.453125" bestFit="1" customWidth="1"/>
    <col min="3" max="3" width="15.453125" customWidth="1"/>
    <col min="4" max="4" width="11.81640625" bestFit="1" customWidth="1"/>
    <col min="5" max="5" width="10" bestFit="1" customWidth="1"/>
    <col min="6" max="6" width="8.54296875" bestFit="1" customWidth="1"/>
    <col min="7" max="7" width="9.81640625" bestFit="1" customWidth="1"/>
    <col min="8" max="8" width="7.453125" bestFit="1" customWidth="1"/>
    <col min="9" max="9" width="5.81640625" bestFit="1" customWidth="1"/>
    <col min="10" max="10" width="10.54296875" customWidth="1"/>
    <col min="11" max="12" width="7.453125" bestFit="1" customWidth="1"/>
    <col min="13" max="13" width="9.81640625" bestFit="1" customWidth="1"/>
    <col min="14" max="14" width="9.7265625" customWidth="1"/>
    <col min="15" max="15" width="7.54296875" bestFit="1" customWidth="1"/>
    <col min="16" max="16" width="12.54296875" bestFit="1" customWidth="1"/>
    <col min="17" max="17" width="2" bestFit="1" customWidth="1"/>
    <col min="18" max="18" width="27.26953125" style="1" bestFit="1" customWidth="1"/>
    <col min="19" max="19" width="2.1796875" bestFit="1" customWidth="1"/>
    <col min="20" max="20" width="10.1796875" bestFit="1" customWidth="1"/>
  </cols>
  <sheetData>
    <row r="1" spans="1:18" s="5" customFormat="1" ht="18" x14ac:dyDescent="0.25">
      <c r="A1" s="83" t="s">
        <v>109</v>
      </c>
      <c r="B1" s="23"/>
      <c r="C1" s="24"/>
      <c r="D1" s="24"/>
      <c r="E1" s="24"/>
      <c r="F1" s="24"/>
      <c r="G1" s="24"/>
      <c r="H1" s="24"/>
      <c r="I1" s="24"/>
      <c r="J1" s="25"/>
      <c r="K1" s="25"/>
      <c r="L1" s="25"/>
      <c r="M1" s="25"/>
      <c r="N1" s="25"/>
    </row>
    <row r="2" spans="1:18" s="5" customFormat="1" ht="4.5" customHeight="1" x14ac:dyDescent="0.25">
      <c r="A2" s="20"/>
      <c r="B2" s="20"/>
      <c r="C2" s="26"/>
      <c r="D2" s="26"/>
      <c r="E2" s="26"/>
      <c r="F2" s="26"/>
      <c r="G2" s="26"/>
      <c r="H2" s="26"/>
      <c r="I2" s="26"/>
      <c r="J2" s="27"/>
      <c r="K2" s="27"/>
      <c r="L2" s="27"/>
      <c r="M2" s="25"/>
      <c r="N2" s="25"/>
    </row>
    <row r="3" spans="1:18" s="10" customFormat="1" ht="26" x14ac:dyDescent="0.25">
      <c r="A3" s="22" t="s">
        <v>32</v>
      </c>
      <c r="B3" s="28" t="s">
        <v>9</v>
      </c>
      <c r="C3" s="21" t="s">
        <v>0</v>
      </c>
      <c r="D3" s="21" t="s">
        <v>1</v>
      </c>
      <c r="E3" s="21" t="s">
        <v>2</v>
      </c>
      <c r="F3" s="28" t="s">
        <v>10</v>
      </c>
      <c r="G3" s="29"/>
      <c r="H3" s="29"/>
      <c r="I3" s="29"/>
      <c r="J3" s="29"/>
      <c r="K3" s="29"/>
      <c r="L3" s="29"/>
      <c r="M3" s="29"/>
      <c r="N3" s="29"/>
      <c r="R3" s="18"/>
    </row>
    <row r="4" spans="1:18" s="10" customFormat="1" ht="25" x14ac:dyDescent="0.25">
      <c r="A4" s="197" t="s">
        <v>96</v>
      </c>
      <c r="B4" s="47">
        <v>0.96499999999999997</v>
      </c>
      <c r="C4" s="48">
        <v>0.97</v>
      </c>
      <c r="D4" s="49">
        <v>0.98499999999999999</v>
      </c>
      <c r="E4" s="48">
        <v>0.99299999999999999</v>
      </c>
      <c r="F4" s="47">
        <v>1</v>
      </c>
      <c r="G4" s="29"/>
      <c r="H4" s="29"/>
      <c r="I4" s="29"/>
      <c r="J4" s="29"/>
      <c r="K4" s="29"/>
      <c r="L4" s="29"/>
      <c r="M4" s="29"/>
      <c r="N4" s="29"/>
      <c r="R4" s="18"/>
    </row>
    <row r="5" spans="1:18" s="10" customFormat="1" x14ac:dyDescent="0.25">
      <c r="A5" s="46" t="s">
        <v>13</v>
      </c>
      <c r="B5" s="50">
        <v>-1.5E-3</v>
      </c>
      <c r="C5" s="51">
        <v>-1.5E-3</v>
      </c>
      <c r="D5" s="52">
        <v>0</v>
      </c>
      <c r="E5" s="51">
        <v>1.5E-3</v>
      </c>
      <c r="F5" s="50">
        <v>1.5E-3</v>
      </c>
      <c r="G5" s="29"/>
      <c r="H5" s="29"/>
      <c r="I5" s="29"/>
      <c r="J5" s="29"/>
      <c r="K5" s="29"/>
      <c r="L5" s="29"/>
      <c r="M5" s="29"/>
      <c r="N5" s="29"/>
      <c r="R5" s="18"/>
    </row>
    <row r="6" spans="1:18" s="10" customFormat="1" x14ac:dyDescent="0.25">
      <c r="A6" s="29"/>
      <c r="B6" s="29"/>
      <c r="C6" s="29"/>
      <c r="D6" s="29"/>
      <c r="E6" s="29"/>
      <c r="F6" s="29"/>
      <c r="G6" s="29"/>
      <c r="H6" s="29"/>
      <c r="I6" s="29"/>
      <c r="J6" s="29"/>
      <c r="K6" s="29"/>
      <c r="L6" s="29"/>
      <c r="M6" s="29"/>
      <c r="N6" s="29"/>
      <c r="R6" s="18"/>
    </row>
    <row r="7" spans="1:18" s="4" customFormat="1" ht="12.75" customHeight="1" x14ac:dyDescent="0.3">
      <c r="A7" s="39" t="s">
        <v>33</v>
      </c>
      <c r="B7" s="242" t="s">
        <v>37</v>
      </c>
      <c r="C7" s="242"/>
      <c r="D7" s="242"/>
      <c r="E7" s="242"/>
      <c r="F7" s="242"/>
      <c r="G7" s="242"/>
      <c r="H7" s="19"/>
      <c r="I7" s="19"/>
      <c r="J7" s="21" t="s">
        <v>36</v>
      </c>
      <c r="K7" s="19"/>
      <c r="L7" s="19"/>
      <c r="M7" s="28" t="s">
        <v>38</v>
      </c>
      <c r="N7" s="28" t="s">
        <v>39</v>
      </c>
      <c r="Q7" s="8"/>
    </row>
    <row r="8" spans="1:18" ht="17.25" customHeight="1" x14ac:dyDescent="0.25">
      <c r="A8" s="30" t="s">
        <v>35</v>
      </c>
      <c r="B8" s="30" t="s">
        <v>4</v>
      </c>
      <c r="C8" s="120">
        <f>B5</f>
        <v>-1.5E-3</v>
      </c>
      <c r="D8" s="31"/>
      <c r="E8" s="30"/>
      <c r="F8" s="30"/>
      <c r="G8" s="121"/>
      <c r="H8" s="32" t="s">
        <v>5</v>
      </c>
      <c r="I8" s="32"/>
      <c r="J8" s="32" t="s">
        <v>41</v>
      </c>
      <c r="K8" s="32" t="s">
        <v>3</v>
      </c>
      <c r="L8" s="33">
        <v>0.97</v>
      </c>
      <c r="M8" s="169">
        <f>C8</f>
        <v>-1.5E-3</v>
      </c>
      <c r="N8" s="169">
        <f>C8</f>
        <v>-1.5E-3</v>
      </c>
      <c r="Q8" s="1"/>
      <c r="R8"/>
    </row>
    <row r="9" spans="1:18" ht="17.25" customHeight="1" x14ac:dyDescent="0.25">
      <c r="A9" s="30"/>
      <c r="B9" s="30" t="s">
        <v>4</v>
      </c>
      <c r="C9" s="120">
        <f>$C$11/(L9-H9)</f>
        <v>9.9999999999999908E-2</v>
      </c>
      <c r="D9" s="31" t="s">
        <v>7</v>
      </c>
      <c r="E9" s="30" t="s">
        <v>41</v>
      </c>
      <c r="F9" s="30" t="s">
        <v>8</v>
      </c>
      <c r="G9" s="170">
        <f>C8-C9*H9</f>
        <v>-9.8499999999999907E-2</v>
      </c>
      <c r="H9" s="57">
        <v>0.97</v>
      </c>
      <c r="I9" s="32" t="s">
        <v>6</v>
      </c>
      <c r="J9" s="32" t="str">
        <f>J8</f>
        <v>Availability</v>
      </c>
      <c r="K9" s="32" t="s">
        <v>6</v>
      </c>
      <c r="L9" s="33">
        <v>0.98499999999999999</v>
      </c>
      <c r="M9" s="169">
        <f>$C$9*$C$14+$G$9</f>
        <v>-9.8499999999999907E-2</v>
      </c>
      <c r="N9" s="169">
        <f>$C$9*$D$14+$G$9</f>
        <v>-9.8499999999999907E-2</v>
      </c>
      <c r="Q9" s="1"/>
      <c r="R9"/>
    </row>
    <row r="10" spans="1:18" ht="17.25" customHeight="1" x14ac:dyDescent="0.25">
      <c r="A10" s="30"/>
      <c r="B10" s="30" t="s">
        <v>4</v>
      </c>
      <c r="C10" s="120">
        <f>$C$11/(L10-H10)</f>
        <v>0.18749999999999983</v>
      </c>
      <c r="D10" s="31" t="s">
        <v>7</v>
      </c>
      <c r="E10" s="30" t="str">
        <f>E9</f>
        <v>Availability</v>
      </c>
      <c r="F10" s="30" t="s">
        <v>8</v>
      </c>
      <c r="G10" s="170">
        <f>C11-C10*H11</f>
        <v>-0.18468749999999984</v>
      </c>
      <c r="H10" s="57">
        <v>0.98499999999999999</v>
      </c>
      <c r="I10" s="32" t="s">
        <v>6</v>
      </c>
      <c r="J10" s="32" t="str">
        <f>J9</f>
        <v>Availability</v>
      </c>
      <c r="K10" s="32" t="s">
        <v>6</v>
      </c>
      <c r="L10" s="33">
        <v>0.99299999999999999</v>
      </c>
      <c r="M10" s="169">
        <f>$C$10*$C$14+$G$10</f>
        <v>-0.18468749999999984</v>
      </c>
      <c r="N10" s="169">
        <f>$C$10*$D$14+$G$10</f>
        <v>-0.18468749999999984</v>
      </c>
      <c r="Q10" s="1"/>
      <c r="R10"/>
    </row>
    <row r="11" spans="1:18" ht="17.25" customHeight="1" x14ac:dyDescent="0.25">
      <c r="A11" s="30"/>
      <c r="B11" s="30" t="s">
        <v>4</v>
      </c>
      <c r="C11" s="120">
        <f>F5</f>
        <v>1.5E-3</v>
      </c>
      <c r="D11" s="31"/>
      <c r="E11" s="30"/>
      <c r="F11" s="30"/>
      <c r="G11" s="121"/>
      <c r="H11" s="57">
        <v>0.99299999999999999</v>
      </c>
      <c r="I11" s="32" t="s">
        <v>3</v>
      </c>
      <c r="J11" s="32" t="str">
        <f>J10</f>
        <v>Availability</v>
      </c>
      <c r="K11" s="32"/>
      <c r="L11" s="33"/>
      <c r="M11" s="169">
        <f>$C$11</f>
        <v>1.5E-3</v>
      </c>
      <c r="N11" s="169">
        <f>$C$11</f>
        <v>1.5E-3</v>
      </c>
      <c r="Q11" s="1"/>
      <c r="R11"/>
    </row>
    <row r="12" spans="1:18" s="6" customFormat="1" x14ac:dyDescent="0.25">
      <c r="A12" s="34"/>
      <c r="B12" s="35"/>
      <c r="C12" s="35"/>
      <c r="D12" s="35"/>
      <c r="E12" s="35"/>
      <c r="F12" s="35"/>
      <c r="G12" s="35"/>
      <c r="H12" s="35"/>
      <c r="I12" s="36"/>
      <c r="J12" s="35"/>
      <c r="K12" s="35"/>
      <c r="L12" s="35"/>
      <c r="M12" s="37"/>
      <c r="N12" s="37"/>
      <c r="R12" s="7"/>
    </row>
    <row r="13" spans="1:18" ht="41.25" customHeight="1" x14ac:dyDescent="0.25">
      <c r="A13" s="42" t="s">
        <v>34</v>
      </c>
      <c r="B13" s="43"/>
      <c r="C13" s="44" t="s">
        <v>40</v>
      </c>
      <c r="D13" s="45" t="s">
        <v>30</v>
      </c>
      <c r="E13" s="38"/>
      <c r="F13" s="38"/>
      <c r="G13" s="38"/>
      <c r="H13" s="38"/>
      <c r="I13" s="38"/>
      <c r="J13" s="38"/>
      <c r="K13" s="38"/>
      <c r="L13" s="38"/>
      <c r="M13" s="38"/>
      <c r="N13" s="38"/>
      <c r="Q13" s="1"/>
      <c r="R13"/>
    </row>
    <row r="14" spans="1:18" ht="25" x14ac:dyDescent="0.25">
      <c r="A14" s="210" t="str">
        <f>A4</f>
        <v>Transmission circuit availability (peak periods)</v>
      </c>
      <c r="B14" s="32" t="s">
        <v>4</v>
      </c>
      <c r="C14" s="167">
        <f>'Inputs- Performance'!C6</f>
        <v>0</v>
      </c>
      <c r="D14" s="168">
        <f>'Inputs- Performance'!D6</f>
        <v>0</v>
      </c>
      <c r="E14" s="38"/>
      <c r="F14" s="38"/>
      <c r="G14" s="38"/>
      <c r="H14" s="38"/>
      <c r="I14" s="38"/>
      <c r="J14" s="38"/>
      <c r="K14" s="38"/>
      <c r="L14" s="38"/>
      <c r="M14" s="38"/>
      <c r="N14" s="38"/>
    </row>
    <row r="15" spans="1:18" ht="23.25" customHeight="1" x14ac:dyDescent="0.25">
      <c r="A15" s="40" t="s">
        <v>31</v>
      </c>
      <c r="B15" s="41" t="s">
        <v>4</v>
      </c>
      <c r="C15" s="167">
        <f>IF(C14&lt;$L$8,M8,IF(C14&lt;=$L$9,M9,IF(C14&lt;=$L$10,M10,M11)))</f>
        <v>-1.5E-3</v>
      </c>
      <c r="D15" s="168">
        <f>IF(D14&lt;$L$8,N8,IF(D14&lt;=$L$9,N9,IF(D14&lt;=$L$10,N10,N11)))</f>
        <v>-1.5E-3</v>
      </c>
      <c r="E15" s="38"/>
      <c r="F15" s="38"/>
      <c r="G15" s="38"/>
      <c r="H15" s="38"/>
      <c r="I15" s="38"/>
      <c r="J15" s="38"/>
      <c r="K15" s="38"/>
      <c r="L15" s="38"/>
      <c r="M15" s="38"/>
      <c r="N15" s="38"/>
    </row>
    <row r="16" spans="1:18" x14ac:dyDescent="0.25">
      <c r="A16" s="11"/>
      <c r="B16" s="17"/>
      <c r="C16" s="11"/>
      <c r="D16" s="11"/>
      <c r="K16" s="1"/>
    </row>
    <row r="17" spans="5:18" x14ac:dyDescent="0.25">
      <c r="E17" s="10"/>
      <c r="F17" s="18"/>
      <c r="M17" s="1"/>
    </row>
    <row r="18" spans="5:18" x14ac:dyDescent="0.25">
      <c r="F18" s="3"/>
      <c r="L18" s="2"/>
      <c r="M18" s="1"/>
      <c r="R18"/>
    </row>
    <row r="19" spans="5:18" x14ac:dyDescent="0.25">
      <c r="M19" s="1"/>
      <c r="R19"/>
    </row>
    <row r="20" spans="5:18" x14ac:dyDescent="0.25">
      <c r="M20" s="1"/>
      <c r="R20"/>
    </row>
    <row r="21" spans="5:18" x14ac:dyDescent="0.25">
      <c r="M21" s="1"/>
      <c r="R21"/>
    </row>
    <row r="22" spans="5:18" x14ac:dyDescent="0.25">
      <c r="M22" s="1"/>
      <c r="R22"/>
    </row>
    <row r="23" spans="5:18" x14ac:dyDescent="0.25">
      <c r="M23" s="1"/>
      <c r="R23"/>
    </row>
  </sheetData>
  <mergeCells count="1">
    <mergeCell ref="B7:G7"/>
  </mergeCells>
  <phoneticPr fontId="2" type="noConversion"/>
  <pageMargins left="0.74803149606299213" right="0.74803149606299213" top="0.55118110236220474" bottom="0.82677165354330717" header="0.51181102362204722" footer="0.51181102362204722"/>
  <pageSetup paperSize="9" scale="82" fitToHeight="3" orientation="landscape" r:id="rId1"/>
  <headerFooter alignWithMargins="0">
    <oddFooter>&amp;C&amp;"Arial,Italic"&amp;A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6"/>
    <pageSetUpPr fitToPage="1"/>
  </sheetPr>
  <dimension ref="A1:R23"/>
  <sheetViews>
    <sheetView showGridLines="0" zoomScale="105" workbookViewId="0"/>
  </sheetViews>
  <sheetFormatPr defaultColWidth="9.1796875" defaultRowHeight="12.5" x14ac:dyDescent="0.25"/>
  <cols>
    <col min="1" max="1" width="32.453125" customWidth="1"/>
    <col min="2" max="2" width="7.26953125" customWidth="1"/>
    <col min="3" max="3" width="13.54296875" customWidth="1"/>
    <col min="4" max="4" width="11.54296875" customWidth="1"/>
    <col min="5" max="5" width="11.26953125" customWidth="1"/>
    <col min="6" max="6" width="8.1796875" customWidth="1"/>
    <col min="7" max="7" width="9.1796875" bestFit="1" customWidth="1"/>
    <col min="8" max="9" width="4.7265625" customWidth="1"/>
    <col min="10" max="10" width="11.7265625" customWidth="1"/>
    <col min="11" max="12" width="4.7265625" customWidth="1"/>
    <col min="13" max="13" width="9.81640625" bestFit="1" customWidth="1"/>
    <col min="14" max="14" width="9.7265625" customWidth="1"/>
    <col min="15" max="15" width="7.54296875" bestFit="1" customWidth="1"/>
    <col min="16" max="16" width="12.54296875" bestFit="1" customWidth="1"/>
    <col min="17" max="17" width="2" bestFit="1" customWidth="1"/>
    <col min="18" max="18" width="27.26953125" style="1" bestFit="1" customWidth="1"/>
    <col min="19" max="19" width="2.1796875" bestFit="1" customWidth="1"/>
    <col min="20" max="20" width="10.1796875" bestFit="1" customWidth="1"/>
  </cols>
  <sheetData>
    <row r="1" spans="1:18" s="5" customFormat="1" ht="18" x14ac:dyDescent="0.25">
      <c r="A1" s="83" t="s">
        <v>110</v>
      </c>
      <c r="B1" s="23"/>
      <c r="C1" s="24"/>
      <c r="D1" s="24"/>
      <c r="E1" s="24"/>
      <c r="F1" s="24"/>
      <c r="G1" s="24"/>
      <c r="H1" s="24"/>
      <c r="I1" s="24"/>
      <c r="J1" s="25"/>
      <c r="K1" s="25"/>
      <c r="L1" s="25"/>
      <c r="M1" s="25"/>
      <c r="N1" s="25"/>
    </row>
    <row r="2" spans="1:18" s="5" customFormat="1" ht="4.5" customHeight="1" x14ac:dyDescent="0.25">
      <c r="A2" s="20"/>
      <c r="B2" s="20"/>
      <c r="C2" s="26"/>
      <c r="D2" s="26"/>
      <c r="E2" s="26"/>
      <c r="F2" s="26"/>
      <c r="G2" s="26"/>
      <c r="H2" s="26"/>
      <c r="I2" s="26"/>
      <c r="J2" s="27"/>
      <c r="K2" s="27"/>
      <c r="L2" s="27"/>
      <c r="M2" s="25"/>
      <c r="N2" s="25"/>
    </row>
    <row r="3" spans="1:18" s="10" customFormat="1" ht="26" x14ac:dyDescent="0.25">
      <c r="A3" s="22" t="s">
        <v>32</v>
      </c>
      <c r="B3" s="28" t="s">
        <v>9</v>
      </c>
      <c r="C3" s="21" t="s">
        <v>0</v>
      </c>
      <c r="D3" s="21" t="s">
        <v>1</v>
      </c>
      <c r="E3" s="21" t="s">
        <v>2</v>
      </c>
      <c r="F3" s="28" t="s">
        <v>10</v>
      </c>
      <c r="G3" s="29"/>
      <c r="H3" s="29"/>
      <c r="I3" s="29"/>
      <c r="J3" s="29"/>
      <c r="K3" s="29"/>
      <c r="L3" s="29"/>
      <c r="M3" s="29"/>
      <c r="N3" s="29"/>
      <c r="R3" s="18"/>
    </row>
    <row r="4" spans="1:18" s="10" customFormat="1" ht="25" x14ac:dyDescent="0.25">
      <c r="A4" s="197" t="s">
        <v>111</v>
      </c>
      <c r="B4" s="58">
        <v>10</v>
      </c>
      <c r="C4" s="59">
        <v>9</v>
      </c>
      <c r="D4" s="60">
        <v>6</v>
      </c>
      <c r="E4" s="59">
        <v>3</v>
      </c>
      <c r="F4" s="58">
        <v>0</v>
      </c>
      <c r="G4" s="29"/>
      <c r="H4" s="29"/>
      <c r="I4" s="29"/>
      <c r="J4" s="29"/>
      <c r="K4" s="29"/>
      <c r="L4" s="29"/>
      <c r="M4" s="29"/>
      <c r="N4" s="29"/>
      <c r="R4" s="18"/>
    </row>
    <row r="5" spans="1:18" s="10" customFormat="1" x14ac:dyDescent="0.25">
      <c r="A5" s="46" t="s">
        <v>16</v>
      </c>
      <c r="B5" s="50">
        <v>-2.5000000000000001E-3</v>
      </c>
      <c r="C5" s="51">
        <v>-2.5000000000000001E-3</v>
      </c>
      <c r="D5" s="52">
        <v>0</v>
      </c>
      <c r="E5" s="51">
        <v>2.5000000000000001E-3</v>
      </c>
      <c r="F5" s="50">
        <v>2.5000000000000001E-3</v>
      </c>
      <c r="G5" s="29"/>
      <c r="H5" s="29"/>
      <c r="I5" s="29"/>
      <c r="J5" s="29"/>
      <c r="K5" s="29"/>
      <c r="L5" s="29"/>
      <c r="M5" s="29"/>
      <c r="N5" s="29"/>
      <c r="R5" s="18"/>
    </row>
    <row r="6" spans="1:18" s="10" customFormat="1" x14ac:dyDescent="0.25">
      <c r="A6" s="29"/>
      <c r="B6" s="29"/>
      <c r="C6" s="29"/>
      <c r="D6" s="29"/>
      <c r="E6" s="29"/>
      <c r="F6" s="29"/>
      <c r="G6" s="29"/>
      <c r="H6" s="29"/>
      <c r="I6" s="29"/>
      <c r="J6" s="29"/>
      <c r="K6" s="29"/>
      <c r="L6" s="29"/>
      <c r="M6" s="29"/>
      <c r="N6" s="29"/>
      <c r="R6" s="18"/>
    </row>
    <row r="7" spans="1:18" s="4" customFormat="1" ht="12.75" customHeight="1" x14ac:dyDescent="0.3">
      <c r="A7" s="39" t="s">
        <v>33</v>
      </c>
      <c r="B7" s="242" t="s">
        <v>37</v>
      </c>
      <c r="C7" s="242"/>
      <c r="D7" s="242"/>
      <c r="E7" s="242"/>
      <c r="F7" s="242"/>
      <c r="G7" s="242"/>
      <c r="H7" s="19"/>
      <c r="I7" s="19"/>
      <c r="J7" s="21" t="s">
        <v>36</v>
      </c>
      <c r="K7" s="19"/>
      <c r="L7" s="19"/>
      <c r="M7" s="28" t="s">
        <v>38</v>
      </c>
      <c r="N7" s="28" t="s">
        <v>39</v>
      </c>
      <c r="Q7" s="8"/>
    </row>
    <row r="8" spans="1:18" ht="17.25" customHeight="1" x14ac:dyDescent="0.25">
      <c r="A8" s="30" t="s">
        <v>35</v>
      </c>
      <c r="B8" s="30" t="s">
        <v>4</v>
      </c>
      <c r="C8" s="120">
        <f>B5</f>
        <v>-2.5000000000000001E-3</v>
      </c>
      <c r="D8" s="31"/>
      <c r="E8" s="30"/>
      <c r="F8" s="30"/>
      <c r="G8" s="121"/>
      <c r="H8" s="61">
        <v>9</v>
      </c>
      <c r="I8" s="32" t="s">
        <v>3</v>
      </c>
      <c r="J8" s="32" t="s">
        <v>112</v>
      </c>
      <c r="K8" s="32"/>
      <c r="L8" s="33"/>
      <c r="M8" s="169">
        <f>C8</f>
        <v>-2.5000000000000001E-3</v>
      </c>
      <c r="N8" s="169">
        <f>C8</f>
        <v>-2.5000000000000001E-3</v>
      </c>
      <c r="Q8" s="1"/>
      <c r="R8"/>
    </row>
    <row r="9" spans="1:18" ht="17.25" customHeight="1" x14ac:dyDescent="0.25">
      <c r="A9" s="30"/>
      <c r="B9" s="30" t="s">
        <v>4</v>
      </c>
      <c r="C9" s="120">
        <f>$C$11/(H9-L9)</f>
        <v>-8.3333333333333339E-4</v>
      </c>
      <c r="D9" s="31" t="s">
        <v>7</v>
      </c>
      <c r="E9" s="30" t="s">
        <v>112</v>
      </c>
      <c r="F9" s="30" t="s">
        <v>8</v>
      </c>
      <c r="G9" s="170">
        <f>C8-C9*L9</f>
        <v>5.000000000000001E-3</v>
      </c>
      <c r="H9" s="61">
        <v>6</v>
      </c>
      <c r="I9" s="32" t="s">
        <v>6</v>
      </c>
      <c r="J9" s="32" t="s">
        <v>112</v>
      </c>
      <c r="K9" s="32" t="s">
        <v>6</v>
      </c>
      <c r="L9" s="61">
        <v>9</v>
      </c>
      <c r="M9" s="169">
        <f>$C$9*$C$14+$G$9</f>
        <v>5.000000000000001E-3</v>
      </c>
      <c r="N9" s="169">
        <f>$C$9*$D$14+$G$9</f>
        <v>5.000000000000001E-3</v>
      </c>
      <c r="Q9" s="1"/>
      <c r="R9"/>
    </row>
    <row r="10" spans="1:18" ht="17.25" customHeight="1" x14ac:dyDescent="0.25">
      <c r="A10" s="30"/>
      <c r="B10" s="30" t="s">
        <v>4</v>
      </c>
      <c r="C10" s="120">
        <f>$C$11/(H10-L10)</f>
        <v>-8.3333333333333339E-4</v>
      </c>
      <c r="D10" s="31" t="s">
        <v>7</v>
      </c>
      <c r="E10" s="30" t="s">
        <v>112</v>
      </c>
      <c r="F10" s="30" t="s">
        <v>8</v>
      </c>
      <c r="G10" s="170">
        <f>C11-C10*H10</f>
        <v>5.0000000000000001E-3</v>
      </c>
      <c r="H10" s="61">
        <v>3</v>
      </c>
      <c r="I10" s="32" t="s">
        <v>6</v>
      </c>
      <c r="J10" s="32" t="s">
        <v>112</v>
      </c>
      <c r="K10" s="32" t="s">
        <v>6</v>
      </c>
      <c r="L10" s="61">
        <v>6</v>
      </c>
      <c r="M10" s="169">
        <f>$C$10*$C$14+$G$10</f>
        <v>5.0000000000000001E-3</v>
      </c>
      <c r="N10" s="169">
        <f>$C$10*$D$14+$G$10</f>
        <v>5.0000000000000001E-3</v>
      </c>
      <c r="Q10" s="1"/>
      <c r="R10"/>
    </row>
    <row r="11" spans="1:18" ht="17.25" customHeight="1" x14ac:dyDescent="0.25">
      <c r="A11" s="30"/>
      <c r="B11" s="30" t="s">
        <v>4</v>
      </c>
      <c r="C11" s="120">
        <f>F5</f>
        <v>2.5000000000000001E-3</v>
      </c>
      <c r="D11" s="31"/>
      <c r="E11" s="30"/>
      <c r="F11" s="30"/>
      <c r="G11" s="121"/>
      <c r="H11" s="57"/>
      <c r="I11" s="32"/>
      <c r="J11" s="32" t="s">
        <v>112</v>
      </c>
      <c r="K11" s="32" t="s">
        <v>3</v>
      </c>
      <c r="L11" s="61">
        <v>3</v>
      </c>
      <c r="M11" s="169">
        <f>$C$11</f>
        <v>2.5000000000000001E-3</v>
      </c>
      <c r="N11" s="169">
        <f>$C$11</f>
        <v>2.5000000000000001E-3</v>
      </c>
      <c r="Q11" s="1"/>
      <c r="R11"/>
    </row>
    <row r="12" spans="1:18" s="6" customFormat="1" x14ac:dyDescent="0.25">
      <c r="A12" s="34"/>
      <c r="B12" s="35"/>
      <c r="C12" s="35"/>
      <c r="D12" s="35"/>
      <c r="E12" s="35"/>
      <c r="F12" s="35"/>
      <c r="G12" s="35"/>
      <c r="H12" s="35"/>
      <c r="I12" s="36"/>
      <c r="J12" s="35"/>
      <c r="K12" s="35"/>
      <c r="L12" s="35"/>
      <c r="M12" s="37"/>
      <c r="N12" s="37"/>
      <c r="R12" s="7"/>
    </row>
    <row r="13" spans="1:18" ht="41.25" customHeight="1" x14ac:dyDescent="0.25">
      <c r="A13" s="42" t="s">
        <v>34</v>
      </c>
      <c r="B13" s="43"/>
      <c r="C13" s="44" t="s">
        <v>40</v>
      </c>
      <c r="D13" s="45" t="s">
        <v>30</v>
      </c>
      <c r="E13" s="38"/>
      <c r="F13" s="38"/>
      <c r="G13" s="38"/>
      <c r="H13" s="38"/>
      <c r="I13" s="38"/>
      <c r="J13" s="38"/>
      <c r="K13" s="38"/>
      <c r="L13" s="38"/>
      <c r="M13" s="38"/>
      <c r="N13" s="38"/>
      <c r="Q13" s="1"/>
      <c r="R13"/>
    </row>
    <row r="14" spans="1:18" ht="25" x14ac:dyDescent="0.25">
      <c r="A14" s="210" t="str">
        <f>A4</f>
        <v>Loss of supply event frequency (No of events &gt; 0.05 system minutes)</v>
      </c>
      <c r="B14" s="32" t="s">
        <v>4</v>
      </c>
      <c r="C14" s="116">
        <f>'Inputs- Performance'!C7</f>
        <v>0</v>
      </c>
      <c r="D14" s="117">
        <f>'Inputs- Performance'!D7</f>
        <v>0</v>
      </c>
      <c r="E14" s="38"/>
      <c r="F14" s="38"/>
      <c r="G14" s="38"/>
      <c r="H14" s="38"/>
      <c r="I14" s="38"/>
      <c r="J14" s="38"/>
      <c r="K14" s="38"/>
      <c r="L14" s="38"/>
      <c r="M14" s="38"/>
      <c r="N14" s="38"/>
    </row>
    <row r="15" spans="1:18" ht="23.25" customHeight="1" x14ac:dyDescent="0.25">
      <c r="A15" s="40" t="s">
        <v>31</v>
      </c>
      <c r="B15" s="41" t="s">
        <v>4</v>
      </c>
      <c r="C15" s="167">
        <f>IF(C14&gt;$H$8,M8,IF(C14&gt;=$H$9,M9,IF(C14&gt;=$H$10,M10,M11)))</f>
        <v>2.5000000000000001E-3</v>
      </c>
      <c r="D15" s="168">
        <f>IF(D14&gt;$H$8,N8,IF(D14&gt;=$H$9,N9,IF(D14&gt;=$H$10,N10,N11)))</f>
        <v>2.5000000000000001E-3</v>
      </c>
      <c r="E15" s="38"/>
      <c r="F15" s="38"/>
      <c r="G15" s="38"/>
      <c r="H15" s="38"/>
      <c r="I15" s="38"/>
      <c r="J15" s="38"/>
      <c r="K15" s="38"/>
      <c r="L15" s="38"/>
      <c r="M15" s="38"/>
      <c r="N15" s="38"/>
    </row>
    <row r="16" spans="1:18" x14ac:dyDescent="0.25">
      <c r="A16" s="11"/>
      <c r="B16" s="17"/>
      <c r="C16" s="11"/>
      <c r="D16" s="11"/>
      <c r="K16" s="1"/>
    </row>
    <row r="17" spans="5:18" x14ac:dyDescent="0.25">
      <c r="E17" s="10"/>
      <c r="F17" s="18"/>
      <c r="M17" s="1"/>
    </row>
    <row r="18" spans="5:18" x14ac:dyDescent="0.25">
      <c r="F18" s="3"/>
      <c r="L18" s="2"/>
      <c r="M18" s="1"/>
      <c r="R18"/>
    </row>
    <row r="19" spans="5:18" x14ac:dyDescent="0.25">
      <c r="M19" s="1"/>
      <c r="R19"/>
    </row>
    <row r="20" spans="5:18" x14ac:dyDescent="0.25">
      <c r="M20" s="1"/>
      <c r="R20"/>
    </row>
    <row r="21" spans="5:18" x14ac:dyDescent="0.25">
      <c r="M21" s="1"/>
      <c r="R21"/>
    </row>
    <row r="22" spans="5:18" x14ac:dyDescent="0.25">
      <c r="M22" s="1"/>
      <c r="R22"/>
    </row>
    <row r="23" spans="5:18" x14ac:dyDescent="0.25">
      <c r="M23" s="1"/>
      <c r="R23"/>
    </row>
  </sheetData>
  <mergeCells count="1">
    <mergeCell ref="B7:G7"/>
  </mergeCells>
  <phoneticPr fontId="2" type="noConversion"/>
  <pageMargins left="0.74803149606299213" right="0.74803149606299213" top="0.55118110236220474" bottom="0.82677165354330717" header="0.51181102362204722" footer="0.51181102362204722"/>
  <pageSetup paperSize="9" scale="87" fitToHeight="3" orientation="landscape" r:id="rId1"/>
  <headerFooter alignWithMargins="0">
    <oddFooter>&amp;C&amp;"Arial,Italic"&amp;A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6"/>
    <pageSetUpPr fitToPage="1"/>
  </sheetPr>
  <dimension ref="A1:R23"/>
  <sheetViews>
    <sheetView showGridLines="0" zoomScale="105" workbookViewId="0"/>
  </sheetViews>
  <sheetFormatPr defaultColWidth="9.1796875" defaultRowHeight="12.5" x14ac:dyDescent="0.25"/>
  <cols>
    <col min="1" max="1" width="35.453125" customWidth="1"/>
    <col min="2" max="2" width="7.54296875" bestFit="1" customWidth="1"/>
    <col min="3" max="3" width="15.453125" customWidth="1"/>
    <col min="4" max="4" width="11.81640625" bestFit="1" customWidth="1"/>
    <col min="5" max="5" width="11.7265625" bestFit="1" customWidth="1"/>
    <col min="6" max="6" width="8.7265625" bestFit="1" customWidth="1"/>
    <col min="7" max="7" width="9.1796875" bestFit="1" customWidth="1"/>
    <col min="8" max="8" width="7.54296875" bestFit="1" customWidth="1"/>
    <col min="9" max="9" width="5.81640625" bestFit="1" customWidth="1"/>
    <col min="10" max="10" width="10.54296875" customWidth="1"/>
    <col min="11" max="11" width="7.453125" bestFit="1" customWidth="1"/>
    <col min="12" max="12" width="8.453125" bestFit="1" customWidth="1"/>
    <col min="13" max="13" width="9.81640625" bestFit="1" customWidth="1"/>
    <col min="14" max="14" width="9.7265625" customWidth="1"/>
    <col min="15" max="15" width="7.54296875" bestFit="1" customWidth="1"/>
    <col min="16" max="16" width="12.54296875" bestFit="1" customWidth="1"/>
    <col min="17" max="17" width="2" bestFit="1" customWidth="1"/>
    <col min="18" max="18" width="27.26953125" style="1" bestFit="1" customWidth="1"/>
    <col min="19" max="19" width="2.1796875" bestFit="1" customWidth="1"/>
    <col min="20" max="20" width="10.1796875" bestFit="1" customWidth="1"/>
  </cols>
  <sheetData>
    <row r="1" spans="1:18" s="5" customFormat="1" ht="18" x14ac:dyDescent="0.25">
      <c r="A1" s="83" t="s">
        <v>114</v>
      </c>
      <c r="B1" s="23"/>
      <c r="C1" s="24"/>
      <c r="D1" s="24"/>
      <c r="E1" s="24"/>
      <c r="F1" s="24"/>
      <c r="G1" s="24"/>
      <c r="H1" s="24"/>
      <c r="I1" s="24"/>
      <c r="J1" s="25"/>
      <c r="K1" s="25"/>
      <c r="L1" s="25"/>
      <c r="M1" s="25"/>
      <c r="N1" s="25"/>
    </row>
    <row r="2" spans="1:18" s="5" customFormat="1" ht="4.5" customHeight="1" x14ac:dyDescent="0.25">
      <c r="A2" s="20"/>
      <c r="B2" s="20"/>
      <c r="C2" s="26"/>
      <c r="D2" s="26"/>
      <c r="E2" s="26"/>
      <c r="F2" s="26"/>
      <c r="G2" s="26"/>
      <c r="H2" s="26"/>
      <c r="I2" s="26"/>
      <c r="J2" s="27"/>
      <c r="K2" s="27"/>
      <c r="L2" s="27"/>
      <c r="M2" s="25"/>
      <c r="N2" s="25"/>
    </row>
    <row r="3" spans="1:18" s="10" customFormat="1" ht="26" x14ac:dyDescent="0.25">
      <c r="A3" s="22" t="s">
        <v>32</v>
      </c>
      <c r="B3" s="28" t="s">
        <v>9</v>
      </c>
      <c r="C3" s="21" t="s">
        <v>0</v>
      </c>
      <c r="D3" s="21" t="s">
        <v>1</v>
      </c>
      <c r="E3" s="21" t="s">
        <v>2</v>
      </c>
      <c r="F3" s="28" t="s">
        <v>10</v>
      </c>
      <c r="G3" s="29"/>
      <c r="H3" s="29"/>
      <c r="I3" s="29"/>
      <c r="J3" s="29"/>
      <c r="K3" s="29"/>
      <c r="L3" s="29"/>
      <c r="M3" s="29"/>
      <c r="N3" s="29"/>
      <c r="R3" s="18"/>
    </row>
    <row r="4" spans="1:18" s="10" customFormat="1" ht="25" x14ac:dyDescent="0.25">
      <c r="A4" s="197" t="s">
        <v>113</v>
      </c>
      <c r="B4" s="58">
        <v>3</v>
      </c>
      <c r="C4" s="59">
        <v>2</v>
      </c>
      <c r="D4" s="60">
        <v>1</v>
      </c>
      <c r="E4" s="59">
        <v>0</v>
      </c>
      <c r="F4" s="58">
        <v>0</v>
      </c>
      <c r="G4" s="29"/>
      <c r="H4" s="29"/>
      <c r="I4" s="29"/>
      <c r="J4" s="29"/>
      <c r="K4" s="29"/>
      <c r="L4" s="29"/>
      <c r="M4" s="29"/>
      <c r="N4" s="29"/>
      <c r="R4" s="18"/>
    </row>
    <row r="5" spans="1:18" s="10" customFormat="1" x14ac:dyDescent="0.25">
      <c r="A5" s="46" t="s">
        <v>15</v>
      </c>
      <c r="B5" s="50">
        <v>-2E-3</v>
      </c>
      <c r="C5" s="51">
        <v>-2E-3</v>
      </c>
      <c r="D5" s="52">
        <v>0</v>
      </c>
      <c r="E5" s="51">
        <v>2E-3</v>
      </c>
      <c r="F5" s="50">
        <v>2E-3</v>
      </c>
      <c r="G5" s="29"/>
      <c r="H5" s="29"/>
      <c r="I5" s="29"/>
      <c r="J5" s="29"/>
      <c r="K5" s="29"/>
      <c r="L5" s="29"/>
      <c r="M5" s="29"/>
      <c r="N5" s="29"/>
      <c r="R5" s="18"/>
    </row>
    <row r="6" spans="1:18" s="10" customFormat="1" x14ac:dyDescent="0.25">
      <c r="A6" s="29"/>
      <c r="B6" s="29"/>
      <c r="C6" s="29"/>
      <c r="D6" s="29"/>
      <c r="E6" s="29"/>
      <c r="F6" s="29"/>
      <c r="G6" s="29"/>
      <c r="H6" s="29"/>
      <c r="I6" s="29"/>
      <c r="J6" s="29"/>
      <c r="K6" s="29"/>
      <c r="L6" s="29"/>
      <c r="M6" s="29"/>
      <c r="N6" s="29"/>
      <c r="R6" s="18"/>
    </row>
    <row r="7" spans="1:18" s="4" customFormat="1" ht="12.75" customHeight="1" x14ac:dyDescent="0.3">
      <c r="A7" s="39" t="s">
        <v>33</v>
      </c>
      <c r="B7" s="242" t="s">
        <v>37</v>
      </c>
      <c r="C7" s="242"/>
      <c r="D7" s="242"/>
      <c r="E7" s="242"/>
      <c r="F7" s="242"/>
      <c r="G7" s="242"/>
      <c r="H7" s="19"/>
      <c r="I7" s="19"/>
      <c r="J7" s="21" t="s">
        <v>36</v>
      </c>
      <c r="K7" s="19"/>
      <c r="L7" s="19"/>
      <c r="M7" s="28" t="s">
        <v>38</v>
      </c>
      <c r="N7" s="28" t="s">
        <v>39</v>
      </c>
      <c r="Q7" s="8"/>
    </row>
    <row r="8" spans="1:18" ht="17.25" customHeight="1" x14ac:dyDescent="0.25">
      <c r="A8" s="30" t="s">
        <v>35</v>
      </c>
      <c r="B8" s="30" t="s">
        <v>4</v>
      </c>
      <c r="C8" s="120">
        <f>B5</f>
        <v>-2E-3</v>
      </c>
      <c r="D8" s="31"/>
      <c r="E8" s="30"/>
      <c r="F8" s="30"/>
      <c r="G8" s="121"/>
      <c r="H8" s="61" t="s">
        <v>5</v>
      </c>
      <c r="I8" s="32"/>
      <c r="J8" s="32" t="s">
        <v>112</v>
      </c>
      <c r="K8" s="32" t="s">
        <v>44</v>
      </c>
      <c r="L8" s="61">
        <v>2</v>
      </c>
      <c r="M8" s="169">
        <f>C8</f>
        <v>-2E-3</v>
      </c>
      <c r="N8" s="169">
        <f>C8</f>
        <v>-2E-3</v>
      </c>
      <c r="Q8" s="1"/>
      <c r="R8"/>
    </row>
    <row r="9" spans="1:18" ht="17.25" customHeight="1" x14ac:dyDescent="0.25">
      <c r="A9" s="30"/>
      <c r="B9" s="30" t="s">
        <v>4</v>
      </c>
      <c r="C9" s="120">
        <f>$C$11/(H9-L9)</f>
        <v>-2E-3</v>
      </c>
      <c r="D9" s="31" t="s">
        <v>7</v>
      </c>
      <c r="E9" s="30" t="s">
        <v>112</v>
      </c>
      <c r="F9" s="30" t="s">
        <v>8</v>
      </c>
      <c r="G9" s="170">
        <f>C8-C9*L9</f>
        <v>2E-3</v>
      </c>
      <c r="H9" s="61">
        <v>1</v>
      </c>
      <c r="I9" s="32" t="s">
        <v>6</v>
      </c>
      <c r="J9" s="32" t="s">
        <v>112</v>
      </c>
      <c r="K9" s="32" t="s">
        <v>6</v>
      </c>
      <c r="L9" s="61">
        <v>2</v>
      </c>
      <c r="M9" s="169">
        <f>$C$9*$C$14+$G$9</f>
        <v>2E-3</v>
      </c>
      <c r="N9" s="169">
        <f>$C$9*$D$14+$G$9</f>
        <v>2E-3</v>
      </c>
      <c r="Q9" s="1"/>
      <c r="R9"/>
    </row>
    <row r="10" spans="1:18" ht="17.25" customHeight="1" x14ac:dyDescent="0.25">
      <c r="A10" s="30"/>
      <c r="B10" s="30" t="s">
        <v>4</v>
      </c>
      <c r="C10" s="120">
        <f>$C$11/(H10-L10)</f>
        <v>-2E-3</v>
      </c>
      <c r="D10" s="31" t="s">
        <v>7</v>
      </c>
      <c r="E10" s="30" t="s">
        <v>112</v>
      </c>
      <c r="F10" s="30" t="s">
        <v>8</v>
      </c>
      <c r="G10" s="170">
        <f>C11-C10*L11</f>
        <v>2E-3</v>
      </c>
      <c r="H10" s="61">
        <v>0</v>
      </c>
      <c r="I10" s="32" t="s">
        <v>6</v>
      </c>
      <c r="J10" s="32" t="s">
        <v>112</v>
      </c>
      <c r="K10" s="32" t="s">
        <v>6</v>
      </c>
      <c r="L10" s="61">
        <v>1</v>
      </c>
      <c r="M10" s="169">
        <f>$C$10*$C$14+$G$10</f>
        <v>2E-3</v>
      </c>
      <c r="N10" s="169">
        <f>$C$10*$D$14+$G$10</f>
        <v>2E-3</v>
      </c>
      <c r="Q10" s="1"/>
      <c r="R10"/>
    </row>
    <row r="11" spans="1:18" ht="17.25" customHeight="1" x14ac:dyDescent="0.25">
      <c r="A11" s="30"/>
      <c r="B11" s="30" t="s">
        <v>4</v>
      </c>
      <c r="C11" s="120">
        <f>F5</f>
        <v>2E-3</v>
      </c>
      <c r="D11" s="31"/>
      <c r="E11" s="30"/>
      <c r="F11" s="30"/>
      <c r="G11" s="121"/>
      <c r="H11" s="57"/>
      <c r="I11" s="32"/>
      <c r="J11" s="32" t="s">
        <v>112</v>
      </c>
      <c r="K11" s="32" t="s">
        <v>3</v>
      </c>
      <c r="L11" s="61">
        <v>0</v>
      </c>
      <c r="M11" s="169">
        <f>$C$11</f>
        <v>2E-3</v>
      </c>
      <c r="N11" s="169">
        <f>$C$11</f>
        <v>2E-3</v>
      </c>
      <c r="Q11" s="1"/>
      <c r="R11"/>
    </row>
    <row r="12" spans="1:18" s="6" customFormat="1" x14ac:dyDescent="0.25">
      <c r="A12" s="34"/>
      <c r="B12" s="35"/>
      <c r="C12" s="35"/>
      <c r="D12" s="35"/>
      <c r="E12" s="35"/>
      <c r="F12" s="35"/>
      <c r="G12" s="35"/>
      <c r="H12" s="35"/>
      <c r="I12" s="36"/>
      <c r="J12" s="35"/>
      <c r="K12" s="35"/>
      <c r="L12" s="35"/>
      <c r="M12" s="37"/>
      <c r="N12" s="37"/>
      <c r="R12" s="7"/>
    </row>
    <row r="13" spans="1:18" ht="41.25" customHeight="1" x14ac:dyDescent="0.25">
      <c r="A13" s="42" t="s">
        <v>34</v>
      </c>
      <c r="B13" s="43"/>
      <c r="C13" s="44" t="s">
        <v>40</v>
      </c>
      <c r="D13" s="45" t="s">
        <v>30</v>
      </c>
      <c r="E13" s="38"/>
      <c r="F13" s="38"/>
      <c r="G13" s="38"/>
      <c r="H13" s="38"/>
      <c r="I13" s="38"/>
      <c r="J13" s="38"/>
      <c r="K13" s="38"/>
      <c r="L13" s="38"/>
      <c r="M13" s="38"/>
      <c r="N13" s="38"/>
      <c r="Q13" s="1"/>
      <c r="R13"/>
    </row>
    <row r="14" spans="1:18" ht="25" x14ac:dyDescent="0.25">
      <c r="A14" s="210" t="str">
        <f>A4</f>
        <v>Loss of supply event frequency (No of events &gt; 1.0 system minutes)</v>
      </c>
      <c r="B14" s="32" t="s">
        <v>4</v>
      </c>
      <c r="C14" s="116">
        <f>'Inputs- Performance'!C8</f>
        <v>0</v>
      </c>
      <c r="D14" s="117">
        <f>'Inputs- Performance'!D8</f>
        <v>0</v>
      </c>
      <c r="E14" s="38"/>
      <c r="F14" s="38"/>
      <c r="G14" s="38"/>
      <c r="H14" s="38"/>
      <c r="I14" s="38"/>
      <c r="J14" s="38"/>
      <c r="K14" s="38"/>
      <c r="L14" s="38"/>
      <c r="M14" s="38"/>
      <c r="N14" s="38"/>
    </row>
    <row r="15" spans="1:18" ht="23.25" customHeight="1" x14ac:dyDescent="0.25">
      <c r="A15" s="40" t="s">
        <v>31</v>
      </c>
      <c r="B15" s="41" t="s">
        <v>4</v>
      </c>
      <c r="C15" s="167">
        <f>IF(C14&gt;$L$8,M8,IF(C14&gt;=$H$9,M9,IF(C14&gt;=$H$10,M10,M11)))</f>
        <v>2E-3</v>
      </c>
      <c r="D15" s="168">
        <f>IF(D14&gt;$L$8,N8,IF(D14&gt;=$H$9,N9,IF(D14&gt;=$H$10,N10,N11)))</f>
        <v>2E-3</v>
      </c>
      <c r="E15" s="38"/>
      <c r="F15" s="38"/>
      <c r="G15" s="38"/>
      <c r="H15" s="38"/>
      <c r="I15" s="38"/>
      <c r="J15" s="38"/>
      <c r="K15" s="38"/>
      <c r="L15" s="38"/>
      <c r="M15" s="38"/>
      <c r="N15" s="38"/>
    </row>
    <row r="16" spans="1:18" x14ac:dyDescent="0.25">
      <c r="A16" s="11"/>
      <c r="B16" s="17"/>
      <c r="C16" s="11"/>
      <c r="D16" s="11"/>
      <c r="K16" s="1"/>
    </row>
    <row r="17" spans="5:18" x14ac:dyDescent="0.25">
      <c r="E17" s="10"/>
      <c r="F17" s="18"/>
      <c r="M17" s="1"/>
    </row>
    <row r="18" spans="5:18" x14ac:dyDescent="0.25">
      <c r="F18" s="3"/>
      <c r="L18" s="2"/>
      <c r="M18" s="1"/>
      <c r="R18"/>
    </row>
    <row r="19" spans="5:18" x14ac:dyDescent="0.25">
      <c r="M19" s="1"/>
      <c r="R19"/>
    </row>
    <row r="20" spans="5:18" x14ac:dyDescent="0.25">
      <c r="M20" s="1"/>
      <c r="R20"/>
    </row>
    <row r="21" spans="5:18" x14ac:dyDescent="0.25">
      <c r="M21" s="1"/>
      <c r="R21"/>
    </row>
    <row r="22" spans="5:18" x14ac:dyDescent="0.25">
      <c r="M22" s="1"/>
      <c r="R22"/>
    </row>
    <row r="23" spans="5:18" x14ac:dyDescent="0.25">
      <c r="M23" s="1"/>
      <c r="R23"/>
    </row>
  </sheetData>
  <mergeCells count="1">
    <mergeCell ref="B7:G7"/>
  </mergeCells>
  <phoneticPr fontId="2" type="noConversion"/>
  <pageMargins left="0.74803149606299213" right="0.74803149606299213" top="0.55118110236220474" bottom="0.82677165354330717" header="0.51181102362204722" footer="0.51181102362204722"/>
  <pageSetup paperSize="9" scale="79" fitToHeight="3" orientation="landscape" r:id="rId1"/>
  <headerFooter alignWithMargins="0">
    <oddFooter>&amp;C&amp;"Arial,Italic"&amp;A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6"/>
    <pageSetUpPr fitToPage="1"/>
  </sheetPr>
  <dimension ref="A1:R22"/>
  <sheetViews>
    <sheetView showGridLines="0" zoomScale="105" workbookViewId="0"/>
  </sheetViews>
  <sheetFormatPr defaultColWidth="9.1796875" defaultRowHeight="12.5" x14ac:dyDescent="0.25"/>
  <cols>
    <col min="1" max="1" width="30.1796875" customWidth="1"/>
    <col min="2" max="2" width="10.81640625" bestFit="1" customWidth="1"/>
    <col min="3" max="4" width="11.7265625" bestFit="1" customWidth="1"/>
    <col min="5" max="5" width="12.1796875" bestFit="1" customWidth="1"/>
    <col min="6" max="6" width="11.26953125" bestFit="1" customWidth="1"/>
    <col min="7" max="7" width="12" bestFit="1" customWidth="1"/>
    <col min="8" max="8" width="8.26953125" bestFit="1" customWidth="1"/>
    <col min="9" max="9" width="2.1796875" bestFit="1" customWidth="1"/>
    <col min="10" max="10" width="12.26953125" customWidth="1"/>
    <col min="11" max="11" width="2.1796875" bestFit="1" customWidth="1"/>
    <col min="12" max="12" width="9.26953125" bestFit="1" customWidth="1"/>
    <col min="13" max="13" width="9.453125" customWidth="1"/>
    <col min="14" max="14" width="10" customWidth="1"/>
    <col min="15" max="15" width="7.54296875" bestFit="1" customWidth="1"/>
    <col min="16" max="16" width="12.54296875" bestFit="1" customWidth="1"/>
    <col min="17" max="17" width="2" bestFit="1" customWidth="1"/>
    <col min="18" max="18" width="27.26953125" style="1" bestFit="1" customWidth="1"/>
    <col min="19" max="19" width="2.1796875" bestFit="1" customWidth="1"/>
    <col min="20" max="20" width="10.1796875" bestFit="1" customWidth="1"/>
  </cols>
  <sheetData>
    <row r="1" spans="1:18" s="5" customFormat="1" ht="18" x14ac:dyDescent="0.25">
      <c r="A1" s="83" t="s">
        <v>115</v>
      </c>
      <c r="B1" s="23"/>
      <c r="C1" s="24"/>
      <c r="D1" s="24"/>
      <c r="E1" s="24"/>
      <c r="F1" s="24"/>
      <c r="G1" s="24"/>
      <c r="H1" s="24"/>
      <c r="I1" s="24"/>
      <c r="J1" s="25"/>
      <c r="K1" s="25"/>
      <c r="L1" s="25"/>
      <c r="M1" s="25"/>
      <c r="N1" s="25"/>
    </row>
    <row r="2" spans="1:18" s="5" customFormat="1" ht="4.5" customHeight="1" x14ac:dyDescent="0.25">
      <c r="A2" s="20"/>
      <c r="B2" s="20"/>
      <c r="C2" s="26"/>
      <c r="D2" s="26"/>
      <c r="E2" s="26"/>
      <c r="F2" s="26"/>
      <c r="G2" s="26"/>
      <c r="H2" s="26"/>
      <c r="I2" s="26"/>
      <c r="J2" s="27"/>
      <c r="K2" s="27"/>
      <c r="L2" s="27"/>
      <c r="M2" s="25"/>
      <c r="N2" s="25"/>
    </row>
    <row r="3" spans="1:18" s="10" customFormat="1" ht="13" x14ac:dyDescent="0.25">
      <c r="A3" s="22" t="s">
        <v>32</v>
      </c>
      <c r="B3" s="28" t="s">
        <v>9</v>
      </c>
      <c r="C3" s="21" t="s">
        <v>0</v>
      </c>
      <c r="D3" s="21" t="s">
        <v>1</v>
      </c>
      <c r="E3" s="21" t="s">
        <v>2</v>
      </c>
      <c r="F3" s="28" t="s">
        <v>10</v>
      </c>
      <c r="G3" s="29"/>
      <c r="H3" s="29"/>
      <c r="I3" s="29"/>
      <c r="J3" s="29"/>
      <c r="K3" s="29"/>
      <c r="L3" s="29"/>
      <c r="P3" s="18"/>
    </row>
    <row r="4" spans="1:18" s="10" customFormat="1" x14ac:dyDescent="0.25">
      <c r="A4" s="46" t="s">
        <v>100</v>
      </c>
      <c r="B4" s="58">
        <v>1900</v>
      </c>
      <c r="C4" s="59">
        <v>1800</v>
      </c>
      <c r="D4" s="59">
        <v>1500</v>
      </c>
      <c r="E4" s="59">
        <v>800</v>
      </c>
      <c r="F4" s="58">
        <v>700</v>
      </c>
      <c r="G4" s="29"/>
      <c r="H4" s="29"/>
      <c r="I4" s="29"/>
      <c r="J4" s="29"/>
      <c r="K4" s="29"/>
      <c r="L4" s="29"/>
      <c r="P4" s="18"/>
    </row>
    <row r="5" spans="1:18" s="10" customFormat="1" x14ac:dyDescent="0.25">
      <c r="A5" s="46" t="s">
        <v>14</v>
      </c>
      <c r="B5" s="50">
        <v>-1E-3</v>
      </c>
      <c r="C5" s="51">
        <v>-1E-3</v>
      </c>
      <c r="D5" s="51">
        <v>0</v>
      </c>
      <c r="E5" s="51">
        <v>1E-3</v>
      </c>
      <c r="F5" s="50">
        <v>1E-3</v>
      </c>
      <c r="G5" s="29"/>
      <c r="H5" s="29"/>
      <c r="I5" s="29"/>
      <c r="J5" s="29"/>
      <c r="K5" s="29"/>
      <c r="L5" s="29"/>
      <c r="P5" s="18"/>
    </row>
    <row r="6" spans="1:18" s="10" customFormat="1" x14ac:dyDescent="0.25">
      <c r="A6" s="29"/>
      <c r="B6" s="29"/>
      <c r="C6" s="29"/>
      <c r="D6" s="29"/>
      <c r="E6" s="29"/>
      <c r="F6" s="29"/>
      <c r="G6" s="29"/>
      <c r="H6" s="29"/>
      <c r="I6" s="29"/>
      <c r="J6" s="29"/>
      <c r="K6" s="29"/>
      <c r="L6" s="29"/>
      <c r="M6" s="29"/>
      <c r="N6" s="29"/>
      <c r="R6" s="18"/>
    </row>
    <row r="7" spans="1:18" s="4" customFormat="1" ht="13" x14ac:dyDescent="0.3">
      <c r="A7" s="39" t="s">
        <v>33</v>
      </c>
      <c r="B7" s="242" t="s">
        <v>37</v>
      </c>
      <c r="C7" s="242"/>
      <c r="D7" s="242"/>
      <c r="E7" s="242"/>
      <c r="F7" s="242"/>
      <c r="G7" s="242"/>
      <c r="H7" s="19"/>
      <c r="I7" s="19"/>
      <c r="J7" s="21" t="s">
        <v>36</v>
      </c>
      <c r="K7" s="19"/>
      <c r="L7" s="19"/>
      <c r="M7" s="28" t="s">
        <v>38</v>
      </c>
      <c r="N7" s="28" t="s">
        <v>39</v>
      </c>
      <c r="O7" s="8"/>
    </row>
    <row r="8" spans="1:18" ht="17.25" customHeight="1" x14ac:dyDescent="0.25">
      <c r="A8" s="30" t="s">
        <v>35</v>
      </c>
      <c r="B8" s="30" t="s">
        <v>4</v>
      </c>
      <c r="C8" s="120">
        <f>B5</f>
        <v>-1E-3</v>
      </c>
      <c r="D8" s="31"/>
      <c r="E8" s="30"/>
      <c r="F8" s="30"/>
      <c r="G8" s="120"/>
      <c r="H8" s="32" t="s">
        <v>5</v>
      </c>
      <c r="I8" s="32"/>
      <c r="J8" s="32" t="s">
        <v>43</v>
      </c>
      <c r="K8" s="32" t="s">
        <v>44</v>
      </c>
      <c r="L8" s="32">
        <v>1800</v>
      </c>
      <c r="M8" s="169">
        <f>C8</f>
        <v>-1E-3</v>
      </c>
      <c r="N8" s="169">
        <f>C8</f>
        <v>-1E-3</v>
      </c>
      <c r="P8" s="1"/>
      <c r="R8"/>
    </row>
    <row r="9" spans="1:18" ht="17.25" customHeight="1" x14ac:dyDescent="0.25">
      <c r="A9" s="30"/>
      <c r="B9" s="30" t="s">
        <v>4</v>
      </c>
      <c r="C9" s="120">
        <f>0.001/(H9-L9)</f>
        <v>-3.3333333333333333E-6</v>
      </c>
      <c r="D9" s="31" t="s">
        <v>7</v>
      </c>
      <c r="E9" s="30" t="s">
        <v>43</v>
      </c>
      <c r="F9" s="30" t="s">
        <v>8</v>
      </c>
      <c r="G9" s="120">
        <f>C8-C9*L9</f>
        <v>5.0000000000000001E-3</v>
      </c>
      <c r="H9" s="61">
        <v>1500</v>
      </c>
      <c r="I9" s="32" t="s">
        <v>6</v>
      </c>
      <c r="J9" s="32" t="s">
        <v>43</v>
      </c>
      <c r="K9" s="32" t="s">
        <v>6</v>
      </c>
      <c r="L9" s="61">
        <v>1800</v>
      </c>
      <c r="M9" s="169">
        <f>$C$9*$C$14+$G$9</f>
        <v>5.0000000000000001E-3</v>
      </c>
      <c r="N9" s="169">
        <f>$C$9*$D$14+$G$9</f>
        <v>5.0000000000000001E-3</v>
      </c>
      <c r="P9" s="1"/>
      <c r="R9"/>
    </row>
    <row r="10" spans="1:18" ht="17.25" customHeight="1" x14ac:dyDescent="0.25">
      <c r="A10" s="30"/>
      <c r="B10" s="30" t="s">
        <v>4</v>
      </c>
      <c r="C10" s="120">
        <f>0.001/(H10-L10)</f>
        <v>-1.4285714285714286E-6</v>
      </c>
      <c r="D10" s="31" t="s">
        <v>7</v>
      </c>
      <c r="E10" s="30" t="s">
        <v>43</v>
      </c>
      <c r="F10" s="30" t="s">
        <v>8</v>
      </c>
      <c r="G10" s="120">
        <f>C11-C10*H10</f>
        <v>2.142857142857143E-3</v>
      </c>
      <c r="H10" s="61">
        <v>800</v>
      </c>
      <c r="I10" s="32" t="s">
        <v>6</v>
      </c>
      <c r="J10" s="32" t="s">
        <v>43</v>
      </c>
      <c r="K10" s="32" t="s">
        <v>6</v>
      </c>
      <c r="L10" s="61">
        <v>1500</v>
      </c>
      <c r="M10" s="169">
        <f>$C$10*$C$14+$G$10</f>
        <v>2.142857142857143E-3</v>
      </c>
      <c r="N10" s="169">
        <f>$C$10*$D$14+$G$10</f>
        <v>2.142857142857143E-3</v>
      </c>
      <c r="P10" s="1"/>
      <c r="R10"/>
    </row>
    <row r="11" spans="1:18" ht="17.25" customHeight="1" x14ac:dyDescent="0.25">
      <c r="A11" s="30"/>
      <c r="B11" s="30" t="s">
        <v>4</v>
      </c>
      <c r="C11" s="120">
        <v>1E-3</v>
      </c>
      <c r="D11" s="31"/>
      <c r="E11" s="30"/>
      <c r="F11" s="30"/>
      <c r="G11" s="30"/>
      <c r="H11" s="61"/>
      <c r="I11" s="32"/>
      <c r="J11" s="32" t="s">
        <v>43</v>
      </c>
      <c r="K11" s="32" t="s">
        <v>3</v>
      </c>
      <c r="L11" s="61">
        <v>800</v>
      </c>
      <c r="M11" s="169">
        <f>C11</f>
        <v>1E-3</v>
      </c>
      <c r="N11" s="169">
        <f>C11</f>
        <v>1E-3</v>
      </c>
      <c r="P11" s="1"/>
      <c r="R11"/>
    </row>
    <row r="12" spans="1:18" s="6" customFormat="1" x14ac:dyDescent="0.25">
      <c r="A12" s="34"/>
      <c r="B12" s="35" t="s">
        <v>4</v>
      </c>
      <c r="C12" s="35">
        <f>F5</f>
        <v>1E-3</v>
      </c>
      <c r="D12" s="35"/>
      <c r="E12" s="35"/>
      <c r="F12" s="35"/>
      <c r="G12" s="35"/>
      <c r="H12" s="35"/>
      <c r="I12" s="36"/>
      <c r="J12" s="35" t="s">
        <v>43</v>
      </c>
      <c r="K12" s="35" t="s">
        <v>3</v>
      </c>
      <c r="L12" s="35">
        <v>800</v>
      </c>
      <c r="M12" s="37">
        <f>$C$12</f>
        <v>1E-3</v>
      </c>
      <c r="N12" s="37">
        <f>$C$12</f>
        <v>1E-3</v>
      </c>
      <c r="R12" s="7"/>
    </row>
    <row r="13" spans="1:18" ht="39" customHeight="1" x14ac:dyDescent="0.25">
      <c r="A13" s="42" t="s">
        <v>34</v>
      </c>
      <c r="B13" s="43"/>
      <c r="C13" s="44" t="s">
        <v>40</v>
      </c>
      <c r="D13" s="45" t="s">
        <v>30</v>
      </c>
      <c r="E13" s="38"/>
      <c r="F13" s="38"/>
      <c r="G13" s="38"/>
      <c r="H13" s="38"/>
      <c r="I13" s="38"/>
      <c r="J13" s="38"/>
      <c r="K13" s="38"/>
      <c r="L13" s="38"/>
      <c r="M13" s="38"/>
      <c r="N13" s="38"/>
    </row>
    <row r="14" spans="1:18" ht="23.25" customHeight="1" x14ac:dyDescent="0.25">
      <c r="A14" s="209" t="str">
        <f>A4</f>
        <v>Average outage duration</v>
      </c>
      <c r="B14" s="32" t="s">
        <v>4</v>
      </c>
      <c r="C14" s="114">
        <f>'Inputs- Performance'!C9</f>
        <v>0</v>
      </c>
      <c r="D14" s="115">
        <f>'Inputs- Performance'!D9</f>
        <v>0</v>
      </c>
      <c r="E14" s="38"/>
      <c r="F14" s="38"/>
      <c r="G14" s="38"/>
      <c r="H14" s="38"/>
      <c r="I14" s="38"/>
      <c r="J14" s="38"/>
      <c r="K14" s="38"/>
      <c r="L14" s="38"/>
      <c r="M14" s="38"/>
      <c r="N14" s="38"/>
    </row>
    <row r="15" spans="1:18" ht="24.75" customHeight="1" x14ac:dyDescent="0.25">
      <c r="A15" s="40" t="s">
        <v>31</v>
      </c>
      <c r="B15" s="41" t="s">
        <v>4</v>
      </c>
      <c r="C15" s="167">
        <f>IF(C14&gt;$L$8,M8,IF(C14&gt;=$H$9,M9,IF(C14&gt;$H$10,M10,M11)))</f>
        <v>1E-3</v>
      </c>
      <c r="D15" s="168">
        <f>IF(D14&gt;$L$8,N8,IF(D14&gt;=$H$9,N9,IF(D14&gt;$H$10,N10,N11)))</f>
        <v>1E-3</v>
      </c>
      <c r="K15" s="1"/>
    </row>
    <row r="16" spans="1:18" x14ac:dyDescent="0.25">
      <c r="E16" s="10"/>
      <c r="F16" s="18"/>
      <c r="M16" s="1"/>
    </row>
    <row r="17" spans="6:18" x14ac:dyDescent="0.25">
      <c r="F17" s="3"/>
      <c r="L17" s="2"/>
      <c r="M17" s="1"/>
      <c r="R17"/>
    </row>
    <row r="18" spans="6:18" x14ac:dyDescent="0.25">
      <c r="M18" s="1"/>
      <c r="R18"/>
    </row>
    <row r="19" spans="6:18" x14ac:dyDescent="0.25">
      <c r="M19" s="1"/>
      <c r="R19"/>
    </row>
    <row r="20" spans="6:18" x14ac:dyDescent="0.25">
      <c r="M20" s="1"/>
      <c r="R20"/>
    </row>
    <row r="21" spans="6:18" x14ac:dyDescent="0.25">
      <c r="M21" s="1"/>
      <c r="R21"/>
    </row>
    <row r="22" spans="6:18" x14ac:dyDescent="0.25">
      <c r="M22" s="1"/>
      <c r="R22"/>
    </row>
  </sheetData>
  <mergeCells count="1">
    <mergeCell ref="B7:G7"/>
  </mergeCells>
  <phoneticPr fontId="2" type="noConversion"/>
  <pageMargins left="0.74803149606299213" right="0.74803149606299213" top="0.55118110236220474" bottom="0.82677165354330717" header="0.51181102362204722" footer="0.51181102362204722"/>
  <pageSetup paperSize="9" scale="82" orientation="landscape" r:id="rId1"/>
  <headerFooter alignWithMargins="0">
    <oddFooter>&amp;C&amp;"Arial,Italic"&amp;A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Explanatory notes</vt:lpstr>
      <vt:lpstr>Inputs- Performance</vt:lpstr>
      <vt:lpstr>Inputs - Exclusions</vt:lpstr>
      <vt:lpstr>S1</vt:lpstr>
      <vt:lpstr>S2</vt:lpstr>
      <vt:lpstr>S3</vt:lpstr>
      <vt:lpstr>S4</vt:lpstr>
      <vt:lpstr>S5</vt:lpstr>
      <vt:lpstr>S6</vt:lpstr>
      <vt:lpstr>Revenue Calculation</vt:lpstr>
      <vt:lpstr>Outcomes</vt:lpstr>
      <vt:lpstr>Exclusion Definitions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2007-04-30T22:47:56Z</cp:lastPrinted>
  <dcterms:created xsi:type="dcterms:W3CDTF">1900-12-31T13:00:00Z</dcterms:created>
  <dcterms:modified xsi:type="dcterms:W3CDTF">2015-04-02T01:42:56Z</dcterms:modified>
</cp:coreProperties>
</file>