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definedNames>
    <definedName name="_Ref430870982" localSheetId="0">Sheet1!$A$1</definedName>
  </definedNames>
  <calcPr calcId="145621"/>
</workbook>
</file>

<file path=xl/calcChain.xml><?xml version="1.0" encoding="utf-8"?>
<calcChain xmlns="http://schemas.openxmlformats.org/spreadsheetml/2006/main">
  <c r="I10" i="1" l="1"/>
  <c r="F10" i="1"/>
  <c r="G10" i="1"/>
  <c r="G11" i="1" l="1"/>
  <c r="G12" i="1" l="1"/>
  <c r="I11" i="1"/>
  <c r="G13" i="1" l="1"/>
  <c r="I12" i="1"/>
  <c r="G14" i="1" l="1"/>
  <c r="I13" i="1"/>
  <c r="G15" i="1" l="1"/>
  <c r="I14" i="1"/>
  <c r="G16" i="1" l="1"/>
  <c r="I15" i="1"/>
  <c r="D10" i="1"/>
  <c r="D11" i="1" s="1"/>
  <c r="G18" i="1" l="1"/>
  <c r="I18" i="1" s="1"/>
  <c r="I16" i="1"/>
  <c r="D12" i="1"/>
  <c r="F11" i="1"/>
  <c r="F12" i="1" l="1"/>
  <c r="D13" i="1"/>
  <c r="F13" i="1" l="1"/>
  <c r="D14" i="1"/>
  <c r="D15" i="1" l="1"/>
  <c r="F14" i="1"/>
  <c r="D16" i="1" l="1"/>
  <c r="F15" i="1"/>
  <c r="D18" i="1" l="1"/>
  <c r="F18" i="1" s="1"/>
  <c r="F16" i="1"/>
</calcChain>
</file>

<file path=xl/sharedStrings.xml><?xml version="1.0" encoding="utf-8"?>
<sst xmlns="http://schemas.openxmlformats.org/spreadsheetml/2006/main" count="17" uniqueCount="16">
  <si>
    <t>Back office/administration</t>
  </si>
  <si>
    <t>Linesperson/field worker – After hours</t>
  </si>
  <si>
    <t>Technical officer – After hours</t>
  </si>
  <si>
    <t>Engineer – After hours</t>
  </si>
  <si>
    <t>Quoted service labour category</t>
  </si>
  <si>
    <t>Linesperson/field worker – Business hours</t>
  </si>
  <si>
    <t>Technical officer – Business hours</t>
  </si>
  <si>
    <t>Engineer – Business hours</t>
  </si>
  <si>
    <t>CPI</t>
  </si>
  <si>
    <t>Preliminary decision labour rate*</t>
  </si>
  <si>
    <t xml:space="preserve">Weighted average of eight capital cities </t>
  </si>
  <si>
    <t>Reserve feeder charge - per kW</t>
  </si>
  <si>
    <t>Proposed 2017 labour rates for Quoted services</t>
  </si>
  <si>
    <t>2017 proposed  hourly labour rate</t>
  </si>
  <si>
    <t>2016 approved  hourly labour rate</t>
  </si>
  <si>
    <t>X-factor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</si>
</sst>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rgb="FFFFFFFF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365F9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right" vertical="center"/>
    </xf>
    <xf numFmtId="17" fontId="0" fillId="0" borderId="0" xfId="0" applyNumberFormat="1" applyFill="1"/>
    <xf numFmtId="164" fontId="0" fillId="0" borderId="0" xfId="0" applyNumberFormat="1" applyFill="1"/>
    <xf numFmtId="10" fontId="1" fillId="0" borderId="0" xfId="1" applyNumberFormat="1" applyFont="1" applyAlignment="1">
      <alignment horizontal="center" vertical="center" wrapText="1"/>
    </xf>
    <xf numFmtId="10" fontId="1" fillId="3" borderId="0" xfId="1" applyNumberFormat="1" applyFont="1" applyFill="1" applyAlignment="1">
      <alignment horizontal="center" vertical="center" wrapText="1"/>
    </xf>
    <xf numFmtId="10" fontId="1" fillId="0" borderId="1" xfId="1" applyNumberFormat="1" applyFont="1" applyBorder="1" applyAlignment="1">
      <alignment horizontal="center" vertical="center" wrapText="1"/>
    </xf>
    <xf numFmtId="10" fontId="0" fillId="0" borderId="0" xfId="1" applyNumberFormat="1" applyFont="1"/>
    <xf numFmtId="10" fontId="1" fillId="0" borderId="0" xfId="1" applyNumberFormat="1" applyFont="1" applyFill="1" applyAlignment="1">
      <alignment horizontal="center" vertical="center" wrapText="1"/>
    </xf>
    <xf numFmtId="10" fontId="0" fillId="0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0" sqref="I10"/>
    </sheetView>
  </sheetViews>
  <sheetFormatPr defaultRowHeight="15" x14ac:dyDescent="0.25"/>
  <cols>
    <col min="1" max="1" width="41.7109375" customWidth="1"/>
    <col min="2" max="2" width="14" customWidth="1"/>
    <col min="3" max="3" width="3.140625" style="11" customWidth="1"/>
    <col min="4" max="4" width="10" style="11" customWidth="1"/>
    <col min="5" max="5" width="1.5703125" customWidth="1"/>
    <col min="6" max="6" width="20.28515625" customWidth="1"/>
    <col min="7" max="7" width="19.85546875" customWidth="1"/>
    <col min="8" max="8" width="19.5703125" customWidth="1"/>
    <col min="9" max="9" width="19.42578125" customWidth="1"/>
  </cols>
  <sheetData>
    <row r="1" spans="1:9" x14ac:dyDescent="0.25">
      <c r="A1" s="15" t="s">
        <v>12</v>
      </c>
      <c r="H1" s="16" t="s">
        <v>10</v>
      </c>
      <c r="I1" s="11"/>
    </row>
    <row r="2" spans="1:9" x14ac:dyDescent="0.25">
      <c r="A2" s="9"/>
      <c r="H2" s="17">
        <v>41883</v>
      </c>
      <c r="I2" s="11">
        <v>106.4</v>
      </c>
    </row>
    <row r="3" spans="1:9" x14ac:dyDescent="0.25">
      <c r="H3" s="17">
        <v>42248</v>
      </c>
      <c r="I3" s="18">
        <v>108</v>
      </c>
    </row>
    <row r="4" spans="1:9" x14ac:dyDescent="0.25">
      <c r="H4" s="17">
        <v>42156</v>
      </c>
      <c r="I4">
        <v>107.5</v>
      </c>
    </row>
    <row r="5" spans="1:9" x14ac:dyDescent="0.25">
      <c r="H5" s="17">
        <v>42522</v>
      </c>
      <c r="I5">
        <v>108.6</v>
      </c>
    </row>
    <row r="9" spans="1:9" ht="33.75" x14ac:dyDescent="0.25">
      <c r="A9" s="1" t="s">
        <v>4</v>
      </c>
      <c r="B9" s="8" t="s">
        <v>9</v>
      </c>
      <c r="C9" s="12"/>
      <c r="D9" s="8" t="s">
        <v>8</v>
      </c>
      <c r="F9" s="8" t="s">
        <v>14</v>
      </c>
      <c r="G9" s="8" t="s">
        <v>8</v>
      </c>
      <c r="H9" s="8" t="s">
        <v>15</v>
      </c>
      <c r="I9" s="8" t="s">
        <v>13</v>
      </c>
    </row>
    <row r="10" spans="1:9" x14ac:dyDescent="0.25">
      <c r="A10" s="2" t="s">
        <v>0</v>
      </c>
      <c r="B10" s="5">
        <v>82.33</v>
      </c>
      <c r="C10" s="13"/>
      <c r="D10" s="23">
        <f>I3/I2-1</f>
        <v>1.5037593984962294E-2</v>
      </c>
      <c r="F10" s="5">
        <f>ROUND(B10*(1+D10),2)</f>
        <v>83.57</v>
      </c>
      <c r="G10" s="19">
        <f>I5/I4-1</f>
        <v>1.0232558139534831E-2</v>
      </c>
      <c r="H10" s="19">
        <v>-3.7000000000000002E-3</v>
      </c>
      <c r="I10" s="5">
        <f>ROUND(F10*(1+G10)*(1-H10),3)</f>
        <v>84.738</v>
      </c>
    </row>
    <row r="11" spans="1:9" x14ac:dyDescent="0.25">
      <c r="A11" s="3" t="s">
        <v>5</v>
      </c>
      <c r="B11" s="6">
        <v>102.11</v>
      </c>
      <c r="C11" s="13"/>
      <c r="D11" s="23">
        <f t="shared" ref="D11:D16" si="0">D10</f>
        <v>1.5037593984962294E-2</v>
      </c>
      <c r="F11" s="6">
        <f t="shared" ref="F10:I16" si="1">ROUND(B11*(1+D11),2)</f>
        <v>103.65</v>
      </c>
      <c r="G11" s="20">
        <f t="shared" ref="G11:G16" si="2">G10</f>
        <v>1.0232558139534831E-2</v>
      </c>
      <c r="H11" s="20">
        <v>-3.7000000000000002E-3</v>
      </c>
      <c r="I11" s="6">
        <f>ROUND(F11*(1+G11)*(1-H11),3)</f>
        <v>105.098</v>
      </c>
    </row>
    <row r="12" spans="1:9" x14ac:dyDescent="0.25">
      <c r="A12" s="2" t="s">
        <v>1</v>
      </c>
      <c r="B12" s="5">
        <v>126.4</v>
      </c>
      <c r="C12" s="13"/>
      <c r="D12" s="23">
        <f t="shared" si="0"/>
        <v>1.5037593984962294E-2</v>
      </c>
      <c r="F12" s="5">
        <f t="shared" si="1"/>
        <v>128.30000000000001</v>
      </c>
      <c r="G12" s="19">
        <f t="shared" si="2"/>
        <v>1.0232558139534831E-2</v>
      </c>
      <c r="H12" s="19">
        <v>-3.7000000000000002E-3</v>
      </c>
      <c r="I12" s="5">
        <f>ROUND(F12*(1+G12)*(1-H12),3)</f>
        <v>130.09200000000001</v>
      </c>
    </row>
    <row r="13" spans="1:9" x14ac:dyDescent="0.25">
      <c r="A13" s="3" t="s">
        <v>6</v>
      </c>
      <c r="B13" s="6">
        <v>141.30000000000001</v>
      </c>
      <c r="C13" s="13"/>
      <c r="D13" s="23">
        <f t="shared" si="0"/>
        <v>1.5037593984962294E-2</v>
      </c>
      <c r="F13" s="6">
        <f t="shared" si="1"/>
        <v>143.41999999999999</v>
      </c>
      <c r="G13" s="20">
        <f t="shared" si="2"/>
        <v>1.0232558139534831E-2</v>
      </c>
      <c r="H13" s="20">
        <v>-3.7000000000000002E-3</v>
      </c>
      <c r="I13" s="6">
        <f>ROUND(F13*(1+G13)*(1-H13),3)</f>
        <v>145.42400000000001</v>
      </c>
    </row>
    <row r="14" spans="1:9" x14ac:dyDescent="0.25">
      <c r="A14" s="2" t="s">
        <v>2</v>
      </c>
      <c r="B14" s="5">
        <v>165.35</v>
      </c>
      <c r="C14" s="13"/>
      <c r="D14" s="23">
        <f t="shared" si="0"/>
        <v>1.5037593984962294E-2</v>
      </c>
      <c r="F14" s="5">
        <f t="shared" si="1"/>
        <v>167.84</v>
      </c>
      <c r="G14" s="19">
        <f t="shared" si="2"/>
        <v>1.0232558139534831E-2</v>
      </c>
      <c r="H14" s="19">
        <v>-3.7000000000000002E-3</v>
      </c>
      <c r="I14" s="5">
        <f>ROUND(F14*(1+G14)*(1-H14),3)</f>
        <v>170.185</v>
      </c>
    </row>
    <row r="15" spans="1:9" x14ac:dyDescent="0.25">
      <c r="A15" s="3" t="s">
        <v>7</v>
      </c>
      <c r="B15" s="6">
        <v>183.83</v>
      </c>
      <c r="C15" s="13"/>
      <c r="D15" s="23">
        <f t="shared" si="0"/>
        <v>1.5037593984962294E-2</v>
      </c>
      <c r="F15" s="6">
        <f t="shared" si="1"/>
        <v>186.59</v>
      </c>
      <c r="G15" s="20">
        <f t="shared" si="2"/>
        <v>1.0232558139534831E-2</v>
      </c>
      <c r="H15" s="20">
        <v>-3.7000000000000002E-3</v>
      </c>
      <c r="I15" s="6">
        <f>ROUND(F15*(1+G15)*(1-H15),3)</f>
        <v>189.197</v>
      </c>
    </row>
    <row r="16" spans="1:9" ht="15.75" thickBot="1" x14ac:dyDescent="0.3">
      <c r="A16" s="4" t="s">
        <v>3</v>
      </c>
      <c r="B16" s="7">
        <v>201.24</v>
      </c>
      <c r="C16" s="14"/>
      <c r="D16" s="23">
        <f t="shared" si="0"/>
        <v>1.5037593984962294E-2</v>
      </c>
      <c r="F16" s="7">
        <f t="shared" si="1"/>
        <v>204.27</v>
      </c>
      <c r="G16" s="21">
        <f t="shared" si="2"/>
        <v>1.0232558139534831E-2</v>
      </c>
      <c r="H16" s="21">
        <v>-3.7000000000000002E-3</v>
      </c>
      <c r="I16" s="7">
        <f>ROUND(F16*(1+G16)*(1-H16),3)</f>
        <v>207.124</v>
      </c>
    </row>
    <row r="17" spans="1:9" x14ac:dyDescent="0.25">
      <c r="D17" s="24"/>
      <c r="G17" s="22"/>
      <c r="H17" s="22"/>
    </row>
    <row r="18" spans="1:9" x14ac:dyDescent="0.25">
      <c r="A18" s="3" t="s">
        <v>11</v>
      </c>
      <c r="B18" s="6">
        <v>14.74</v>
      </c>
      <c r="C18" s="13"/>
      <c r="D18" s="23">
        <f>D16</f>
        <v>1.5037593984962294E-2</v>
      </c>
      <c r="F18" s="6">
        <f>ROUND(B18*(1+D18),2)</f>
        <v>14.96</v>
      </c>
      <c r="G18" s="20">
        <f>G16</f>
        <v>1.0232558139534831E-2</v>
      </c>
      <c r="H18" s="20">
        <v>-3.7000000000000002E-3</v>
      </c>
      <c r="I18" s="6">
        <f>ROUND(F18*(1+G18)*(1-H18),3)</f>
        <v>15.169</v>
      </c>
    </row>
    <row r="20" spans="1:9" x14ac:dyDescent="0.25">
      <c r="A20" s="10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Sheet1!_Ref430870982</vt:lpstr>
    </vt:vector>
  </TitlesOfParts>
  <Company>Jemena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Markova</dc:creator>
  <cp:lastModifiedBy>Elena Markova</cp:lastModifiedBy>
  <dcterms:created xsi:type="dcterms:W3CDTF">2015-11-18T08:00:23Z</dcterms:created>
  <dcterms:modified xsi:type="dcterms:W3CDTF">2016-09-26T07:51:15Z</dcterms:modified>
</cp:coreProperties>
</file>