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80" yWindow="15" windowWidth="28830" windowHeight="6405" tabRatio="932"/>
  </bookViews>
  <sheets>
    <sheet name="Cover" sheetId="43" r:id="rId1"/>
    <sheet name="AGN changes" sheetId="41" r:id="rId2"/>
    <sheet name="Contents" sheetId="21" r:id="rId3"/>
    <sheet name="Input - Base Year" sheetId="29" r:id="rId4"/>
    <sheet name="Input - O&amp;M" sheetId="12" r:id="rId5"/>
    <sheet name="Input - A&amp;G" sheetId="13" r:id="rId6"/>
    <sheet name="Input - Ntwk Devpmt" sheetId="14" r:id="rId7"/>
    <sheet name="Input - Non-Base Year Costs" sheetId="15" r:id="rId8"/>
    <sheet name="Input - Escalation" sheetId="10" r:id="rId9"/>
    <sheet name="Input - UAFG" sheetId="24" r:id="rId10"/>
    <sheet name="Input - ARS" sheetId="25" r:id="rId11"/>
    <sheet name="Input - Insurance" sheetId="27" r:id="rId12"/>
    <sheet name="Input - Incremental Cost" sheetId="22" r:id="rId13"/>
    <sheet name="Opex Forecast Summary" sheetId="20" r:id="rId14"/>
    <sheet name="PTRM Input" sheetId="26" r:id="rId15"/>
    <sheet name="RIN 23(a) - Opex incl. RPM" sheetId="32" r:id="rId16"/>
    <sheet name="27 - Customer numbers" sheetId="37" r:id="rId17"/>
    <sheet name="28 - Consumption and demand" sheetId="38" r:id="rId18"/>
    <sheet name="AER working - throughpcustomers" sheetId="40" r:id="rId19"/>
    <sheet name="CPI" sheetId="33" r:id="rId20"/>
    <sheet name="Real nominal converter" sheetId="35" r:id="rId21"/>
    <sheet name="Reproposed Opex Step Changes" sheetId="42"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a">'[1]Lookup|Tables'!$G$12</definedName>
    <definedName name="abc" localSheetId="19">#REF!</definedName>
    <definedName name="abc" localSheetId="21">#REF!</definedName>
    <definedName name="abc">#REF!</definedName>
    <definedName name="Actuals" localSheetId="21">'[2]Lookup|Tables'!$G$26</definedName>
    <definedName name="Actuals">'[3]Lookup|Tables'!$G$26</definedName>
    <definedName name="anscount" hidden="1">1</definedName>
    <definedName name="Asset_class" localSheetId="21">'[4]Capex input'!$W$109:$W$115</definedName>
    <definedName name="Asset_class">'[5]Capex input'!$W$109:$W$115</definedName>
    <definedName name="Asset1" localSheetId="19">'[6]4. RAB'!#REF!</definedName>
    <definedName name="Asset1" localSheetId="21">'[6]4. RAB'!#REF!</definedName>
    <definedName name="Asset1">'[6]4. RAB'!#REF!</definedName>
    <definedName name="Asset10" localSheetId="19">'[6]4. RAB'!#REF!</definedName>
    <definedName name="Asset10" localSheetId="21">'[6]4. RAB'!#REF!</definedName>
    <definedName name="Asset10">'[6]4. RAB'!#REF!</definedName>
    <definedName name="Asset11" localSheetId="19">'[6]4. RAB'!#REF!</definedName>
    <definedName name="Asset11">'[6]4. RAB'!#REF!</definedName>
    <definedName name="asset11a" localSheetId="19">#REF!</definedName>
    <definedName name="asset11a" localSheetId="21">#REF!</definedName>
    <definedName name="asset11a">#REF!</definedName>
    <definedName name="Asset12" localSheetId="19">'[6]4. RAB'!#REF!</definedName>
    <definedName name="Asset12" localSheetId="21">'[6]4. RAB'!#REF!</definedName>
    <definedName name="Asset12">'[6]4. RAB'!#REF!</definedName>
    <definedName name="Asset13" localSheetId="19">'[6]4. RAB'!#REF!</definedName>
    <definedName name="Asset13">'[6]4. RAB'!#REF!</definedName>
    <definedName name="Asset14" localSheetId="19">'[6]4. RAB'!#REF!</definedName>
    <definedName name="Asset14">'[6]4. RAB'!#REF!</definedName>
    <definedName name="Asset15" localSheetId="19">'[6]4. RAB'!#REF!</definedName>
    <definedName name="Asset15">'[6]4. RAB'!#REF!</definedName>
    <definedName name="Asset16" localSheetId="19">'[6]4. RAB'!#REF!</definedName>
    <definedName name="Asset16">'[6]4. RAB'!#REF!</definedName>
    <definedName name="Asset17">'[6]4. RAB'!#REF!</definedName>
    <definedName name="Asset18">'[6]4. RAB'!#REF!</definedName>
    <definedName name="Asset19">'[6]4. RAB'!#REF!</definedName>
    <definedName name="Asset2">'[6]4. RAB'!#REF!</definedName>
    <definedName name="Asset20">'[6]4. RAB'!#REF!</definedName>
    <definedName name="Asset3">'[6]4. RAB'!#REF!</definedName>
    <definedName name="Asset4">'[6]4. RAB'!#REF!</definedName>
    <definedName name="Asset5">'[6]4. RAB'!#REF!</definedName>
    <definedName name="Asset6">'[6]4. RAB'!#REF!</definedName>
    <definedName name="Asset7">'[6]4. RAB'!#REF!</definedName>
    <definedName name="Asset8">'[6]4. RAB'!#REF!</definedName>
    <definedName name="Asset9">'[6]4. RAB'!#REF!</definedName>
    <definedName name="assset1" localSheetId="19">#REF!</definedName>
    <definedName name="assset1" localSheetId="21">#REF!</definedName>
    <definedName name="assset1">#REF!</definedName>
    <definedName name="assset10" localSheetId="19">#REF!</definedName>
    <definedName name="assset10" localSheetId="21">#REF!</definedName>
    <definedName name="assset10">#REF!</definedName>
    <definedName name="CRCP_span" localSheetId="16">CONCATENATE('27 - Customer numbers'!CRCP_y1, " to ",'27 - Customer numbers'!CRCP_y5)</definedName>
    <definedName name="CRCP_span" localSheetId="17">CONCATENATE('28 - Consumption and demand'!CRCP_y1, " to ",'28 - Consumption and demand'!CRCP_y5)</definedName>
    <definedName name="CRCP_span" localSheetId="20">CONCATENATE([7]!CRCP_y1, " to ",[7]!CRCP_y5)</definedName>
    <definedName name="CRCP_span" localSheetId="21">CONCATENATE([0]!CRCP_y1, " to ",[0]!CRCP_y5)</definedName>
    <definedName name="CRCP_span" localSheetId="15">CONCATENATE('RIN 23(a) - Opex incl. RPM'!CRCP_y1, " to ",'RIN 23(a) - Opex incl. RPM'!CRCP_y5)</definedName>
    <definedName name="CRCP_span">CONCATENATE([7]!CRCP_y1, " to ",[7]!CRCP_y5)</definedName>
    <definedName name="CRCP_y1" localSheetId="16">'[8]AGN business details'!$C$38</definedName>
    <definedName name="CRCP_y1" localSheetId="17">'[8]AGN business details'!$C$38</definedName>
    <definedName name="CRCP_y1" localSheetId="15">'[9]AGN business details'!$C$38</definedName>
    <definedName name="CRCP_y1">'[10]AGN business details'!$C$38</definedName>
    <definedName name="CRCP_y2" localSheetId="16">'[8]AGN business details'!$D$38</definedName>
    <definedName name="CRCP_y2" localSheetId="17">'[8]AGN business details'!$D$38</definedName>
    <definedName name="CRCP_y2" localSheetId="15">'[9]AGN business details'!$D$38</definedName>
    <definedName name="CRCP_y2">'[10]AGN business details'!$D$38</definedName>
    <definedName name="CRCP_y3" localSheetId="16">'[8]AGN business details'!$E$38</definedName>
    <definedName name="CRCP_y3" localSheetId="17">'[8]AGN business details'!$E$38</definedName>
    <definedName name="CRCP_y3" localSheetId="15">'[9]AGN business details'!$E$38</definedName>
    <definedName name="CRCP_y3">'[10]AGN business details'!$E$38</definedName>
    <definedName name="CRCP_y4" localSheetId="16">'[8]AGN business details'!$F$38</definedName>
    <definedName name="CRCP_y4" localSheetId="17">'[8]AGN business details'!$F$38</definedName>
    <definedName name="CRCP_y4" localSheetId="15">'[9]AGN business details'!$F$38</definedName>
    <definedName name="CRCP_y4">'[10]AGN business details'!$F$38</definedName>
    <definedName name="CRCP_y5" localSheetId="16">'[8]AGN business details'!$G$38</definedName>
    <definedName name="CRCP_y5" localSheetId="17">'[8]AGN business details'!$G$38</definedName>
    <definedName name="CRCP_y5" localSheetId="15">'[9]AGN business details'!$G$38</definedName>
    <definedName name="CRCP_y5">'[10]AGN business details'!$G$38</definedName>
    <definedName name="CRCP_y6" localSheetId="16">'[8]AGN business details'!$H$38</definedName>
    <definedName name="CRCP_y6" localSheetId="17">'[8]AGN business details'!$H$38</definedName>
    <definedName name="CRCP_y6" localSheetId="15">'[9]AGN business details'!$H$38</definedName>
    <definedName name="CRCP_y6">'[10]AGN business details'!$H$38</definedName>
    <definedName name="dms_ABN_List" localSheetId="16">'[8]AGN business details'!$K$27:$K$48</definedName>
    <definedName name="dms_ABN_List" localSheetId="17">'[8]AGN business details'!$K$27:$K$48</definedName>
    <definedName name="dms_ABN_List" localSheetId="15">'[9]AGN business details'!$K$27:$K$48</definedName>
    <definedName name="dms_ABN_List">'[10]AGN business details'!$K$27:$K$48</definedName>
    <definedName name="dms_AGN_Assets" localSheetId="16">'[8]18 - Tax depreciation'!$B$19:$B$25</definedName>
    <definedName name="dms_AGN_Assets" localSheetId="17">'[8]18 - Tax depreciation'!$B$19:$B$25</definedName>
    <definedName name="dms_AGN_Assets" localSheetId="15">'[9]18 - Tax depreciation'!$B$19:$B$25</definedName>
    <definedName name="dms_AGN_Assets">'[10]18 - Tax depreciation'!$B$19:$B$25</definedName>
    <definedName name="dms_DollarReal" localSheetId="16">'[8]AGN business details'!$C$55</definedName>
    <definedName name="dms_DollarReal" localSheetId="17">'[8]AGN business details'!$C$55</definedName>
    <definedName name="dms_DollarReal" localSheetId="15">'[9]AGN business details'!$C$55</definedName>
    <definedName name="dms_DollarReal">'[10]AGN business details'!$C$55</definedName>
    <definedName name="dms_DollarRealPrev_y5" localSheetId="16">'[8]AGN business details'!$C$56</definedName>
    <definedName name="dms_DollarRealPrev_y5" localSheetId="17">'[8]AGN business details'!$C$56</definedName>
    <definedName name="dms_DollarRealPrev_y5" localSheetId="15">'[9]AGN business details'!$C$56</definedName>
    <definedName name="dms_DollarRealPrev_y5">'[10]AGN business details'!$C$56</definedName>
    <definedName name="dms_ESCALATOR_rows" localSheetId="16">#REF!</definedName>
    <definedName name="dms_ESCALATOR_rows" localSheetId="17">#REF!</definedName>
    <definedName name="dms_ESCALATOR_rows" localSheetId="21">#REF!</definedName>
    <definedName name="dms_ESCALATOR_rows">#REF!</definedName>
    <definedName name="dms_Model" localSheetId="16">'[8]AGN business details'!$C$49</definedName>
    <definedName name="dms_Model" localSheetId="17">'[8]AGN business details'!$C$49</definedName>
    <definedName name="dms_Model" localSheetId="15">'[9]AGN business details'!$C$49</definedName>
    <definedName name="dms_Model">'[10]AGN business details'!$C$49</definedName>
    <definedName name="dms_RPT" localSheetId="16">'[8]AGN business details'!$C$48</definedName>
    <definedName name="dms_RPT" localSheetId="17">'[8]AGN business details'!$C$48</definedName>
    <definedName name="dms_RPT" localSheetId="15">'[9]AGN business details'!$C$48</definedName>
    <definedName name="dms_RPT">'[10]AGN business details'!$C$48</definedName>
    <definedName name="dms_TradingName" localSheetId="16">'[8]AGN business details'!$C$14</definedName>
    <definedName name="dms_TradingName" localSheetId="17">'[8]AGN business details'!$C$14</definedName>
    <definedName name="dms_TradingName" localSheetId="15">'[9]AGN business details'!$C$14</definedName>
    <definedName name="dms_TradingName">'[10]AGN business details'!$C$14</definedName>
    <definedName name="dms_TradingName_List" localSheetId="16">'[8]AGN business details'!$J$27:$J$48</definedName>
    <definedName name="dms_TradingName_List" localSheetId="17">'[8]AGN business details'!$J$27:$J$48</definedName>
    <definedName name="dms_TradingName_List" localSheetId="15">'[9]AGN business details'!$J$27:$J$48</definedName>
    <definedName name="dms_TradingName_List">'[10]AGN business details'!$J$27:$J$48</definedName>
    <definedName name="dms_UnitofMeasure" localSheetId="16">#REF!</definedName>
    <definedName name="dms_UnitofMeasure" localSheetId="17">#REF!</definedName>
    <definedName name="dms_UnitofMeasure" localSheetId="21">#REF!</definedName>
    <definedName name="dms_UnitofMeasure">#REF!</definedName>
    <definedName name="DNSP">[11]Outcomes!$B$2</definedName>
    <definedName name="dollars" localSheetId="21">'[2]Lookup|Tables'!$G$10</definedName>
    <definedName name="dollars">'[3]Lookup|Tables'!$G$10</definedName>
    <definedName name="factor" localSheetId="21">'[2]Lookup|Tables'!$G$17</definedName>
    <definedName name="factor">'[3]Lookup|Tables'!$G$17</definedName>
    <definedName name="FRCP" localSheetId="16">'[8]AGN business details'!$C$35:$G$35</definedName>
    <definedName name="FRCP" localSheetId="17">'[8]AGN business details'!$C$35:$G$35</definedName>
    <definedName name="FRCP" localSheetId="15">'[9]AGN business details'!$C$35:$G$35</definedName>
    <definedName name="FRCP">'[10]AGN business details'!$C$35:$G$35</definedName>
    <definedName name="FRCP_span" localSheetId="16">CONCATENATE('27 - Customer numbers'!FRCP_y1, " to ", '27 - Customer numbers'!FRCP_y5)</definedName>
    <definedName name="FRCP_span" localSheetId="17">CONCATENATE('28 - Consumption and demand'!FRCP_y1, " to ", '28 - Consumption and demand'!FRCP_y5)</definedName>
    <definedName name="FRCP_span" localSheetId="20">CONCATENATE(FRCP_y1, " to ", FRCP_y5)</definedName>
    <definedName name="FRCP_span" localSheetId="21">CONCATENATE(FRCP_y1, " to ", FRCP_y5)</definedName>
    <definedName name="FRCP_span" localSheetId="15">CONCATENATE('RIN 23(a) - Opex incl. RPM'!FRCP_y1, " to ", 'RIN 23(a) - Opex incl. RPM'!FRCP_y5)</definedName>
    <definedName name="FRCP_span">CONCATENATE(FRCP_y1, " to ", FRCP_y5)</definedName>
    <definedName name="FRCP_y1" localSheetId="16">'[8]AGN business details'!$C$35</definedName>
    <definedName name="FRCP_y1" localSheetId="17">'[8]AGN business details'!$C$35</definedName>
    <definedName name="FRCP_y1" localSheetId="15">'[9]AGN business details'!$C$35</definedName>
    <definedName name="FRCP_y1">'[10]AGN business details'!$C$35</definedName>
    <definedName name="FRCP_y2" localSheetId="16">'[8]AGN business details'!$D$35</definedName>
    <definedName name="FRCP_y2" localSheetId="17">'[8]AGN business details'!$D$35</definedName>
    <definedName name="FRCP_y2" localSheetId="15">'[9]AGN business details'!$D$35</definedName>
    <definedName name="FRCP_y2">'[10]AGN business details'!$D$35</definedName>
    <definedName name="FRCP_y3" localSheetId="16">'[8]AGN business details'!$E$35</definedName>
    <definedName name="FRCP_y3" localSheetId="17">'[8]AGN business details'!$E$35</definedName>
    <definedName name="FRCP_y3" localSheetId="15">'[9]AGN business details'!$E$35</definedName>
    <definedName name="FRCP_y3">'[10]AGN business details'!$E$35</definedName>
    <definedName name="FRCP_y4" localSheetId="16">'[8]AGN business details'!$F$35</definedName>
    <definedName name="FRCP_y4" localSheetId="17">'[8]AGN business details'!$F$35</definedName>
    <definedName name="FRCP_y4" localSheetId="15">'[9]AGN business details'!$F$35</definedName>
    <definedName name="FRCP_y4">'[10]AGN business details'!$F$35</definedName>
    <definedName name="FRCP_y5" localSheetId="16">'[8]AGN business details'!$G$35</definedName>
    <definedName name="FRCP_y5" localSheetId="17">'[8]AGN business details'!$G$35</definedName>
    <definedName name="FRCP_y5" localSheetId="15">'[9]AGN business details'!$G$35</definedName>
    <definedName name="FRCP_y5">'[10]AGN business details'!$G$35</definedName>
    <definedName name="InputRange">'[12]Scale escalation (2.8)'!$AA$26:$AA$32</definedName>
    <definedName name="kms" localSheetId="21">'[2]Lookup|Tables'!$G$23</definedName>
    <definedName name="kms">'[3]Lookup|Tables'!$G$23</definedName>
    <definedName name="millions" localSheetId="21">'[2]Lookup|Tables'!$G$12</definedName>
    <definedName name="millions">'[3]Lookup|Tables'!$G$12</definedName>
    <definedName name="Nominal" localSheetId="21">'[2]Input|Escalators'!$C$25</definedName>
    <definedName name="Nominal">'[3]Input|Escalators'!$C$25</definedName>
    <definedName name="Nominal_to_Real" localSheetId="21">'[2]Input|Escalators'!$C$29:$C$35</definedName>
    <definedName name="Nominal_to_Real">'[3]Input|Escalators'!$C$29:$C$35</definedName>
    <definedName name="number" localSheetId="21">'[2]Lookup|Tables'!$G$16</definedName>
    <definedName name="number">'[3]Lookup|Tables'!$G$16</definedName>
    <definedName name="OHFY15" localSheetId="21">'[13]4.Connections market expansn'!$K$16</definedName>
    <definedName name="OHFY15">'[14]4.Connections market expansn'!$K$16</definedName>
    <definedName name="OHFY16" localSheetId="21">'[13]4.Connections market expansn'!$L$16</definedName>
    <definedName name="OHFY16">'[14]4.Connections market expansn'!$L$16</definedName>
    <definedName name="percent" localSheetId="21">'[2]Lookup|Tables'!$G$14</definedName>
    <definedName name="percent">'[3]Lookup|Tables'!$G$14</definedName>
    <definedName name="PRCP" localSheetId="16">'[8]AGN business details'!$C$41:$G$41</definedName>
    <definedName name="PRCP" localSheetId="17">'[8]AGN business details'!$C$41:$G$41</definedName>
    <definedName name="PRCP" localSheetId="15">'[9]AGN business details'!$C$41:$G$41</definedName>
    <definedName name="PRCP">'[10]AGN business details'!$C$41:$G$41</definedName>
    <definedName name="PRCP_y1" localSheetId="16">'[8]AGN business details'!$C$41</definedName>
    <definedName name="PRCP_y1" localSheetId="17">'[8]AGN business details'!$C$41</definedName>
    <definedName name="PRCP_y1" localSheetId="15">'[9]AGN business details'!$C$41</definedName>
    <definedName name="PRCP_y1">'[10]AGN business details'!$C$41</definedName>
    <definedName name="PRCP_y2" localSheetId="16">'[8]AGN business details'!$D$41</definedName>
    <definedName name="PRCP_y2" localSheetId="17">'[8]AGN business details'!$D$41</definedName>
    <definedName name="PRCP_y2" localSheetId="15">'[9]AGN business details'!$D$41</definedName>
    <definedName name="PRCP_y2">'[10]AGN business details'!$D$41</definedName>
    <definedName name="PRCP_y3" localSheetId="16">'[8]AGN business details'!$E$41</definedName>
    <definedName name="PRCP_y3" localSheetId="17">'[8]AGN business details'!$E$41</definedName>
    <definedName name="PRCP_y3" localSheetId="15">'[9]AGN business details'!$E$41</definedName>
    <definedName name="PRCP_y3">'[10]AGN business details'!$E$41</definedName>
    <definedName name="PRCP_y4" localSheetId="16">'[8]AGN business details'!$F$41</definedName>
    <definedName name="PRCP_y4" localSheetId="17">'[8]AGN business details'!$F$41</definedName>
    <definedName name="PRCP_y4" localSheetId="15">'[9]AGN business details'!$F$41</definedName>
    <definedName name="PRCP_y4">'[10]AGN business details'!$F$41</definedName>
    <definedName name="PRCP_y5" localSheetId="16">'[8]AGN business details'!$G$41</definedName>
    <definedName name="PRCP_y5" localSheetId="17">'[8]AGN business details'!$G$41</definedName>
    <definedName name="PRCP_y5" localSheetId="15">'[9]AGN business details'!$G$41</definedName>
    <definedName name="PRCP_y5">'[10]AGN business details'!$G$41</definedName>
    <definedName name="_xlnm.Print_Area" localSheetId="19">CPI!$A$1:$K$63</definedName>
    <definedName name="RCP_1to5">"2015-16 to 2019-20"</definedName>
    <definedName name="Real_to_Nominal" localSheetId="21">'[2]Input|Escalators'!$C$19:$C$25</definedName>
    <definedName name="Real_to_Nominal">'[3]Input|Escalators'!$C$19:$C$25</definedName>
    <definedName name="Select" localSheetId="19">#REF!</definedName>
    <definedName name="Select" localSheetId="21">#REF!</definedName>
    <definedName name="Select">#REF!</definedName>
    <definedName name="SheetHeader" localSheetId="16">'[8]AGN business details'!$B$1</definedName>
    <definedName name="SheetHeader" localSheetId="17">'[8]AGN business details'!$B$1</definedName>
    <definedName name="SheetHeader" localSheetId="15">'[9]AGN business details'!$B$1</definedName>
    <definedName name="SheetHeader">'[10]AGN business details'!$B$1</definedName>
    <definedName name="TJ" localSheetId="21">'[2]Lookup|Tables'!$G$20</definedName>
    <definedName name="TJ">'[3]Lookup|Tables'!$G$20</definedName>
  </definedNames>
  <calcPr calcId="152511"/>
</workbook>
</file>

<file path=xl/calcChain.xml><?xml version="1.0" encoding="utf-8"?>
<calcChain xmlns="http://schemas.openxmlformats.org/spreadsheetml/2006/main">
  <c r="F13" i="15" l="1"/>
  <c r="J24" i="10" l="1"/>
  <c r="I24" i="10"/>
  <c r="H24" i="10"/>
  <c r="G24" i="10"/>
  <c r="F24" i="10"/>
  <c r="E24" i="10"/>
  <c r="K9" i="24" l="1"/>
  <c r="E3" i="42" l="1"/>
  <c r="F3" i="42"/>
  <c r="G3" i="42"/>
  <c r="H3" i="42"/>
  <c r="I3" i="42"/>
  <c r="D3" i="42"/>
  <c r="K10" i="15" l="1"/>
  <c r="G12" i="15" l="1"/>
  <c r="H12" i="15"/>
  <c r="I12" i="15"/>
  <c r="I13" i="15" s="1"/>
  <c r="J12" i="15"/>
  <c r="I2" i="42"/>
  <c r="F12" i="15"/>
  <c r="K12" i="15" l="1"/>
  <c r="G10" i="15" l="1"/>
  <c r="G13" i="15" s="1"/>
  <c r="H10" i="15"/>
  <c r="H13" i="15" s="1"/>
  <c r="I10" i="15"/>
  <c r="J10" i="15"/>
  <c r="J13" i="15" s="1"/>
  <c r="F10" i="15"/>
  <c r="K11" i="15"/>
  <c r="K13" i="15" l="1"/>
  <c r="F28" i="10" l="1"/>
  <c r="G28" i="10" s="1"/>
  <c r="H28" i="10" s="1"/>
  <c r="I28" i="10" s="1"/>
  <c r="J28" i="10" s="1"/>
  <c r="J8" i="40" l="1"/>
  <c r="I8" i="40"/>
  <c r="J19" i="10" s="1"/>
  <c r="H8" i="40"/>
  <c r="I19" i="10" s="1"/>
  <c r="G8" i="40"/>
  <c r="H19" i="10" s="1"/>
  <c r="F8" i="40"/>
  <c r="G19" i="10" s="1"/>
  <c r="E8" i="40"/>
  <c r="F19" i="10" s="1"/>
  <c r="D8" i="40"/>
  <c r="E19" i="10" s="1"/>
  <c r="C8" i="40"/>
  <c r="D19" i="10" s="1"/>
  <c r="F22" i="10" l="1"/>
  <c r="G22" i="10"/>
  <c r="H22" i="10"/>
  <c r="I22" i="10"/>
  <c r="J22" i="10"/>
  <c r="E22" i="10"/>
  <c r="K11" i="14" l="1"/>
  <c r="K11" i="13"/>
  <c r="K11" i="12"/>
  <c r="R121" i="38" l="1"/>
  <c r="Q121" i="38"/>
  <c r="P121" i="38"/>
  <c r="O121" i="38"/>
  <c r="N121" i="38"/>
  <c r="M121" i="38"/>
  <c r="L121" i="38"/>
  <c r="K121" i="38"/>
  <c r="J121" i="38"/>
  <c r="I121" i="38"/>
  <c r="H121" i="38"/>
  <c r="G121" i="38"/>
  <c r="F121" i="38"/>
  <c r="E121" i="38"/>
  <c r="D121" i="38"/>
  <c r="R113" i="38"/>
  <c r="Q113" i="38"/>
  <c r="P113" i="38"/>
  <c r="O113" i="38"/>
  <c r="N113" i="38"/>
  <c r="M113" i="38"/>
  <c r="L113" i="38"/>
  <c r="K113" i="38"/>
  <c r="J113" i="38"/>
  <c r="I113" i="38"/>
  <c r="H113" i="38"/>
  <c r="G113" i="38"/>
  <c r="F113" i="38"/>
  <c r="E113" i="38"/>
  <c r="D113" i="38"/>
  <c r="R106" i="38"/>
  <c r="Q106" i="38"/>
  <c r="P106" i="38"/>
  <c r="O106" i="38"/>
  <c r="N106" i="38"/>
  <c r="M106" i="38"/>
  <c r="L106" i="38"/>
  <c r="K106" i="38"/>
  <c r="J106" i="38"/>
  <c r="I106" i="38"/>
  <c r="H106" i="38"/>
  <c r="G106" i="38"/>
  <c r="F106" i="38"/>
  <c r="E106" i="38"/>
  <c r="D106" i="38"/>
  <c r="B105" i="38"/>
  <c r="R101" i="38"/>
  <c r="Q101" i="38"/>
  <c r="P101" i="38"/>
  <c r="O101" i="38"/>
  <c r="N101" i="38"/>
  <c r="M101" i="38"/>
  <c r="L101" i="38"/>
  <c r="K101" i="38"/>
  <c r="J101" i="38"/>
  <c r="I101" i="38"/>
  <c r="H101" i="38"/>
  <c r="G101" i="38"/>
  <c r="F101" i="38"/>
  <c r="E101" i="38"/>
  <c r="D101" i="38"/>
  <c r="R93" i="38"/>
  <c r="Q93" i="38"/>
  <c r="P93" i="38"/>
  <c r="O93" i="38"/>
  <c r="N93" i="38"/>
  <c r="M93" i="38"/>
  <c r="L93" i="38"/>
  <c r="K93" i="38"/>
  <c r="J93" i="38"/>
  <c r="I93" i="38"/>
  <c r="H93" i="38"/>
  <c r="G93" i="38"/>
  <c r="F93" i="38"/>
  <c r="E93" i="38"/>
  <c r="D93" i="38"/>
  <c r="B92" i="38"/>
  <c r="R91" i="38"/>
  <c r="R102" i="38" s="1"/>
  <c r="Q91" i="38"/>
  <c r="P91" i="38"/>
  <c r="O91" i="38"/>
  <c r="N91" i="38"/>
  <c r="N102" i="38" s="1"/>
  <c r="M91" i="38"/>
  <c r="L91" i="38"/>
  <c r="K91" i="38"/>
  <c r="J91" i="38"/>
  <c r="J102" i="38" s="1"/>
  <c r="I91" i="38"/>
  <c r="H91" i="38"/>
  <c r="G91" i="38"/>
  <c r="F91" i="38"/>
  <c r="F102" i="38" s="1"/>
  <c r="E91" i="38"/>
  <c r="D91" i="38"/>
  <c r="R83" i="38"/>
  <c r="Q83" i="38"/>
  <c r="P83" i="38"/>
  <c r="O83" i="38"/>
  <c r="N83" i="38"/>
  <c r="M83" i="38"/>
  <c r="L83" i="38"/>
  <c r="K83" i="38"/>
  <c r="J83" i="38"/>
  <c r="I83" i="38"/>
  <c r="H83" i="38"/>
  <c r="G83" i="38"/>
  <c r="F83" i="38"/>
  <c r="E83" i="38"/>
  <c r="D83" i="38"/>
  <c r="B82" i="38"/>
  <c r="R81" i="38"/>
  <c r="Q81" i="38"/>
  <c r="P81" i="38"/>
  <c r="O81" i="38"/>
  <c r="N81" i="38"/>
  <c r="M81" i="38"/>
  <c r="L81" i="38"/>
  <c r="K81" i="38"/>
  <c r="J81" i="38"/>
  <c r="I81" i="38"/>
  <c r="H81" i="38"/>
  <c r="G81" i="38"/>
  <c r="F81" i="38"/>
  <c r="E81" i="38"/>
  <c r="D81" i="38"/>
  <c r="R71" i="38"/>
  <c r="Q71" i="38"/>
  <c r="P71" i="38"/>
  <c r="O71" i="38"/>
  <c r="N71" i="38"/>
  <c r="M71" i="38"/>
  <c r="L71" i="38"/>
  <c r="K71" i="38"/>
  <c r="J71" i="38"/>
  <c r="I71" i="38"/>
  <c r="H71" i="38"/>
  <c r="G71" i="38"/>
  <c r="F71" i="38"/>
  <c r="E71" i="38"/>
  <c r="D71" i="38"/>
  <c r="R63" i="38"/>
  <c r="Q63" i="38"/>
  <c r="P63" i="38"/>
  <c r="O63" i="38"/>
  <c r="N63" i="38"/>
  <c r="M63" i="38"/>
  <c r="L63" i="38"/>
  <c r="K63" i="38"/>
  <c r="J63" i="38"/>
  <c r="I63" i="38"/>
  <c r="H63" i="38"/>
  <c r="G63" i="38"/>
  <c r="F63" i="38"/>
  <c r="E63" i="38"/>
  <c r="D63" i="38"/>
  <c r="B61" i="38"/>
  <c r="R58" i="38"/>
  <c r="Q58" i="38"/>
  <c r="P58" i="38"/>
  <c r="O58" i="38"/>
  <c r="N58" i="38"/>
  <c r="M58" i="38"/>
  <c r="L58" i="38"/>
  <c r="K58" i="38"/>
  <c r="J58" i="38"/>
  <c r="I58" i="38"/>
  <c r="H58" i="38"/>
  <c r="G58" i="38"/>
  <c r="F58" i="38"/>
  <c r="E58" i="38"/>
  <c r="D58" i="38"/>
  <c r="B49" i="38"/>
  <c r="R48" i="38"/>
  <c r="Q48" i="38"/>
  <c r="P48" i="38"/>
  <c r="O48" i="38"/>
  <c r="N48" i="38"/>
  <c r="M48" i="38"/>
  <c r="L48" i="38"/>
  <c r="K48" i="38"/>
  <c r="J48" i="38"/>
  <c r="I48" i="38"/>
  <c r="H48" i="38"/>
  <c r="G48" i="38"/>
  <c r="F48" i="38"/>
  <c r="E48" i="38"/>
  <c r="D48" i="38"/>
  <c r="R40" i="38"/>
  <c r="Q40" i="38"/>
  <c r="P40" i="38"/>
  <c r="O40" i="38"/>
  <c r="N40" i="38"/>
  <c r="M40" i="38"/>
  <c r="L40" i="38"/>
  <c r="K40" i="38"/>
  <c r="J40" i="38"/>
  <c r="I40" i="38"/>
  <c r="H40" i="38"/>
  <c r="G40" i="38"/>
  <c r="F40" i="38"/>
  <c r="E40" i="38"/>
  <c r="D40" i="38"/>
  <c r="B39" i="38"/>
  <c r="R38" i="38"/>
  <c r="Q38" i="38"/>
  <c r="P38" i="38"/>
  <c r="O38" i="38"/>
  <c r="N38" i="38"/>
  <c r="M38" i="38"/>
  <c r="L38" i="38"/>
  <c r="K38" i="38"/>
  <c r="J38" i="38"/>
  <c r="I38" i="38"/>
  <c r="H38" i="38"/>
  <c r="G38" i="38"/>
  <c r="F38" i="38"/>
  <c r="E38" i="38"/>
  <c r="D38" i="38"/>
  <c r="C34" i="38"/>
  <c r="B34" i="38"/>
  <c r="C33" i="38"/>
  <c r="B33" i="38"/>
  <c r="C32" i="38"/>
  <c r="B32" i="38"/>
  <c r="R30" i="38"/>
  <c r="Q30" i="38"/>
  <c r="P30" i="38"/>
  <c r="O30" i="38"/>
  <c r="N30" i="38"/>
  <c r="M30" i="38"/>
  <c r="L30" i="38"/>
  <c r="K30" i="38"/>
  <c r="J30" i="38"/>
  <c r="I30" i="38"/>
  <c r="H30" i="38"/>
  <c r="G30" i="38"/>
  <c r="F30" i="38"/>
  <c r="E30" i="38"/>
  <c r="D30" i="38"/>
  <c r="R28" i="38"/>
  <c r="Q28" i="38"/>
  <c r="P28" i="38"/>
  <c r="O28" i="38"/>
  <c r="N28" i="38"/>
  <c r="M28" i="38"/>
  <c r="L28" i="38"/>
  <c r="K28" i="38"/>
  <c r="J28" i="38"/>
  <c r="I28" i="38"/>
  <c r="H28" i="38"/>
  <c r="G28" i="38"/>
  <c r="F28" i="38"/>
  <c r="E28" i="38"/>
  <c r="D28" i="38"/>
  <c r="R20" i="38"/>
  <c r="Q20" i="38"/>
  <c r="P20" i="38"/>
  <c r="O20" i="38"/>
  <c r="N20" i="38"/>
  <c r="M20" i="38"/>
  <c r="L20" i="38"/>
  <c r="K20" i="38"/>
  <c r="J20" i="38"/>
  <c r="I20" i="38"/>
  <c r="H20" i="38"/>
  <c r="G20" i="38"/>
  <c r="F20" i="38"/>
  <c r="E20" i="38"/>
  <c r="D20" i="38"/>
  <c r="C91" i="37"/>
  <c r="Q89" i="37"/>
  <c r="Q91" i="37" s="1"/>
  <c r="P89" i="37"/>
  <c r="P91" i="37" s="1"/>
  <c r="O89" i="37"/>
  <c r="O91" i="37" s="1"/>
  <c r="N89" i="37"/>
  <c r="N91" i="37" s="1"/>
  <c r="M89" i="37"/>
  <c r="M91" i="37" s="1"/>
  <c r="L89" i="37"/>
  <c r="L91" i="37" s="1"/>
  <c r="K89" i="37"/>
  <c r="K91" i="37" s="1"/>
  <c r="J89" i="37"/>
  <c r="J91" i="37" s="1"/>
  <c r="I89" i="37"/>
  <c r="I91" i="37" s="1"/>
  <c r="H89" i="37"/>
  <c r="H91" i="37" s="1"/>
  <c r="G89" i="37"/>
  <c r="G91" i="37" s="1"/>
  <c r="F89" i="37"/>
  <c r="F91" i="37" s="1"/>
  <c r="E89" i="37"/>
  <c r="E91" i="37" s="1"/>
  <c r="D89" i="37"/>
  <c r="D91" i="37" s="1"/>
  <c r="Q86" i="37"/>
  <c r="P86" i="37"/>
  <c r="O86" i="37"/>
  <c r="N86" i="37"/>
  <c r="M86" i="37"/>
  <c r="L86" i="37"/>
  <c r="K86" i="37"/>
  <c r="J86" i="37"/>
  <c r="I86" i="37"/>
  <c r="H86" i="37"/>
  <c r="G86" i="37"/>
  <c r="F86" i="37"/>
  <c r="E86" i="37"/>
  <c r="D86" i="37"/>
  <c r="C86" i="37"/>
  <c r="Q85" i="37"/>
  <c r="P85" i="37"/>
  <c r="O85" i="37"/>
  <c r="N85" i="37"/>
  <c r="M85" i="37"/>
  <c r="L85" i="37"/>
  <c r="K85" i="37"/>
  <c r="J85" i="37"/>
  <c r="I85" i="37"/>
  <c r="H85" i="37"/>
  <c r="G85" i="37"/>
  <c r="F85" i="37"/>
  <c r="E85" i="37"/>
  <c r="D85" i="37"/>
  <c r="C85" i="37"/>
  <c r="Q83" i="37"/>
  <c r="P83" i="37"/>
  <c r="O83" i="37"/>
  <c r="N83" i="37"/>
  <c r="M83" i="37"/>
  <c r="L83" i="37"/>
  <c r="K83" i="37"/>
  <c r="J83" i="37"/>
  <c r="I83" i="37"/>
  <c r="H83" i="37"/>
  <c r="G83" i="37"/>
  <c r="F83" i="37"/>
  <c r="E83" i="37"/>
  <c r="D83" i="37"/>
  <c r="C83" i="37"/>
  <c r="C82" i="37"/>
  <c r="C84" i="37" s="1"/>
  <c r="M78" i="37"/>
  <c r="K78" i="37"/>
  <c r="E78" i="37"/>
  <c r="C78" i="37"/>
  <c r="Q76" i="37"/>
  <c r="Q78" i="37" s="1"/>
  <c r="P76" i="37"/>
  <c r="P78" i="37" s="1"/>
  <c r="O76" i="37"/>
  <c r="O78" i="37" s="1"/>
  <c r="N76" i="37"/>
  <c r="N78" i="37" s="1"/>
  <c r="M76" i="37"/>
  <c r="L76" i="37"/>
  <c r="L78" i="37" s="1"/>
  <c r="K76" i="37"/>
  <c r="J76" i="37"/>
  <c r="J78" i="37" s="1"/>
  <c r="I76" i="37"/>
  <c r="I78" i="37" s="1"/>
  <c r="H76" i="37"/>
  <c r="H78" i="37" s="1"/>
  <c r="G76" i="37"/>
  <c r="G78" i="37" s="1"/>
  <c r="F76" i="37"/>
  <c r="F78" i="37" s="1"/>
  <c r="E76" i="37"/>
  <c r="D76" i="37"/>
  <c r="D78" i="37" s="1"/>
  <c r="N72" i="37"/>
  <c r="F72" i="37"/>
  <c r="C72" i="37"/>
  <c r="Q70" i="37"/>
  <c r="Q72" i="37" s="1"/>
  <c r="P70" i="37"/>
  <c r="P72" i="37" s="1"/>
  <c r="O70" i="37"/>
  <c r="O72" i="37" s="1"/>
  <c r="N70" i="37"/>
  <c r="M70" i="37"/>
  <c r="M72" i="37" s="1"/>
  <c r="L70" i="37"/>
  <c r="L72" i="37" s="1"/>
  <c r="K70" i="37"/>
  <c r="K72" i="37" s="1"/>
  <c r="J70" i="37"/>
  <c r="J72" i="37" s="1"/>
  <c r="I70" i="37"/>
  <c r="I72" i="37" s="1"/>
  <c r="H70" i="37"/>
  <c r="H72" i="37" s="1"/>
  <c r="G70" i="37"/>
  <c r="G72" i="37" s="1"/>
  <c r="F70" i="37"/>
  <c r="E70" i="37"/>
  <c r="E72" i="37" s="1"/>
  <c r="D70" i="37"/>
  <c r="D72" i="37" s="1"/>
  <c r="M66" i="37"/>
  <c r="K66" i="37"/>
  <c r="E66" i="37"/>
  <c r="C66" i="37"/>
  <c r="Q64" i="37"/>
  <c r="Q66" i="37" s="1"/>
  <c r="P64" i="37"/>
  <c r="P66" i="37" s="1"/>
  <c r="O64" i="37"/>
  <c r="O66" i="37" s="1"/>
  <c r="N64" i="37"/>
  <c r="N66" i="37" s="1"/>
  <c r="M64" i="37"/>
  <c r="L64" i="37"/>
  <c r="L66" i="37" s="1"/>
  <c r="K64" i="37"/>
  <c r="J64" i="37"/>
  <c r="J66" i="37" s="1"/>
  <c r="I64" i="37"/>
  <c r="I66" i="37" s="1"/>
  <c r="H64" i="37"/>
  <c r="H66" i="37" s="1"/>
  <c r="G64" i="37"/>
  <c r="G66" i="37" s="1"/>
  <c r="F64" i="37"/>
  <c r="F66" i="37" s="1"/>
  <c r="E64" i="37"/>
  <c r="D64" i="37"/>
  <c r="D66" i="37" s="1"/>
  <c r="N60" i="37"/>
  <c r="F60" i="37"/>
  <c r="C60" i="37"/>
  <c r="Q58" i="37"/>
  <c r="Q82" i="37" s="1"/>
  <c r="Q84" i="37" s="1"/>
  <c r="P58" i="37"/>
  <c r="P82" i="37" s="1"/>
  <c r="P84" i="37" s="1"/>
  <c r="O58" i="37"/>
  <c r="N58" i="37"/>
  <c r="M58" i="37"/>
  <c r="M82" i="37" s="1"/>
  <c r="M84" i="37" s="1"/>
  <c r="L58" i="37"/>
  <c r="L82" i="37" s="1"/>
  <c r="L84" i="37" s="1"/>
  <c r="K58" i="37"/>
  <c r="J58" i="37"/>
  <c r="I58" i="37"/>
  <c r="I82" i="37" s="1"/>
  <c r="I84" i="37" s="1"/>
  <c r="H58" i="37"/>
  <c r="H82" i="37" s="1"/>
  <c r="H84" i="37" s="1"/>
  <c r="G58" i="37"/>
  <c r="F58" i="37"/>
  <c r="E58" i="37"/>
  <c r="E82" i="37" s="1"/>
  <c r="E84" i="37" s="1"/>
  <c r="D58" i="37"/>
  <c r="D82" i="37" s="1"/>
  <c r="D84" i="37" s="1"/>
  <c r="Q54" i="37"/>
  <c r="P54" i="37"/>
  <c r="O54" i="37"/>
  <c r="N54" i="37"/>
  <c r="M54" i="37"/>
  <c r="L54" i="37"/>
  <c r="K54" i="37"/>
  <c r="J54" i="37"/>
  <c r="I54" i="37"/>
  <c r="H54" i="37"/>
  <c r="G54" i="37"/>
  <c r="F54" i="37"/>
  <c r="E54" i="37"/>
  <c r="D54" i="37"/>
  <c r="C54" i="37"/>
  <c r="Q53" i="37"/>
  <c r="P53" i="37"/>
  <c r="O53" i="37"/>
  <c r="N53" i="37"/>
  <c r="M53" i="37"/>
  <c r="L53" i="37"/>
  <c r="K53" i="37"/>
  <c r="J53" i="37"/>
  <c r="I53" i="37"/>
  <c r="H53" i="37"/>
  <c r="G53" i="37"/>
  <c r="F53" i="37"/>
  <c r="E53" i="37"/>
  <c r="D53" i="37"/>
  <c r="C53" i="37"/>
  <c r="Q51" i="37"/>
  <c r="J18" i="10" s="1"/>
  <c r="P51" i="37"/>
  <c r="I18" i="10" s="1"/>
  <c r="O51" i="37"/>
  <c r="N51" i="37"/>
  <c r="M51" i="37"/>
  <c r="F18" i="10" s="1"/>
  <c r="L51" i="37"/>
  <c r="E18" i="10" s="1"/>
  <c r="K51" i="37"/>
  <c r="J51" i="37"/>
  <c r="I51" i="37"/>
  <c r="H51" i="37"/>
  <c r="G51" i="37"/>
  <c r="F51" i="37"/>
  <c r="E51" i="37"/>
  <c r="D51" i="37"/>
  <c r="C51" i="37"/>
  <c r="C50" i="37"/>
  <c r="C52" i="37" s="1"/>
  <c r="N46" i="37"/>
  <c r="F46" i="37"/>
  <c r="C46" i="37"/>
  <c r="Q44" i="37"/>
  <c r="Q46" i="37" s="1"/>
  <c r="P44" i="37"/>
  <c r="P46" i="37" s="1"/>
  <c r="O44" i="37"/>
  <c r="O46" i="37" s="1"/>
  <c r="N44" i="37"/>
  <c r="M44" i="37"/>
  <c r="M46" i="37" s="1"/>
  <c r="L44" i="37"/>
  <c r="L46" i="37" s="1"/>
  <c r="K44" i="37"/>
  <c r="K46" i="37" s="1"/>
  <c r="J44" i="37"/>
  <c r="J46" i="37" s="1"/>
  <c r="I44" i="37"/>
  <c r="I46" i="37" s="1"/>
  <c r="H44" i="37"/>
  <c r="H46" i="37" s="1"/>
  <c r="G44" i="37"/>
  <c r="G46" i="37" s="1"/>
  <c r="F44" i="37"/>
  <c r="E44" i="37"/>
  <c r="E46" i="37" s="1"/>
  <c r="D44" i="37"/>
  <c r="D46" i="37" s="1"/>
  <c r="M40" i="37"/>
  <c r="K40" i="37"/>
  <c r="E40" i="37"/>
  <c r="C40" i="37"/>
  <c r="Q38" i="37"/>
  <c r="Q40" i="37" s="1"/>
  <c r="P38" i="37"/>
  <c r="P40" i="37" s="1"/>
  <c r="O38" i="37"/>
  <c r="O40" i="37" s="1"/>
  <c r="N38" i="37"/>
  <c r="N40" i="37" s="1"/>
  <c r="M38" i="37"/>
  <c r="L38" i="37"/>
  <c r="L40" i="37" s="1"/>
  <c r="K38" i="37"/>
  <c r="J38" i="37"/>
  <c r="J40" i="37" s="1"/>
  <c r="I38" i="37"/>
  <c r="I40" i="37" s="1"/>
  <c r="H38" i="37"/>
  <c r="H40" i="37" s="1"/>
  <c r="G38" i="37"/>
  <c r="G40" i="37" s="1"/>
  <c r="F38" i="37"/>
  <c r="F40" i="37" s="1"/>
  <c r="E38" i="37"/>
  <c r="D38" i="37"/>
  <c r="D40" i="37" s="1"/>
  <c r="P34" i="37"/>
  <c r="L34" i="37"/>
  <c r="D34" i="37"/>
  <c r="C34" i="37"/>
  <c r="Q32" i="37"/>
  <c r="Q34" i="37" s="1"/>
  <c r="P32" i="37"/>
  <c r="O32" i="37"/>
  <c r="O34" i="37" s="1"/>
  <c r="N32" i="37"/>
  <c r="N34" i="37" s="1"/>
  <c r="M32" i="37"/>
  <c r="M34" i="37" s="1"/>
  <c r="L32" i="37"/>
  <c r="K32" i="37"/>
  <c r="K34" i="37" s="1"/>
  <c r="J32" i="37"/>
  <c r="J34" i="37" s="1"/>
  <c r="I32" i="37"/>
  <c r="I34" i="37" s="1"/>
  <c r="H32" i="37"/>
  <c r="H34" i="37" s="1"/>
  <c r="G32" i="37"/>
  <c r="G34" i="37" s="1"/>
  <c r="F32" i="37"/>
  <c r="F34" i="37" s="1"/>
  <c r="E32" i="37"/>
  <c r="E34" i="37" s="1"/>
  <c r="D32" i="37"/>
  <c r="M28" i="37"/>
  <c r="E28" i="37"/>
  <c r="C28" i="37"/>
  <c r="Q26" i="37"/>
  <c r="P26" i="37"/>
  <c r="O26" i="37"/>
  <c r="O50" i="37" s="1"/>
  <c r="O52" i="37" s="1"/>
  <c r="N26" i="37"/>
  <c r="M26" i="37"/>
  <c r="L26" i="37"/>
  <c r="K26" i="37"/>
  <c r="K50" i="37" s="1"/>
  <c r="K52" i="37" s="1"/>
  <c r="J26" i="37"/>
  <c r="I26" i="37"/>
  <c r="H26" i="37"/>
  <c r="G26" i="37"/>
  <c r="G50" i="37" s="1"/>
  <c r="G52" i="37" s="1"/>
  <c r="F26" i="37"/>
  <c r="E26" i="37"/>
  <c r="D26" i="37"/>
  <c r="H50" i="37" l="1"/>
  <c r="H52" i="37" s="1"/>
  <c r="P50" i="37"/>
  <c r="P52" i="37" s="1"/>
  <c r="O28" i="37"/>
  <c r="P60" i="37"/>
  <c r="G59" i="38"/>
  <c r="O59" i="38"/>
  <c r="D59" i="38"/>
  <c r="L59" i="38"/>
  <c r="E50" i="37"/>
  <c r="E52" i="37" s="1"/>
  <c r="M50" i="37"/>
  <c r="M52" i="37" s="1"/>
  <c r="J82" i="37"/>
  <c r="J84" i="37" s="1"/>
  <c r="D102" i="38"/>
  <c r="H102" i="38"/>
  <c r="L102" i="38"/>
  <c r="P102" i="38"/>
  <c r="D50" i="37"/>
  <c r="D52" i="37" s="1"/>
  <c r="L50" i="37"/>
  <c r="L52" i="37" s="1"/>
  <c r="G28" i="37"/>
  <c r="H60" i="37"/>
  <c r="K59" i="38"/>
  <c r="H59" i="38"/>
  <c r="P59" i="38"/>
  <c r="G102" i="38"/>
  <c r="K102" i="38"/>
  <c r="O102" i="38"/>
  <c r="I50" i="37"/>
  <c r="I52" i="37" s="1"/>
  <c r="Q50" i="37"/>
  <c r="Q52" i="37" s="1"/>
  <c r="I28" i="37"/>
  <c r="Q28" i="37"/>
  <c r="G18" i="10"/>
  <c r="F82" i="37"/>
  <c r="F84" i="37" s="1"/>
  <c r="N82" i="37"/>
  <c r="N84" i="37" s="1"/>
  <c r="J60" i="37"/>
  <c r="F50" i="37"/>
  <c r="F52" i="37" s="1"/>
  <c r="J50" i="37"/>
  <c r="J52" i="37" s="1"/>
  <c r="N50" i="37"/>
  <c r="N52" i="37" s="1"/>
  <c r="K28" i="37"/>
  <c r="D18" i="10"/>
  <c r="H18" i="10"/>
  <c r="I21" i="10" s="1"/>
  <c r="G82" i="37"/>
  <c r="G84" i="37" s="1"/>
  <c r="K82" i="37"/>
  <c r="K84" i="37" s="1"/>
  <c r="O82" i="37"/>
  <c r="O84" i="37" s="1"/>
  <c r="D60" i="37"/>
  <c r="L60" i="37"/>
  <c r="E59" i="38"/>
  <c r="I59" i="38"/>
  <c r="M59" i="38"/>
  <c r="Q59" i="38"/>
  <c r="F59" i="38"/>
  <c r="J59" i="38"/>
  <c r="N59" i="38"/>
  <c r="R59" i="38"/>
  <c r="E102" i="38"/>
  <c r="E103" i="38" s="1"/>
  <c r="I102" i="38"/>
  <c r="I103" i="38" s="1"/>
  <c r="M102" i="38"/>
  <c r="M103" i="38" s="1"/>
  <c r="Q102" i="38"/>
  <c r="G103" i="38"/>
  <c r="K103" i="38"/>
  <c r="O103" i="38"/>
  <c r="Q103" i="38"/>
  <c r="D122" i="38"/>
  <c r="F122" i="38"/>
  <c r="H122" i="38"/>
  <c r="J122" i="38"/>
  <c r="L122" i="38"/>
  <c r="N122" i="38"/>
  <c r="P122" i="38"/>
  <c r="R122" i="38"/>
  <c r="D103" i="38"/>
  <c r="F103" i="38"/>
  <c r="H103" i="38"/>
  <c r="J103" i="38"/>
  <c r="L103" i="38"/>
  <c r="N103" i="38"/>
  <c r="P103" i="38"/>
  <c r="R103" i="38"/>
  <c r="E122" i="38"/>
  <c r="G122" i="38"/>
  <c r="I122" i="38"/>
  <c r="K122" i="38"/>
  <c r="M122" i="38"/>
  <c r="O122" i="38"/>
  <c r="Q122" i="38"/>
  <c r="G21" i="10"/>
  <c r="J21" i="10"/>
  <c r="H21" i="10"/>
  <c r="F21" i="10"/>
  <c r="E21" i="10"/>
  <c r="D28" i="37"/>
  <c r="F28" i="37"/>
  <c r="H28" i="37"/>
  <c r="J28" i="37"/>
  <c r="L28" i="37"/>
  <c r="N28" i="37"/>
  <c r="P28" i="37"/>
  <c r="E60" i="37"/>
  <c r="G60" i="37"/>
  <c r="I60" i="37"/>
  <c r="K60" i="37"/>
  <c r="M60" i="37"/>
  <c r="O60" i="37"/>
  <c r="Q60" i="37"/>
  <c r="F28" i="20" l="1"/>
  <c r="G28" i="20"/>
  <c r="H28" i="20"/>
  <c r="I28" i="20"/>
  <c r="E28" i="20"/>
  <c r="J27" i="20" l="1"/>
  <c r="J28" i="20"/>
  <c r="AU9" i="32"/>
  <c r="AU33" i="32" l="1"/>
  <c r="AU34" i="32"/>
  <c r="AU35" i="32"/>
  <c r="AU36" i="32"/>
  <c r="AU37" i="32"/>
  <c r="AU38" i="32"/>
  <c r="AV9" i="32"/>
  <c r="AU30" i="32"/>
  <c r="AU29" i="32"/>
  <c r="AU28" i="32"/>
  <c r="AU27" i="32"/>
  <c r="AU26" i="32"/>
  <c r="C21" i="20" s="1"/>
  <c r="AU25" i="32"/>
  <c r="AU24" i="32"/>
  <c r="AT9" i="32"/>
  <c r="AT24" i="32" l="1"/>
  <c r="AT25" i="32"/>
  <c r="AT26" i="32"/>
  <c r="AT27" i="32"/>
  <c r="AT28" i="32"/>
  <c r="AT29" i="32"/>
  <c r="AT30" i="32"/>
  <c r="AT33" i="32"/>
  <c r="AT34" i="32"/>
  <c r="AT35" i="32"/>
  <c r="AT36" i="32"/>
  <c r="AT37" i="32"/>
  <c r="AT38" i="32"/>
  <c r="AY33" i="32"/>
  <c r="AX34" i="32"/>
  <c r="AW35" i="32"/>
  <c r="BA35" i="32"/>
  <c r="AZ36" i="32"/>
  <c r="AY37" i="32"/>
  <c r="AX38" i="32"/>
  <c r="AV34" i="32"/>
  <c r="AV38" i="32"/>
  <c r="BA27" i="32"/>
  <c r="BA24" i="32"/>
  <c r="AZ24" i="32"/>
  <c r="AZ25" i="32"/>
  <c r="AZ26" i="32"/>
  <c r="AZ27" i="32"/>
  <c r="AZ28" i="32"/>
  <c r="AZ29" i="32"/>
  <c r="AZ30" i="32"/>
  <c r="AV28" i="32"/>
  <c r="AX33" i="32"/>
  <c r="AW34" i="32"/>
  <c r="BA34" i="32"/>
  <c r="AZ35" i="32"/>
  <c r="AY36" i="32"/>
  <c r="AX37" i="32"/>
  <c r="AW38" i="32"/>
  <c r="BA38" i="32"/>
  <c r="AV37" i="32"/>
  <c r="BA26" i="32"/>
  <c r="BA30" i="32"/>
  <c r="AY24" i="32"/>
  <c r="AY25" i="32"/>
  <c r="AY26" i="32"/>
  <c r="AY27" i="32"/>
  <c r="AY28" i="32"/>
  <c r="AY29" i="32"/>
  <c r="AY30" i="32"/>
  <c r="AV27" i="32"/>
  <c r="AV24" i="32"/>
  <c r="BA33" i="32"/>
  <c r="AY35" i="32"/>
  <c r="AW37" i="32"/>
  <c r="AZ38" i="32"/>
  <c r="BA25" i="32"/>
  <c r="AX24" i="32"/>
  <c r="AX26" i="32"/>
  <c r="AX28" i="32"/>
  <c r="AX30" i="32"/>
  <c r="AV30" i="32"/>
  <c r="AW9" i="32"/>
  <c r="AW25" i="32"/>
  <c r="AZ34" i="32"/>
  <c r="BA29" i="32"/>
  <c r="AX27" i="32"/>
  <c r="AV26" i="32"/>
  <c r="D21" i="20" s="1"/>
  <c r="AZ33" i="32"/>
  <c r="AX35" i="32"/>
  <c r="BA36" i="32"/>
  <c r="AY38" i="32"/>
  <c r="AV33" i="32"/>
  <c r="AV39" i="32" s="1"/>
  <c r="AW24" i="32"/>
  <c r="AW26" i="32"/>
  <c r="AW28" i="32"/>
  <c r="AW30" i="32"/>
  <c r="AV29" i="32"/>
  <c r="AY34" i="32"/>
  <c r="AY39" i="32" s="1"/>
  <c r="AW36" i="32"/>
  <c r="AZ37" i="32"/>
  <c r="AV35" i="32"/>
  <c r="BA28" i="32"/>
  <c r="AW27" i="32"/>
  <c r="AW29" i="32"/>
  <c r="AV25" i="32"/>
  <c r="AW33" i="32"/>
  <c r="AX36" i="32"/>
  <c r="BA37" i="32"/>
  <c r="AV36" i="32"/>
  <c r="AX25" i="32"/>
  <c r="AX29" i="32"/>
  <c r="AU39" i="32"/>
  <c r="AU31" i="32"/>
  <c r="AS9" i="32"/>
  <c r="AS24" i="32" l="1"/>
  <c r="AS25" i="32"/>
  <c r="AS26" i="32"/>
  <c r="AS27" i="32"/>
  <c r="AS28" i="32"/>
  <c r="AS29" i="32"/>
  <c r="AS30" i="32"/>
  <c r="AS33" i="32"/>
  <c r="AS34" i="32"/>
  <c r="AS35" i="32"/>
  <c r="AS36" i="32"/>
  <c r="AS37" i="32"/>
  <c r="AS38" i="32"/>
  <c r="BA39" i="32"/>
  <c r="AX31" i="32"/>
  <c r="AW39" i="32"/>
  <c r="AZ39" i="32"/>
  <c r="AV31" i="32"/>
  <c r="AV40" i="32" s="1"/>
  <c r="AY31" i="32"/>
  <c r="AY40" i="32" s="1"/>
  <c r="BA31" i="32"/>
  <c r="AW31" i="32"/>
  <c r="AW40" i="32" s="1"/>
  <c r="AX39" i="32"/>
  <c r="AZ31" i="32"/>
  <c r="AU40" i="32"/>
  <c r="AR9" i="32"/>
  <c r="AR33" i="32" l="1"/>
  <c r="AR34" i="32"/>
  <c r="AR35" i="32"/>
  <c r="AR36" i="32"/>
  <c r="AR37" i="32"/>
  <c r="AR38" i="32"/>
  <c r="AR24" i="32"/>
  <c r="AR26" i="32"/>
  <c r="AR28" i="32"/>
  <c r="AR30" i="32"/>
  <c r="AR25" i="32"/>
  <c r="AR27" i="32"/>
  <c r="AR29" i="32"/>
  <c r="AZ40" i="32"/>
  <c r="AX40" i="32"/>
  <c r="BA40" i="32"/>
  <c r="AS39" i="32"/>
  <c r="AS31" i="32"/>
  <c r="AQ9" i="32"/>
  <c r="AT31" i="32"/>
  <c r="AT39" i="32"/>
  <c r="AQ33" i="32" l="1"/>
  <c r="AQ34" i="32"/>
  <c r="AQ35" i="32"/>
  <c r="AQ36" i="32"/>
  <c r="AQ37" i="32"/>
  <c r="AQ38" i="32"/>
  <c r="AQ25" i="32"/>
  <c r="AQ27" i="32"/>
  <c r="AQ29" i="32"/>
  <c r="AQ24" i="32"/>
  <c r="AQ26" i="32"/>
  <c r="AQ28" i="32"/>
  <c r="AQ30" i="32"/>
  <c r="AS40" i="32"/>
  <c r="AP9" i="32"/>
  <c r="AT40" i="32"/>
  <c r="AP24" i="32" l="1"/>
  <c r="AP25" i="32"/>
  <c r="AP26" i="32"/>
  <c r="AP27" i="32"/>
  <c r="AP28" i="32"/>
  <c r="AP29" i="32"/>
  <c r="AP30" i="32"/>
  <c r="AP34" i="32"/>
  <c r="AP35" i="32"/>
  <c r="AP37" i="32"/>
  <c r="AP33" i="32"/>
  <c r="AP36" i="32"/>
  <c r="AP38" i="32"/>
  <c r="AR31" i="32"/>
  <c r="AQ39" i="32"/>
  <c r="AQ31" i="32"/>
  <c r="AO9" i="32"/>
  <c r="AR39" i="32"/>
  <c r="AO24" i="32" l="1"/>
  <c r="AO25" i="32"/>
  <c r="AO26" i="32"/>
  <c r="AO27" i="32"/>
  <c r="AO28" i="32"/>
  <c r="AO29" i="32"/>
  <c r="AO30" i="32"/>
  <c r="AO34" i="32"/>
  <c r="AO37" i="32"/>
  <c r="AO33" i="32"/>
  <c r="AO35" i="32"/>
  <c r="AO36" i="32"/>
  <c r="AO38" i="32"/>
  <c r="AQ40" i="32"/>
  <c r="AR40" i="32"/>
  <c r="AN9" i="32"/>
  <c r="AN33" i="32" l="1"/>
  <c r="AN34" i="32"/>
  <c r="AN35" i="32"/>
  <c r="AN36" i="32"/>
  <c r="AN37" i="32"/>
  <c r="AN38" i="32"/>
  <c r="AN24" i="32"/>
  <c r="AN25" i="32"/>
  <c r="AN26" i="32"/>
  <c r="AN27" i="32"/>
  <c r="AN28" i="32"/>
  <c r="AN29" i="32"/>
  <c r="AN30" i="32"/>
  <c r="AP31" i="32"/>
  <c r="AP39" i="32"/>
  <c r="AO31" i="32"/>
  <c r="AM9" i="32"/>
  <c r="AP40" i="32" l="1"/>
  <c r="AM34" i="32"/>
  <c r="AM38" i="32"/>
  <c r="AM27" i="32"/>
  <c r="AM24" i="32"/>
  <c r="AM37" i="32"/>
  <c r="AM26" i="32"/>
  <c r="AM30" i="32"/>
  <c r="AM25" i="32"/>
  <c r="AM35" i="32"/>
  <c r="AM28" i="32"/>
  <c r="AM36" i="32"/>
  <c r="AM29" i="32"/>
  <c r="AM33" i="32"/>
  <c r="AO40" i="32"/>
  <c r="AO39" i="32"/>
  <c r="AM31" i="32" l="1"/>
  <c r="AN31" i="32"/>
  <c r="AN39" i="32"/>
  <c r="AN40" i="32" l="1"/>
  <c r="AM39" i="32"/>
  <c r="AM40" i="32" l="1"/>
  <c r="F141" i="35" l="1"/>
  <c r="E141" i="35"/>
  <c r="F140" i="35"/>
  <c r="E140" i="35"/>
  <c r="F139" i="35"/>
  <c r="E139" i="35"/>
  <c r="F138" i="35"/>
  <c r="E138" i="35"/>
  <c r="F137" i="35"/>
  <c r="E137" i="35"/>
  <c r="F136" i="35"/>
  <c r="E136" i="35"/>
  <c r="F135" i="35"/>
  <c r="E135" i="35"/>
  <c r="F134" i="35"/>
  <c r="E134" i="35"/>
  <c r="F133" i="35"/>
  <c r="E133" i="35"/>
  <c r="F132" i="35"/>
  <c r="E132" i="35"/>
  <c r="F131" i="35"/>
  <c r="E131" i="35"/>
  <c r="F130" i="35"/>
  <c r="E130" i="35"/>
  <c r="F129" i="35"/>
  <c r="E129" i="35"/>
  <c r="F128" i="35"/>
  <c r="E128" i="35"/>
  <c r="F127" i="35"/>
  <c r="E127" i="35"/>
  <c r="F126" i="35"/>
  <c r="E126" i="35"/>
  <c r="F125" i="35"/>
  <c r="E125" i="35"/>
  <c r="F124" i="35"/>
  <c r="E124" i="35"/>
  <c r="F123" i="35"/>
  <c r="E123" i="35"/>
  <c r="F122" i="35"/>
  <c r="E122" i="35"/>
  <c r="F121" i="35"/>
  <c r="E121" i="35"/>
  <c r="F120" i="35"/>
  <c r="E120" i="35"/>
  <c r="F119" i="35"/>
  <c r="E119" i="35"/>
  <c r="F118" i="35"/>
  <c r="E118" i="35"/>
  <c r="F117" i="35"/>
  <c r="E117" i="35"/>
  <c r="F116" i="35"/>
  <c r="E116" i="35"/>
  <c r="F115" i="35"/>
  <c r="E115" i="35"/>
  <c r="F114" i="35"/>
  <c r="E114" i="35"/>
  <c r="F113" i="35"/>
  <c r="E113" i="35"/>
  <c r="F112" i="35"/>
  <c r="E112" i="35"/>
  <c r="F111" i="35"/>
  <c r="E111" i="35"/>
  <c r="F110" i="35"/>
  <c r="E110" i="35"/>
  <c r="F109" i="35"/>
  <c r="E109" i="35"/>
  <c r="F108" i="35"/>
  <c r="E108" i="35"/>
  <c r="F107" i="35"/>
  <c r="E107" i="35"/>
  <c r="F106" i="35"/>
  <c r="E106" i="35"/>
  <c r="F105" i="35"/>
  <c r="E105" i="35"/>
  <c r="F104" i="35"/>
  <c r="E104" i="35"/>
  <c r="F103" i="35"/>
  <c r="E103" i="35"/>
  <c r="F102" i="35"/>
  <c r="E102" i="35"/>
  <c r="F101" i="35"/>
  <c r="E101" i="35"/>
  <c r="F100" i="35"/>
  <c r="E100" i="35"/>
  <c r="F99" i="35"/>
  <c r="E99" i="35"/>
  <c r="F98" i="35"/>
  <c r="E98" i="35"/>
  <c r="F97" i="35"/>
  <c r="E97" i="35"/>
  <c r="F96" i="35"/>
  <c r="E96" i="35"/>
  <c r="F95" i="35"/>
  <c r="E95" i="35"/>
  <c r="F94" i="35"/>
  <c r="E94" i="35"/>
  <c r="F93" i="35"/>
  <c r="E93" i="35"/>
  <c r="F92" i="35"/>
  <c r="E92" i="35"/>
  <c r="F91" i="35"/>
  <c r="E91" i="35"/>
  <c r="F90" i="35"/>
  <c r="E90" i="35"/>
  <c r="F89" i="35"/>
  <c r="E89" i="35"/>
  <c r="F88" i="35"/>
  <c r="E88" i="35"/>
  <c r="F87" i="35"/>
  <c r="E87" i="35"/>
  <c r="F86" i="35"/>
  <c r="E86" i="35"/>
  <c r="F85" i="35"/>
  <c r="E85" i="35"/>
  <c r="F84" i="35"/>
  <c r="E84" i="35"/>
  <c r="F83" i="35"/>
  <c r="E83" i="35"/>
  <c r="F82" i="35"/>
  <c r="E82" i="35"/>
  <c r="F81" i="35"/>
  <c r="E81" i="35"/>
  <c r="F80" i="35"/>
  <c r="E80" i="35"/>
  <c r="F79" i="35"/>
  <c r="E79" i="35"/>
  <c r="F78" i="35"/>
  <c r="E78" i="35"/>
  <c r="F77" i="35"/>
  <c r="E77" i="35"/>
  <c r="F76" i="35"/>
  <c r="E76" i="35"/>
  <c r="F75" i="35"/>
  <c r="E75" i="35"/>
  <c r="F74" i="35"/>
  <c r="E74" i="35"/>
  <c r="F73" i="35"/>
  <c r="E73" i="35"/>
  <c r="F72" i="35"/>
  <c r="E72" i="35"/>
  <c r="F71" i="35"/>
  <c r="E71" i="35"/>
  <c r="F70" i="35"/>
  <c r="E70" i="35"/>
  <c r="F69" i="35"/>
  <c r="E69" i="35"/>
  <c r="F68" i="35"/>
  <c r="E68" i="35"/>
  <c r="F67" i="35"/>
  <c r="E67" i="35"/>
  <c r="F66" i="35"/>
  <c r="E66" i="35"/>
  <c r="F65" i="35"/>
  <c r="E65" i="35"/>
  <c r="F64" i="35"/>
  <c r="E64" i="35"/>
  <c r="F63" i="35"/>
  <c r="E63" i="35"/>
  <c r="F62" i="35"/>
  <c r="E62" i="35"/>
  <c r="F61" i="35"/>
  <c r="E61" i="35"/>
  <c r="F60" i="35"/>
  <c r="E60" i="35"/>
  <c r="F59" i="35"/>
  <c r="E59" i="35"/>
  <c r="F58" i="35"/>
  <c r="E58" i="35"/>
  <c r="F57" i="35"/>
  <c r="E57" i="35"/>
  <c r="F56" i="35"/>
  <c r="E56" i="35"/>
  <c r="F55" i="35"/>
  <c r="E55" i="35"/>
  <c r="F54" i="35"/>
  <c r="E54" i="35"/>
  <c r="F53" i="35"/>
  <c r="E53" i="35"/>
  <c r="F52" i="35"/>
  <c r="E52" i="35"/>
  <c r="F51" i="35"/>
  <c r="E51" i="35"/>
  <c r="F50" i="35"/>
  <c r="E50" i="35"/>
  <c r="F49" i="35"/>
  <c r="E49" i="35"/>
  <c r="F48" i="35"/>
  <c r="E48" i="35"/>
  <c r="F47" i="35"/>
  <c r="E47" i="35"/>
  <c r="F46" i="35"/>
  <c r="E46" i="35"/>
  <c r="F45" i="35"/>
  <c r="E45" i="35"/>
  <c r="F44" i="35"/>
  <c r="E44" i="35"/>
  <c r="F43" i="35"/>
  <c r="E43" i="35"/>
  <c r="F42" i="35"/>
  <c r="E42" i="35"/>
  <c r="F41" i="35"/>
  <c r="E41" i="35"/>
  <c r="F40" i="35"/>
  <c r="E40" i="35"/>
  <c r="F39" i="35"/>
  <c r="E39" i="35"/>
  <c r="F38" i="35"/>
  <c r="E38" i="35"/>
  <c r="F37" i="35"/>
  <c r="E37" i="35"/>
  <c r="F36" i="35"/>
  <c r="E36" i="35"/>
  <c r="F35" i="35"/>
  <c r="E35" i="35"/>
  <c r="F34" i="35"/>
  <c r="E34" i="35"/>
  <c r="F33" i="35"/>
  <c r="E33" i="35"/>
  <c r="F32" i="35"/>
  <c r="E32" i="35"/>
  <c r="F31" i="35"/>
  <c r="E31" i="35"/>
  <c r="F30" i="35"/>
  <c r="E30" i="35"/>
  <c r="F29" i="35"/>
  <c r="E29" i="35"/>
  <c r="F28" i="35"/>
  <c r="E28" i="35"/>
  <c r="F27" i="35"/>
  <c r="E27" i="35"/>
  <c r="E26" i="35"/>
  <c r="E25" i="35"/>
  <c r="E24" i="35"/>
  <c r="H29" i="33"/>
  <c r="H30" i="33"/>
  <c r="H31" i="33"/>
  <c r="H32" i="33"/>
  <c r="H33" i="33"/>
  <c r="H34" i="33"/>
  <c r="H35" i="33"/>
  <c r="H36" i="33"/>
  <c r="H37" i="33"/>
  <c r="H38" i="33"/>
  <c r="H39" i="33"/>
  <c r="H40" i="33"/>
  <c r="H41" i="33"/>
  <c r="H42" i="33"/>
  <c r="H43" i="33"/>
  <c r="H44" i="33"/>
  <c r="D46" i="33" l="1"/>
  <c r="L47" i="33" s="1"/>
  <c r="C45" i="33"/>
  <c r="C46" i="33" s="1"/>
  <c r="C47" i="33" s="1"/>
  <c r="C48" i="33" s="1"/>
  <c r="C49" i="33" s="1"/>
  <c r="C50" i="33" s="1"/>
  <c r="C51" i="33" s="1"/>
  <c r="C52" i="33" s="1"/>
  <c r="C53" i="33" s="1"/>
  <c r="C54" i="33" s="1"/>
  <c r="C55" i="33" s="1"/>
  <c r="C56" i="33" s="1"/>
  <c r="I44" i="33"/>
  <c r="K43" i="33"/>
  <c r="J43" i="33"/>
  <c r="I43" i="33"/>
  <c r="K42" i="33"/>
  <c r="J42" i="33"/>
  <c r="I42" i="33"/>
  <c r="K41" i="33"/>
  <c r="J41" i="33"/>
  <c r="I41" i="33"/>
  <c r="K40" i="33"/>
  <c r="J40" i="33"/>
  <c r="I40" i="33"/>
  <c r="K39" i="33"/>
  <c r="J39" i="33"/>
  <c r="I39" i="33"/>
  <c r="K38" i="33"/>
  <c r="J38" i="33"/>
  <c r="I38" i="33"/>
  <c r="K37" i="33"/>
  <c r="J37" i="33"/>
  <c r="I37" i="33"/>
  <c r="K36" i="33"/>
  <c r="J36" i="33"/>
  <c r="I36" i="33"/>
  <c r="B36" i="33"/>
  <c r="B37" i="33" s="1"/>
  <c r="B38" i="33" s="1"/>
  <c r="K35" i="33"/>
  <c r="J35" i="33"/>
  <c r="I35" i="33"/>
  <c r="K34" i="33"/>
  <c r="J34" i="33"/>
  <c r="I34" i="33"/>
  <c r="K33" i="33"/>
  <c r="J33" i="33"/>
  <c r="I33" i="33"/>
  <c r="K32" i="33"/>
  <c r="J32" i="33"/>
  <c r="I32" i="33"/>
  <c r="K31" i="33"/>
  <c r="J31" i="33"/>
  <c r="I31" i="33"/>
  <c r="K30" i="33"/>
  <c r="J30" i="33"/>
  <c r="I30" i="33"/>
  <c r="K29" i="33"/>
  <c r="J29" i="33"/>
  <c r="I29" i="33"/>
  <c r="K28" i="33"/>
  <c r="J28" i="33"/>
  <c r="I28" i="33"/>
  <c r="H28" i="33"/>
  <c r="K27" i="33"/>
  <c r="J27" i="33"/>
  <c r="I27" i="33"/>
  <c r="H27" i="33"/>
  <c r="K26" i="33"/>
  <c r="J26" i="33"/>
  <c r="I26" i="33"/>
  <c r="H26" i="33"/>
  <c r="K25" i="33"/>
  <c r="J25" i="33"/>
  <c r="I25" i="33"/>
  <c r="H25" i="33"/>
  <c r="K24" i="33"/>
  <c r="J24" i="33"/>
  <c r="I24" i="33"/>
  <c r="H24" i="33"/>
  <c r="K23" i="33"/>
  <c r="J23" i="33"/>
  <c r="I23" i="33"/>
  <c r="H23" i="33"/>
  <c r="K22" i="33"/>
  <c r="J22" i="33"/>
  <c r="I22" i="33"/>
  <c r="H22" i="33"/>
  <c r="K21" i="33"/>
  <c r="J21" i="33"/>
  <c r="I21" i="33"/>
  <c r="H21" i="33"/>
  <c r="K20" i="33"/>
  <c r="J20" i="33"/>
  <c r="I20" i="33"/>
  <c r="H20" i="33"/>
  <c r="K19" i="33"/>
  <c r="J19" i="33"/>
  <c r="I19" i="33"/>
  <c r="H19" i="33"/>
  <c r="K18" i="33"/>
  <c r="J18" i="33"/>
  <c r="I18" i="33"/>
  <c r="H18" i="33"/>
  <c r="K17" i="33"/>
  <c r="J17" i="33"/>
  <c r="I17" i="33"/>
  <c r="H17" i="33"/>
  <c r="K16" i="33"/>
  <c r="J16" i="33"/>
  <c r="D47" i="33" l="1"/>
  <c r="D48" i="33" s="1"/>
  <c r="D49" i="33" s="1"/>
  <c r="D50" i="33" s="1"/>
  <c r="D51" i="33" s="1"/>
  <c r="D52" i="33" s="1"/>
  <c r="D53" i="33" s="1"/>
  <c r="D54" i="33" s="1"/>
  <c r="D55" i="33" s="1"/>
  <c r="D56" i="33" s="1"/>
  <c r="AC9" i="32" l="1"/>
  <c r="AC33" i="32" l="1"/>
  <c r="AC37" i="32"/>
  <c r="AC25" i="32"/>
  <c r="AC29" i="32"/>
  <c r="AC36" i="32"/>
  <c r="AC28" i="32"/>
  <c r="AC34" i="32"/>
  <c r="AC24" i="32"/>
  <c r="AC35" i="32"/>
  <c r="AC38" i="32"/>
  <c r="AC26" i="32"/>
  <c r="AC27" i="32"/>
  <c r="AC30" i="32"/>
  <c r="AB9" i="32"/>
  <c r="AA9" i="32"/>
  <c r="AA35" i="32" l="1"/>
  <c r="AA25" i="32"/>
  <c r="AA34" i="32"/>
  <c r="AA38" i="32"/>
  <c r="AA26" i="32"/>
  <c r="AA30" i="32"/>
  <c r="AA27" i="32"/>
  <c r="AA36" i="32"/>
  <c r="AA39" i="32" s="1"/>
  <c r="AA37" i="32"/>
  <c r="AA24" i="32"/>
  <c r="AA28" i="32"/>
  <c r="AA29" i="32"/>
  <c r="AA33" i="32"/>
  <c r="AB34" i="32"/>
  <c r="AB38" i="32"/>
  <c r="AB27" i="32"/>
  <c r="AB24" i="32"/>
  <c r="AB33" i="32"/>
  <c r="AB37" i="32"/>
  <c r="AB26" i="32"/>
  <c r="AB30" i="32"/>
  <c r="AB29" i="32"/>
  <c r="AB36" i="32"/>
  <c r="AB25" i="32"/>
  <c r="AB28" i="32"/>
  <c r="AB35" i="32"/>
  <c r="AE33" i="32"/>
  <c r="AG33" i="32"/>
  <c r="AD34" i="32"/>
  <c r="AF34" i="32"/>
  <c r="AH34" i="32"/>
  <c r="AE35" i="32"/>
  <c r="AG35" i="32"/>
  <c r="AD36" i="32"/>
  <c r="AF36" i="32"/>
  <c r="AH36" i="32"/>
  <c r="AE37" i="32"/>
  <c r="AG37" i="32"/>
  <c r="AD38" i="32"/>
  <c r="AF38" i="32"/>
  <c r="AH38" i="32"/>
  <c r="AD33" i="32"/>
  <c r="AF33" i="32"/>
  <c r="AH33" i="32"/>
  <c r="AE34" i="32"/>
  <c r="AG34" i="32"/>
  <c r="AD35" i="32"/>
  <c r="AF35" i="32"/>
  <c r="AH35" i="32"/>
  <c r="AE36" i="32"/>
  <c r="AG36" i="32"/>
  <c r="AD37" i="32"/>
  <c r="AF37" i="32"/>
  <c r="AH37" i="32"/>
  <c r="AE38" i="32"/>
  <c r="AG38" i="32"/>
  <c r="AD24" i="32"/>
  <c r="AF24" i="32"/>
  <c r="AH24" i="32"/>
  <c r="AE25" i="32"/>
  <c r="AG25" i="32"/>
  <c r="AD26" i="32"/>
  <c r="AF26" i="32"/>
  <c r="AH26" i="32"/>
  <c r="AE27" i="32"/>
  <c r="AG27" i="32"/>
  <c r="AD28" i="32"/>
  <c r="AF28" i="32"/>
  <c r="AH28" i="32"/>
  <c r="AE29" i="32"/>
  <c r="AG29" i="32"/>
  <c r="AD30" i="32"/>
  <c r="AF30" i="32"/>
  <c r="AH30" i="32"/>
  <c r="AE24" i="32"/>
  <c r="AD25" i="32"/>
  <c r="AH25" i="32"/>
  <c r="AG26" i="32"/>
  <c r="AF27" i="32"/>
  <c r="AE28" i="32"/>
  <c r="AD29" i="32"/>
  <c r="AH29" i="32"/>
  <c r="AG30" i="32"/>
  <c r="AG24" i="32"/>
  <c r="AF25" i="32"/>
  <c r="AE26" i="32"/>
  <c r="AD27" i="32"/>
  <c r="AH27" i="32"/>
  <c r="AG28" i="32"/>
  <c r="AF29" i="32"/>
  <c r="AE30" i="32"/>
  <c r="AB39" i="32"/>
  <c r="Z9" i="32"/>
  <c r="AB40" i="32" l="1"/>
  <c r="AB42" i="32" s="1"/>
  <c r="AA31" i="32"/>
  <c r="AA40" i="32" s="1"/>
  <c r="AA42" i="32" s="1"/>
  <c r="Z36" i="32"/>
  <c r="Z39" i="32" s="1"/>
  <c r="Z35" i="32"/>
  <c r="Z25" i="32"/>
  <c r="Z29" i="32"/>
  <c r="Z28" i="32"/>
  <c r="Z34" i="32"/>
  <c r="Z37" i="32"/>
  <c r="Z24" i="32"/>
  <c r="Z38" i="32"/>
  <c r="Z33" i="32"/>
  <c r="Z27" i="32"/>
  <c r="Z26" i="32"/>
  <c r="Z30" i="32"/>
  <c r="AB31" i="32"/>
  <c r="AG31" i="32"/>
  <c r="AH31" i="32"/>
  <c r="AD31" i="32"/>
  <c r="AH39" i="32"/>
  <c r="AD39" i="32"/>
  <c r="AC39" i="32"/>
  <c r="AG39" i="32"/>
  <c r="AC31" i="32"/>
  <c r="AE31" i="32"/>
  <c r="AF31" i="32"/>
  <c r="AF39" i="32"/>
  <c r="AE39" i="32"/>
  <c r="Y9" i="32"/>
  <c r="Z31" i="32"/>
  <c r="Z40" i="32" l="1"/>
  <c r="Z42" i="32" s="1"/>
  <c r="Y33" i="32"/>
  <c r="Y37" i="32"/>
  <c r="Y36" i="32"/>
  <c r="Y28" i="32"/>
  <c r="Y27" i="32"/>
  <c r="Y35" i="32"/>
  <c r="Y39" i="32" s="1"/>
  <c r="Y24" i="32"/>
  <c r="Y31" i="32" s="1"/>
  <c r="Y29" i="32"/>
  <c r="Y34" i="32"/>
  <c r="Y26" i="32"/>
  <c r="Y30" i="32"/>
  <c r="Y25" i="32"/>
  <c r="Y38" i="32"/>
  <c r="AF40" i="32"/>
  <c r="AF42" i="32" s="1"/>
  <c r="AC40" i="32"/>
  <c r="AC42" i="32" s="1"/>
  <c r="AE40" i="32"/>
  <c r="AE42" i="32" s="1"/>
  <c r="AH40" i="32"/>
  <c r="AH42" i="32" s="1"/>
  <c r="AD40" i="32"/>
  <c r="AD42" i="32" s="1"/>
  <c r="AG40" i="32"/>
  <c r="AG42" i="32" s="1"/>
  <c r="X9" i="32"/>
  <c r="X34" i="32" l="1"/>
  <c r="X38" i="32"/>
  <c r="X26" i="32"/>
  <c r="X33" i="32"/>
  <c r="X37" i="32"/>
  <c r="X27" i="32"/>
  <c r="X24" i="32"/>
  <c r="X31" i="32" s="1"/>
  <c r="X40" i="32" s="1"/>
  <c r="X28" i="32"/>
  <c r="X30" i="32"/>
  <c r="X35" i="32"/>
  <c r="X25" i="32"/>
  <c r="X36" i="32"/>
  <c r="X29" i="32"/>
  <c r="Y40" i="32"/>
  <c r="Y42" i="32" s="1"/>
  <c r="X39" i="32"/>
  <c r="W9" i="32"/>
  <c r="W35" i="32" l="1"/>
  <c r="W25" i="32"/>
  <c r="W29" i="32"/>
  <c r="W31" i="32" s="1"/>
  <c r="W34" i="32"/>
  <c r="W38" i="32"/>
  <c r="W26" i="32"/>
  <c r="W30" i="32"/>
  <c r="W37" i="32"/>
  <c r="W28" i="32"/>
  <c r="W33" i="32"/>
  <c r="W27" i="32"/>
  <c r="W36" i="32"/>
  <c r="W24" i="32"/>
  <c r="W39" i="32"/>
  <c r="V9" i="32"/>
  <c r="V36" i="32" l="1"/>
  <c r="V28" i="32"/>
  <c r="V35" i="32"/>
  <c r="V25" i="32"/>
  <c r="V29" i="32"/>
  <c r="V27" i="32"/>
  <c r="V30" i="32"/>
  <c r="V31" i="32" s="1"/>
  <c r="V34" i="32"/>
  <c r="V26" i="32"/>
  <c r="V24" i="32"/>
  <c r="V37" i="32"/>
  <c r="V38" i="32"/>
  <c r="V33" i="32"/>
  <c r="V39" i="32" s="1"/>
  <c r="W40" i="32"/>
  <c r="U9" i="32"/>
  <c r="U33" i="32" l="1"/>
  <c r="U37" i="32"/>
  <c r="U27" i="32"/>
  <c r="U36" i="32"/>
  <c r="U28" i="32"/>
  <c r="U30" i="32"/>
  <c r="T9" i="32"/>
  <c r="U34" i="32"/>
  <c r="U35" i="32"/>
  <c r="U25" i="32"/>
  <c r="U38" i="32"/>
  <c r="U29" i="32"/>
  <c r="U26" i="32"/>
  <c r="U24" i="32"/>
  <c r="V40" i="32"/>
  <c r="U31" i="32"/>
  <c r="T36" i="32" l="1"/>
  <c r="T35" i="32"/>
  <c r="T33" i="32"/>
  <c r="T25" i="32"/>
  <c r="T29" i="32"/>
  <c r="T24" i="32"/>
  <c r="T31" i="32" s="1"/>
  <c r="T34" i="32"/>
  <c r="T37" i="32"/>
  <c r="T38" i="32"/>
  <c r="T30" i="32"/>
  <c r="T26" i="32"/>
  <c r="T27" i="32"/>
  <c r="T28" i="32"/>
  <c r="U39" i="32"/>
  <c r="U40" i="32" s="1"/>
  <c r="T40" i="32" l="1"/>
  <c r="T39" i="32"/>
  <c r="H80" i="32"/>
  <c r="G80" i="32"/>
  <c r="F80" i="32"/>
  <c r="E80" i="32"/>
  <c r="D80" i="32"/>
  <c r="Q61" i="32"/>
  <c r="P61" i="32"/>
  <c r="O61" i="32"/>
  <c r="N61" i="32"/>
  <c r="M61" i="32"/>
  <c r="L61" i="32"/>
  <c r="K61" i="32"/>
  <c r="J61" i="32"/>
  <c r="I61" i="32"/>
  <c r="H61" i="32"/>
  <c r="G61" i="32"/>
  <c r="F61" i="32"/>
  <c r="E61" i="32"/>
  <c r="D61" i="32"/>
  <c r="C61" i="32"/>
  <c r="Q56" i="32"/>
  <c r="P56" i="32"/>
  <c r="O56" i="32"/>
  <c r="N56" i="32"/>
  <c r="M56" i="32"/>
  <c r="L56" i="32"/>
  <c r="K56" i="32"/>
  <c r="J56" i="32"/>
  <c r="I56" i="32"/>
  <c r="H56" i="32"/>
  <c r="G56" i="32"/>
  <c r="F56" i="32"/>
  <c r="E56" i="32"/>
  <c r="D56" i="32"/>
  <c r="C56" i="32"/>
  <c r="Q39" i="32"/>
  <c r="P39" i="32"/>
  <c r="O39" i="32"/>
  <c r="N39" i="32"/>
  <c r="M39" i="32"/>
  <c r="L39" i="32"/>
  <c r="K39" i="32"/>
  <c r="J39" i="32"/>
  <c r="I39" i="32"/>
  <c r="H39" i="32"/>
  <c r="Q31" i="32"/>
  <c r="P31" i="32"/>
  <c r="O31" i="32"/>
  <c r="N31" i="32"/>
  <c r="M31" i="32"/>
  <c r="L31" i="32"/>
  <c r="K31" i="32"/>
  <c r="C62" i="32" l="1"/>
  <c r="E62" i="32"/>
  <c r="G62" i="32"/>
  <c r="I62" i="32"/>
  <c r="K62" i="32"/>
  <c r="M62" i="32"/>
  <c r="O62" i="32"/>
  <c r="Q62" i="32"/>
  <c r="D62" i="32"/>
  <c r="F62" i="32"/>
  <c r="H62" i="32"/>
  <c r="J62" i="32"/>
  <c r="L62" i="32"/>
  <c r="N62" i="32"/>
  <c r="P62" i="32"/>
  <c r="L40" i="32"/>
  <c r="N40" i="32"/>
  <c r="P40" i="32"/>
  <c r="K40" i="32"/>
  <c r="M40" i="32"/>
  <c r="O40" i="32"/>
  <c r="Q40" i="32"/>
  <c r="K65" i="32" l="1"/>
  <c r="D7" i="14" l="1"/>
  <c r="D7" i="13"/>
  <c r="D7" i="12"/>
  <c r="F8" i="27" l="1"/>
  <c r="F10" i="27" l="1"/>
  <c r="G8" i="27"/>
  <c r="H8" i="27" s="1"/>
  <c r="I8" i="27" s="1"/>
  <c r="I10" i="27" s="1"/>
  <c r="G10" i="27" l="1"/>
  <c r="H10" i="27"/>
  <c r="J8" i="27"/>
  <c r="J10" i="27" s="1"/>
  <c r="J23" i="20" l="1"/>
  <c r="K10" i="27"/>
  <c r="E18" i="25" l="1"/>
  <c r="F18" i="25"/>
  <c r="E19" i="25"/>
  <c r="F19" i="25"/>
  <c r="E20" i="25"/>
  <c r="F20" i="25"/>
  <c r="E21" i="25"/>
  <c r="F21" i="25"/>
  <c r="E22" i="25"/>
  <c r="F22" i="25"/>
  <c r="E23" i="25"/>
  <c r="F23" i="25"/>
  <c r="E24" i="25" l="1"/>
  <c r="F24" i="25"/>
  <c r="K23" i="25" l="1"/>
  <c r="J23" i="25"/>
  <c r="I23" i="25"/>
  <c r="H23" i="25"/>
  <c r="G23" i="25"/>
  <c r="K22" i="25"/>
  <c r="J22" i="25"/>
  <c r="I22" i="25"/>
  <c r="H22" i="25"/>
  <c r="G22" i="25"/>
  <c r="K21" i="25"/>
  <c r="J21" i="25"/>
  <c r="I21" i="25"/>
  <c r="H21" i="25"/>
  <c r="G21" i="25"/>
  <c r="K20" i="25"/>
  <c r="J20" i="25"/>
  <c r="I20" i="25"/>
  <c r="H20" i="25"/>
  <c r="G20" i="25"/>
  <c r="K19" i="25"/>
  <c r="J19" i="25"/>
  <c r="I19" i="25"/>
  <c r="H19" i="25"/>
  <c r="G19" i="25"/>
  <c r="K18" i="25"/>
  <c r="J18" i="25"/>
  <c r="I18" i="25"/>
  <c r="H18" i="25"/>
  <c r="G18" i="25"/>
  <c r="K7" i="22" l="1"/>
  <c r="K24" i="25" l="1"/>
  <c r="J24" i="25"/>
  <c r="I24" i="25"/>
  <c r="H24" i="25"/>
  <c r="G24" i="25"/>
  <c r="E24" i="20"/>
  <c r="L24" i="25" l="1"/>
  <c r="F10" i="24"/>
  <c r="G10" i="24"/>
  <c r="H10" i="24"/>
  <c r="I10" i="24"/>
  <c r="J10" i="24"/>
  <c r="I21" i="20" l="1"/>
  <c r="J11" i="24"/>
  <c r="G21" i="20"/>
  <c r="H11" i="24"/>
  <c r="E21" i="20"/>
  <c r="F11" i="24"/>
  <c r="H21" i="20"/>
  <c r="I11" i="24"/>
  <c r="F21" i="20"/>
  <c r="G11" i="24"/>
  <c r="G24" i="20"/>
  <c r="F24" i="20"/>
  <c r="J22" i="20"/>
  <c r="H24" i="20"/>
  <c r="K11" i="24" l="1"/>
  <c r="I24" i="20"/>
  <c r="K10" i="24"/>
  <c r="F10" i="10" l="1"/>
  <c r="F16" i="10" s="1"/>
  <c r="F30" i="10" s="1"/>
  <c r="G10" i="10"/>
  <c r="G16" i="10" s="1"/>
  <c r="G30" i="10" s="1"/>
  <c r="H10" i="10"/>
  <c r="H16" i="10" s="1"/>
  <c r="H30" i="10" s="1"/>
  <c r="I10" i="10"/>
  <c r="I16" i="10" s="1"/>
  <c r="I30" i="10" s="1"/>
  <c r="J10" i="10"/>
  <c r="J16" i="10" s="1"/>
  <c r="J30" i="10" s="1"/>
  <c r="E10" i="10"/>
  <c r="E16" i="10" s="1"/>
  <c r="E30" i="10" s="1"/>
  <c r="G8" i="22"/>
  <c r="H8" i="22"/>
  <c r="I8" i="22"/>
  <c r="J8" i="22"/>
  <c r="F8" i="22"/>
  <c r="J34" i="10" l="1"/>
  <c r="G34" i="10"/>
  <c r="E34" i="10"/>
  <c r="I34" i="10"/>
  <c r="H34" i="10"/>
  <c r="F34" i="10"/>
  <c r="K9" i="22"/>
  <c r="K4" i="15" l="1"/>
  <c r="J4" i="15"/>
  <c r="I4" i="15"/>
  <c r="H4" i="15"/>
  <c r="G4" i="15"/>
  <c r="F4" i="15"/>
  <c r="E4" i="15"/>
  <c r="D4" i="15"/>
  <c r="B15" i="20"/>
  <c r="B16" i="20"/>
  <c r="B14" i="20"/>
  <c r="J21" i="20" l="1"/>
  <c r="D8" i="12" l="1"/>
  <c r="K4" i="14" l="1"/>
  <c r="J4" i="14"/>
  <c r="I4" i="14"/>
  <c r="H4" i="14"/>
  <c r="G4" i="14"/>
  <c r="F4" i="14"/>
  <c r="E4" i="14"/>
  <c r="D4" i="14"/>
  <c r="E4" i="13"/>
  <c r="F4" i="13"/>
  <c r="G4" i="13"/>
  <c r="H4" i="13"/>
  <c r="I4" i="13"/>
  <c r="J4" i="13"/>
  <c r="K4" i="13"/>
  <c r="D4" i="13"/>
  <c r="E33" i="10"/>
  <c r="F33" i="10"/>
  <c r="G33" i="10"/>
  <c r="H33" i="10"/>
  <c r="I33" i="10"/>
  <c r="J33" i="10"/>
  <c r="C10" i="14" l="1"/>
  <c r="C11" i="14" s="1"/>
  <c r="D9" i="14"/>
  <c r="D9" i="13"/>
  <c r="E35" i="10"/>
  <c r="J35" i="10"/>
  <c r="F35" i="10"/>
  <c r="I35" i="10"/>
  <c r="G35" i="10"/>
  <c r="H35" i="10"/>
  <c r="D8" i="14"/>
  <c r="D8" i="13"/>
  <c r="E8" i="13" s="1"/>
  <c r="I9" i="14" l="1"/>
  <c r="H9" i="13"/>
  <c r="C10" i="13"/>
  <c r="C11" i="13" s="1"/>
  <c r="E9" i="14"/>
  <c r="J9" i="14"/>
  <c r="G9" i="14"/>
  <c r="H9" i="14"/>
  <c r="F9" i="14"/>
  <c r="F9" i="13"/>
  <c r="I9" i="13"/>
  <c r="J9" i="13"/>
  <c r="G9" i="13"/>
  <c r="D10" i="14"/>
  <c r="I8" i="14"/>
  <c r="E8" i="14"/>
  <c r="H8" i="14"/>
  <c r="G8" i="14"/>
  <c r="J8" i="14"/>
  <c r="F8" i="14"/>
  <c r="E9" i="13"/>
  <c r="I8" i="13"/>
  <c r="D10" i="13"/>
  <c r="D12" i="13" s="1"/>
  <c r="C15" i="20" s="1"/>
  <c r="H8" i="13"/>
  <c r="G8" i="13"/>
  <c r="J8" i="13"/>
  <c r="F8" i="13"/>
  <c r="C9" i="20" l="1"/>
  <c r="D12" i="14"/>
  <c r="C16" i="20" s="1"/>
  <c r="C8" i="20"/>
  <c r="K9" i="14"/>
  <c r="K9" i="13"/>
  <c r="G10" i="13"/>
  <c r="G12" i="13" s="1"/>
  <c r="F15" i="20" s="1"/>
  <c r="I10" i="13"/>
  <c r="I12" i="13" s="1"/>
  <c r="H15" i="20" s="1"/>
  <c r="J10" i="14"/>
  <c r="J12" i="14" s="1"/>
  <c r="I16" i="20" s="1"/>
  <c r="I10" i="14"/>
  <c r="I12" i="14" s="1"/>
  <c r="H16" i="20" s="1"/>
  <c r="H10" i="13"/>
  <c r="H12" i="13" s="1"/>
  <c r="G15" i="20" s="1"/>
  <c r="G10" i="14"/>
  <c r="G12" i="14" s="1"/>
  <c r="F16" i="20" s="1"/>
  <c r="H10" i="14"/>
  <c r="H12" i="14" s="1"/>
  <c r="G16" i="20" s="1"/>
  <c r="J10" i="13"/>
  <c r="J12" i="13" s="1"/>
  <c r="I15" i="20" s="1"/>
  <c r="E10" i="14"/>
  <c r="E12" i="14" s="1"/>
  <c r="D16" i="20" s="1"/>
  <c r="F10" i="14"/>
  <c r="F12" i="14" s="1"/>
  <c r="K8" i="14"/>
  <c r="F10" i="13"/>
  <c r="F12" i="13" s="1"/>
  <c r="K8" i="13"/>
  <c r="E10" i="13"/>
  <c r="E12" i="13" s="1"/>
  <c r="D15" i="20" s="1"/>
  <c r="E16" i="20" l="1"/>
  <c r="K12" i="14"/>
  <c r="E15" i="20"/>
  <c r="K12" i="13"/>
  <c r="E8" i="20"/>
  <c r="H8" i="20"/>
  <c r="D8" i="20"/>
  <c r="G8" i="20"/>
  <c r="F8" i="20"/>
  <c r="I8" i="20"/>
  <c r="E9" i="20"/>
  <c r="G9" i="20"/>
  <c r="I9" i="20"/>
  <c r="F9" i="20"/>
  <c r="D9" i="20"/>
  <c r="H9" i="20"/>
  <c r="K10" i="14"/>
  <c r="K10" i="13"/>
  <c r="J15" i="20" l="1"/>
  <c r="J16" i="20"/>
  <c r="J8" i="20"/>
  <c r="J9" i="20"/>
  <c r="C10" i="12" l="1"/>
  <c r="C11" i="12" s="1"/>
  <c r="D9" i="12"/>
  <c r="H9" i="12" l="1"/>
  <c r="F9" i="12"/>
  <c r="I9" i="12"/>
  <c r="D10" i="12"/>
  <c r="D12" i="12" s="1"/>
  <c r="C14" i="20" s="1"/>
  <c r="C18" i="20" s="1"/>
  <c r="G9" i="12"/>
  <c r="J9" i="12"/>
  <c r="E9" i="12"/>
  <c r="G8" i="12"/>
  <c r="E8" i="12"/>
  <c r="H8" i="12"/>
  <c r="I8" i="12"/>
  <c r="F8" i="12"/>
  <c r="J8" i="12"/>
  <c r="C25" i="20" l="1"/>
  <c r="C7" i="20"/>
  <c r="C11" i="20" s="1"/>
  <c r="E10" i="12"/>
  <c r="E12" i="12" s="1"/>
  <c r="D14" i="20" s="1"/>
  <c r="D18" i="20" s="1"/>
  <c r="K9" i="12"/>
  <c r="F10" i="12"/>
  <c r="F12" i="12" s="1"/>
  <c r="K8" i="12"/>
  <c r="G10" i="12"/>
  <c r="G12" i="12" s="1"/>
  <c r="F14" i="20" s="1"/>
  <c r="E14" i="20" l="1"/>
  <c r="F7" i="20"/>
  <c r="D7" i="20"/>
  <c r="D11" i="20" s="1"/>
  <c r="E7" i="20"/>
  <c r="H10" i="12"/>
  <c r="H12" i="12" s="1"/>
  <c r="G14" i="20" s="1"/>
  <c r="G7" i="20" l="1"/>
  <c r="I10" i="12"/>
  <c r="I12" i="12" s="1"/>
  <c r="H14" i="20" s="1"/>
  <c r="J10" i="12"/>
  <c r="J12" i="12" s="1"/>
  <c r="I14" i="20" s="1"/>
  <c r="K12" i="12" l="1"/>
  <c r="D25" i="20"/>
  <c r="J14" i="20"/>
  <c r="I7" i="20"/>
  <c r="H7" i="20"/>
  <c r="K10" i="12"/>
  <c r="J7" i="20" l="1"/>
  <c r="K10" i="22" l="1"/>
  <c r="J24" i="20" l="1"/>
  <c r="J15" i="15" l="1"/>
  <c r="I17" i="20" s="1"/>
  <c r="I15" i="15"/>
  <c r="H17" i="20" s="1"/>
  <c r="H15" i="15"/>
  <c r="G17" i="20" s="1"/>
  <c r="G15" i="15"/>
  <c r="F17" i="20" s="1"/>
  <c r="H10" i="20"/>
  <c r="I10" i="20"/>
  <c r="K7" i="15"/>
  <c r="F10" i="20"/>
  <c r="G10" i="20"/>
  <c r="I18" i="20" l="1"/>
  <c r="I25" i="20" s="1"/>
  <c r="I31" i="20" s="1"/>
  <c r="F18" i="20"/>
  <c r="F25" i="20" s="1"/>
  <c r="H18" i="20"/>
  <c r="H25" i="20" s="1"/>
  <c r="H31" i="20" s="1"/>
  <c r="G18" i="20"/>
  <c r="G25" i="20" s="1"/>
  <c r="H11" i="20"/>
  <c r="G11" i="20"/>
  <c r="F11" i="20"/>
  <c r="F15" i="15"/>
  <c r="E17" i="20" s="1"/>
  <c r="E18" i="20" s="1"/>
  <c r="E25" i="20" s="1"/>
  <c r="I11" i="20"/>
  <c r="F31" i="20" l="1"/>
  <c r="F37" i="20" s="1"/>
  <c r="J25" i="20"/>
  <c r="G31" i="20"/>
  <c r="G37" i="20" s="1"/>
  <c r="H37" i="20"/>
  <c r="I37" i="20"/>
  <c r="I32" i="20"/>
  <c r="I11" i="26"/>
  <c r="I13" i="26" s="1"/>
  <c r="H32" i="20"/>
  <c r="H11" i="26"/>
  <c r="H13" i="26" s="1"/>
  <c r="E10" i="20"/>
  <c r="K15" i="15"/>
  <c r="F32" i="20" l="1"/>
  <c r="F11" i="26"/>
  <c r="F13" i="26" s="1"/>
  <c r="G32" i="20"/>
  <c r="G11" i="26"/>
  <c r="G13" i="26" s="1"/>
  <c r="E11" i="20"/>
  <c r="J10" i="20"/>
  <c r="J11" i="20" s="1"/>
  <c r="J17" i="20"/>
  <c r="J18" i="20" s="1"/>
  <c r="E31" i="20" l="1"/>
  <c r="E37" i="20" l="1"/>
  <c r="J37" i="20" s="1"/>
  <c r="E11" i="26"/>
  <c r="E13" i="26" s="1"/>
  <c r="J31" i="20" l="1"/>
  <c r="J38" i="20" s="1"/>
  <c r="E32" i="20"/>
  <c r="J11" i="26"/>
  <c r="J32" i="20" l="1"/>
  <c r="E17" i="26"/>
  <c r="E20" i="26"/>
  <c r="E21" i="26"/>
  <c r="E18" i="26"/>
  <c r="E22" i="26"/>
  <c r="E19" i="26"/>
  <c r="F19" i="26" l="1"/>
  <c r="F20" i="26"/>
  <c r="F18" i="26"/>
  <c r="F21" i="26"/>
  <c r="F22" i="26"/>
  <c r="F17" i="26"/>
  <c r="E23" i="26"/>
  <c r="G17" i="26" l="1"/>
  <c r="G21" i="26"/>
  <c r="G18" i="26"/>
  <c r="G22" i="26"/>
  <c r="G19" i="26"/>
  <c r="G20" i="26"/>
  <c r="F23" i="26"/>
  <c r="G23" i="26" l="1"/>
  <c r="H20" i="26" l="1"/>
  <c r="H17" i="26"/>
  <c r="H21" i="26"/>
  <c r="H22" i="26"/>
  <c r="H18" i="26"/>
  <c r="H19" i="26"/>
  <c r="I20" i="26"/>
  <c r="I18" i="26"/>
  <c r="I21" i="26"/>
  <c r="I17" i="26"/>
  <c r="I22" i="26"/>
  <c r="I19" i="26"/>
  <c r="H23" i="26" l="1"/>
  <c r="I23" i="26"/>
  <c r="J23" i="26" l="1"/>
</calcChain>
</file>

<file path=xl/sharedStrings.xml><?xml version="1.0" encoding="utf-8"?>
<sst xmlns="http://schemas.openxmlformats.org/spreadsheetml/2006/main" count="1020" uniqueCount="394">
  <si>
    <t>UAFG</t>
  </si>
  <si>
    <t>2015/16</t>
  </si>
  <si>
    <t>2016/17</t>
  </si>
  <si>
    <t>2017/18</t>
  </si>
  <si>
    <t>2018/19</t>
  </si>
  <si>
    <t>2019/20</t>
  </si>
  <si>
    <t>2020/21</t>
  </si>
  <si>
    <t>Materials</t>
  </si>
  <si>
    <t>Labour</t>
  </si>
  <si>
    <t>Total</t>
  </si>
  <si>
    <t>Year-on-Year</t>
  </si>
  <si>
    <t>Cumulative</t>
  </si>
  <si>
    <t>Real Cost Escalation</t>
  </si>
  <si>
    <t>Unescalated O&amp;M (split labour/materials)</t>
  </si>
  <si>
    <t>Total O&amp;M</t>
  </si>
  <si>
    <t>Unescalated A&amp;G (split labour/materials)</t>
  </si>
  <si>
    <t>Total A&amp;G</t>
  </si>
  <si>
    <t>Total for 
2016/17-2020/21</t>
  </si>
  <si>
    <t>Base Year
 2014/15</t>
  </si>
  <si>
    <t>Unescalated Network Development (split labour/materials)</t>
  </si>
  <si>
    <t>Total Network Development</t>
  </si>
  <si>
    <t>Administration &amp; General Forecasts, $m 2014/15</t>
  </si>
  <si>
    <t>Network Development Forecasts, $m 2014/15</t>
  </si>
  <si>
    <t>Network Development</t>
  </si>
  <si>
    <t>Administration &amp; General</t>
  </si>
  <si>
    <t>Checks</t>
  </si>
  <si>
    <t>Total O&amp;M + Real Cost Escalation</t>
  </si>
  <si>
    <t>Total A&amp;G + Real Cost Escalation</t>
  </si>
  <si>
    <t>Total Network Development + Real Cost Escalation</t>
  </si>
  <si>
    <t>Network Development Base Year</t>
  </si>
  <si>
    <t>O&amp;M Base Year</t>
  </si>
  <si>
    <t>A&amp;G Base Year</t>
  </si>
  <si>
    <t>Operating &amp; Maintenance</t>
  </si>
  <si>
    <t>Unescalated Forecasts</t>
  </si>
  <si>
    <t>Escalated Forecasts</t>
  </si>
  <si>
    <t>Incremental Growth</t>
  </si>
  <si>
    <t>Description of model</t>
  </si>
  <si>
    <t>Sheet Name</t>
  </si>
  <si>
    <t>Sheet Description</t>
  </si>
  <si>
    <t>Opex forecast for Operations and Maintenance expenditure.</t>
  </si>
  <si>
    <t>Opex forecast for Administration and General expenditure.</t>
  </si>
  <si>
    <t>Opex forecast for Network Development expenditure.</t>
  </si>
  <si>
    <t>Outlines AGN SA's proposed opex forecast for the 2016/17-2020/21 period.</t>
  </si>
  <si>
    <t>Operating expenditure model for Australian Gas Networks SA (AGN SA), 2016/17 - 2020/21</t>
  </si>
  <si>
    <t>Operating &amp; Maintenance Forecasts (excluding Debt Raising Costs), $m 2014/15</t>
  </si>
  <si>
    <t>Operating Expenditure Forecasts, $m 2014/15</t>
  </si>
  <si>
    <t>Hyperlink</t>
  </si>
  <si>
    <t>Input - O&amp;M'!A1</t>
  </si>
  <si>
    <t>Input - A&amp;G'!A1</t>
  </si>
  <si>
    <t>Input - Ntwk Devpmt'!A1</t>
  </si>
  <si>
    <t>Opex Forecast Summary'!A1</t>
  </si>
  <si>
    <t>Contents!A1</t>
  </si>
  <si>
    <t>Incremental Cost per Customer</t>
  </si>
  <si>
    <t>Input - O&amp;M</t>
  </si>
  <si>
    <t>Input - A&amp;G</t>
  </si>
  <si>
    <t>Input - Ntwk Devpmt</t>
  </si>
  <si>
    <t>Input - Incremental Cost</t>
  </si>
  <si>
    <t>Input - Escalation</t>
  </si>
  <si>
    <t>AGN SA's proposed real cost escalation.</t>
  </si>
  <si>
    <t>Input - Escalation'!A1</t>
  </si>
  <si>
    <t>Input - Incremental Cost'!A1</t>
  </si>
  <si>
    <t>AGN SA's proposed incremental cost per new customer connection.</t>
  </si>
  <si>
    <t>Opex Forecast Summary</t>
  </si>
  <si>
    <t>New Customer Connections Forecast</t>
  </si>
  <si>
    <t>BIS Shrapnel</t>
  </si>
  <si>
    <t>Deloitte Access Economics</t>
  </si>
  <si>
    <t>Source</t>
  </si>
  <si>
    <t>Attachment 7.3 Real Cost Escalation BIS Shrapnel Final Report</t>
  </si>
  <si>
    <t>ARS</t>
  </si>
  <si>
    <t>$/GJ</t>
  </si>
  <si>
    <t>GJ</t>
  </si>
  <si>
    <t>AGN SA's proposed Unaccounted for Gas (UAFG) costs.</t>
  </si>
  <si>
    <t>Input - UAFG Cost'!A1</t>
  </si>
  <si>
    <t>UAFG Cost</t>
  </si>
  <si>
    <t>Input - UAFG Cost</t>
  </si>
  <si>
    <t>Reconnection</t>
  </si>
  <si>
    <t>Special Meter Read</t>
  </si>
  <si>
    <t>Meter Removal</t>
  </si>
  <si>
    <t>Meter Reinstallation</t>
  </si>
  <si>
    <t>Total UAFG Cost</t>
  </si>
  <si>
    <t>Total ARS Cost</t>
  </si>
  <si>
    <t>Total Incremental Cost (Cumulative)</t>
  </si>
  <si>
    <t>Non-Base Year Opex</t>
  </si>
  <si>
    <t>Non-Base Year Costs, $m 2014/15</t>
  </si>
  <si>
    <t>Unescalated Non-Base Year Costs ($m 2014/15)</t>
  </si>
  <si>
    <t>Total Non-Base Year Costs</t>
  </si>
  <si>
    <t>Service</t>
  </si>
  <si>
    <t>Unit Cost 
($ 2014/15)</t>
  </si>
  <si>
    <t>Operating Expenditure Forecasts, $m 2015/16</t>
  </si>
  <si>
    <t>Inflation</t>
  </si>
  <si>
    <t>Total Opex Forecasts</t>
  </si>
  <si>
    <t>Inflation from 2014/15 to 2015/16</t>
  </si>
  <si>
    <t>2014/15</t>
  </si>
  <si>
    <t>Total 
(2016/17 to 2020/21)</t>
  </si>
  <si>
    <t>PTRM Input</t>
  </si>
  <si>
    <t>PTRM Input'!A1</t>
  </si>
  <si>
    <t>Converts output of the Opex model for input into the PTRM.</t>
  </si>
  <si>
    <t>Meter Gas and Installation test</t>
  </si>
  <si>
    <t>Disconnection</t>
  </si>
  <si>
    <t>Real Increase to Premium</t>
  </si>
  <si>
    <t>Insurance</t>
  </si>
  <si>
    <t>Property &amp; Liability Insurance Premium</t>
  </si>
  <si>
    <t>Total Opex Forecast + Escalation + Step Changes + UAFG + ARS + Insurance + Incremental Growth</t>
  </si>
  <si>
    <t>Input - Non-Base Year Costs</t>
  </si>
  <si>
    <t>AGN SA's proposed non-base year costs.</t>
  </si>
  <si>
    <t>Input - Non-Base Year Costs'!A1</t>
  </si>
  <si>
    <t>Source: Attachment 7.5 Real Cost Escalation BIS Final Report</t>
  </si>
  <si>
    <t>Unaccounted for Gas Cost, $m 2014/15</t>
  </si>
  <si>
    <t>Ancillary Reference Services Forecast</t>
  </si>
  <si>
    <r>
      <t xml:space="preserve">Ancillary Reference Services - Forecast </t>
    </r>
    <r>
      <rPr>
        <b/>
        <u/>
        <sz val="10"/>
        <color theme="0"/>
        <rFont val="Calibri"/>
        <family val="2"/>
        <scheme val="minor"/>
      </rPr>
      <t>Volumes</t>
    </r>
  </si>
  <si>
    <r>
      <t xml:space="preserve">Ancillary Reference Services - Forecast </t>
    </r>
    <r>
      <rPr>
        <b/>
        <u/>
        <sz val="10"/>
        <color theme="0"/>
        <rFont val="Calibri"/>
        <family val="2"/>
        <scheme val="minor"/>
      </rPr>
      <t>Costs, $m 2014/15</t>
    </r>
  </si>
  <si>
    <t>Total Ancillary Reference Services Cost</t>
  </si>
  <si>
    <t>Insurance Cost, $m 2014/15</t>
  </si>
  <si>
    <t>Incremental Cost per Customer, $m 2014/15</t>
  </si>
  <si>
    <t>Inflation from 2014/15 to Nominal</t>
  </si>
  <si>
    <t>Total ARS Forecasts, $m Nominal</t>
  </si>
  <si>
    <r>
      <t xml:space="preserve">less </t>
    </r>
    <r>
      <rPr>
        <sz val="8"/>
        <color theme="1"/>
        <rFont val="Calibri"/>
        <family val="2"/>
        <scheme val="minor"/>
      </rPr>
      <t>Port Pirie &amp; Whyalla</t>
    </r>
  </si>
  <si>
    <r>
      <t xml:space="preserve">less </t>
    </r>
    <r>
      <rPr>
        <sz val="8"/>
        <color theme="1"/>
        <rFont val="Calibri"/>
        <family val="2"/>
        <scheme val="minor"/>
      </rPr>
      <t>NMF</t>
    </r>
  </si>
  <si>
    <t>O&amp;M Base Year pre adjustments</t>
  </si>
  <si>
    <t>O&amp;M Base Year post adjustments</t>
  </si>
  <si>
    <r>
      <t xml:space="preserve">less </t>
    </r>
    <r>
      <rPr>
        <sz val="8"/>
        <color theme="1"/>
        <rFont val="Calibri"/>
        <family val="2"/>
        <scheme val="minor"/>
      </rPr>
      <t>Insurance</t>
    </r>
  </si>
  <si>
    <t>A&amp;G Base Year pre adjustments</t>
  </si>
  <si>
    <t>A&amp;G Base Year post adjustments</t>
  </si>
  <si>
    <t>Total Operating Expenditure</t>
  </si>
  <si>
    <t>Opex Base Year pre adjustments</t>
  </si>
  <si>
    <t>Opex Base Year post adjustments</t>
  </si>
  <si>
    <r>
      <t xml:space="preserve">less </t>
    </r>
    <r>
      <rPr>
        <sz val="8"/>
        <color theme="1"/>
        <rFont val="Calibri"/>
        <family val="2"/>
        <scheme val="minor"/>
      </rPr>
      <t>Adjustments</t>
    </r>
  </si>
  <si>
    <r>
      <t xml:space="preserve">less </t>
    </r>
    <r>
      <rPr>
        <sz val="8"/>
        <color theme="1"/>
        <rFont val="Calibri"/>
        <family val="2"/>
        <scheme val="minor"/>
      </rPr>
      <t>Ancillary Reference Services</t>
    </r>
  </si>
  <si>
    <r>
      <t xml:space="preserve">less </t>
    </r>
    <r>
      <rPr>
        <sz val="8"/>
        <color theme="1"/>
        <rFont val="Calibri"/>
        <family val="2"/>
        <scheme val="minor"/>
      </rPr>
      <t>UAFG</t>
    </r>
  </si>
  <si>
    <t>Operating Expenditure Base Year &amp; Adjustments</t>
  </si>
  <si>
    <t>Input - Base Year</t>
  </si>
  <si>
    <t>Input - Base Year'!A1</t>
  </si>
  <si>
    <t>(as quoted in section 7.6.2 of AGN AA Information)</t>
  </si>
  <si>
    <t>Category specific forecasts</t>
  </si>
  <si>
    <t xml:space="preserve"> </t>
  </si>
  <si>
    <t>23(a). OPERATING EXPENDITURE INCLUDING RPM</t>
  </si>
  <si>
    <t>Instructions</t>
  </si>
  <si>
    <t>This template asks for information relating to operating expenditure inclusive of related party margins.</t>
  </si>
  <si>
    <t xml:space="preserve">In tables 23(a).1 to 23(a).3 enter the required details into the yellow cells. This may require the insertion of new lines in each table. </t>
  </si>
  <si>
    <t>Reported expenditure is to be entered INCLUSIVE of any profit margins or management fees paid pursuant to arrangements or contracts between AGN and any related parties and/or network operator.</t>
  </si>
  <si>
    <t xml:space="preserve">In table 23(a).2, only enter amounts APPROVED BY THE RELEVANT REGULATOR. </t>
  </si>
  <si>
    <t>All forecast costs should be exclusive of real cost escalation</t>
  </si>
  <si>
    <t>Step changes should be EXCLUSIVE of base level opex</t>
  </si>
  <si>
    <t>Dollar unit used in this sheet</t>
  </si>
  <si>
    <t>$0's</t>
  </si>
  <si>
    <t>Table 23(a).1 - Operating expenditure (Actual/forecast)</t>
  </si>
  <si>
    <t>Previous access arrangement period</t>
  </si>
  <si>
    <t>Current access arrangement period</t>
  </si>
  <si>
    <t>Next access arrangement period</t>
  </si>
  <si>
    <t>$0, Nominal</t>
  </si>
  <si>
    <t>Actual</t>
  </si>
  <si>
    <t>Forecast</t>
  </si>
  <si>
    <t>Reference services</t>
  </si>
  <si>
    <t>Operating and Maintenance</t>
  </si>
  <si>
    <t>Administraion and General</t>
  </si>
  <si>
    <t>Debt raising costs</t>
  </si>
  <si>
    <t>Government levies</t>
  </si>
  <si>
    <t>FRC Operating Costs</t>
  </si>
  <si>
    <t>Total operating expenditure - Reference services</t>
  </si>
  <si>
    <t>Ancillary reference services</t>
  </si>
  <si>
    <t>Total operating expenditure - Ancillary reference services</t>
  </si>
  <si>
    <t>Total operating expenditure - including RPM</t>
  </si>
  <si>
    <t>Source(s) of data:</t>
  </si>
  <si>
    <t>Sources of data include Annual RINs, Regulatory Accounts and the Opex Forecast Model.</t>
  </si>
  <si>
    <t>Table 23(a).2 - Operating expenditure (approved)</t>
  </si>
  <si>
    <t>Approved</t>
  </si>
  <si>
    <t>Operating margin (to collect margin paid to APA)</t>
  </si>
  <si>
    <t>&lt;insert expenditure item&gt;</t>
  </si>
  <si>
    <t>Total operating &amp; maintenance expenditure</t>
  </si>
  <si>
    <t>Special Meter reads</t>
  </si>
  <si>
    <t>Sources of data include the AER's previous Determinations.</t>
  </si>
  <si>
    <t>Table 23(a).3 - Step Changes</t>
  </si>
  <si>
    <t>Step Changes</t>
  </si>
  <si>
    <t>Recurrent?</t>
  </si>
  <si>
    <t>SA44 - Inlet Data Capture</t>
  </si>
  <si>
    <t>no</t>
  </si>
  <si>
    <t>SA54 - Ongoing Risk Management of HDPE</t>
  </si>
  <si>
    <t>yes</t>
  </si>
  <si>
    <t>SA56 - Gas Vents on HDPE Mains</t>
  </si>
  <si>
    <t>SA58 - RMI - GIS</t>
  </si>
  <si>
    <t>SA59 - RMI - Mobility</t>
  </si>
  <si>
    <t>SA64 - Remote Meter Reading</t>
  </si>
  <si>
    <t>SA77 - FEED Study Monarto</t>
  </si>
  <si>
    <t>SA84 - Development of AGN's Digital Capabilities</t>
  </si>
  <si>
    <t>SA83 - Stakeholder Engagement and Advocacy</t>
  </si>
  <si>
    <t>Total step changes</t>
  </si>
  <si>
    <t>Opex Forecast Model, submitted with the AAI.</t>
  </si>
  <si>
    <t>$0, 2014-15 (June 2015)</t>
  </si>
  <si>
    <t>$0 2014-15 (June)</t>
  </si>
  <si>
    <t>CPI</t>
  </si>
  <si>
    <t>Base year</t>
  </si>
  <si>
    <t xml:space="preserve">Source: </t>
  </si>
  <si>
    <t>www.abs.gov.au/ausstats/abs%40.nsf/mf/6401.0</t>
  </si>
  <si>
    <t>Consumer Price Index</t>
  </si>
  <si>
    <t>(Weighted average of eight capital cities)</t>
  </si>
  <si>
    <t>Indexation numbers to be applied to the cost to calculate the "indexed cost base" of assets</t>
  </si>
  <si>
    <r>
      <t xml:space="preserve">acquired </t>
    </r>
    <r>
      <rPr>
        <sz val="12"/>
        <color indexed="10"/>
        <rFont val="Times New Roman"/>
        <family val="1"/>
      </rPr>
      <t>after 19 September 1985</t>
    </r>
    <r>
      <rPr>
        <sz val="12"/>
        <rFont val="Times New Roman"/>
        <family val="1"/>
      </rPr>
      <t xml:space="preserve"> are :</t>
    </r>
  </si>
  <si>
    <t>Annual</t>
  </si>
  <si>
    <t>Year</t>
  </si>
  <si>
    <t>March</t>
  </si>
  <si>
    <t>June</t>
  </si>
  <si>
    <t>September</t>
  </si>
  <si>
    <t>December</t>
  </si>
  <si>
    <t xml:space="preserve">Dec </t>
  </si>
  <si>
    <t>1985</t>
  </si>
  <si>
    <t>1986</t>
  </si>
  <si>
    <t>1987</t>
  </si>
  <si>
    <t>1988</t>
  </si>
  <si>
    <t>1989</t>
  </si>
  <si>
    <t>1990</t>
  </si>
  <si>
    <t>1991</t>
  </si>
  <si>
    <t>1992</t>
  </si>
  <si>
    <t>1993</t>
  </si>
  <si>
    <t>1994</t>
  </si>
  <si>
    <t>1995</t>
  </si>
  <si>
    <t>1996</t>
  </si>
  <si>
    <t>1997</t>
  </si>
  <si>
    <t>15-160to 11-12%</t>
  </si>
  <si>
    <t>*</t>
  </si>
  <si>
    <t>Estimated</t>
  </si>
  <si>
    <t>f</t>
  </si>
  <si>
    <t>Indexation is frozen at 30 September 1999</t>
  </si>
  <si>
    <t>Forecast inflation</t>
  </si>
  <si>
    <t>Enter amount:</t>
  </si>
  <si>
    <t>Select the year value (quarter ending):</t>
  </si>
  <si>
    <t>Amount:</t>
  </si>
  <si>
    <t>CPI All Groups, Weighted Average of Eight Capital Cities, Index Numbers - Base of each index:1989-90 = 100.0</t>
  </si>
  <si>
    <t>Source:</t>
  </si>
  <si>
    <t xml:space="preserve">http://www.abs.gov.au/Ausstats/abs%40.nsf/e8ae5488b598839cca25682000131612/938da570a34a8edaca2568a900139350!OpenDocument#CPI%20All%20Groups,%20Weighted%20Average </t>
  </si>
  <si>
    <t>Quarter ending</t>
  </si>
  <si>
    <t>Old index</t>
  </si>
  <si>
    <t>Current index</t>
  </si>
  <si>
    <t>Change on year earlier</t>
  </si>
  <si>
    <t>Sum quarter change</t>
  </si>
  <si>
    <t>ABS</t>
  </si>
  <si>
    <t>Index rebased</t>
  </si>
  <si>
    <t>NMF</t>
  </si>
  <si>
    <t>Network management fee</t>
  </si>
  <si>
    <t>Conversion factor $2015-16</t>
  </si>
  <si>
    <t>Data converted to 2015-16 for charts etc</t>
  </si>
  <si>
    <t>Data converted to 2014-15 to check model inputs</t>
  </si>
  <si>
    <t>Conversion factor $2014-15</t>
  </si>
  <si>
    <t>$2015-16</t>
  </si>
  <si>
    <t>$2014-15</t>
  </si>
  <si>
    <t>AA proposal page 123 table 7.9</t>
  </si>
  <si>
    <t>AA proposal page 123 table 7.8</t>
  </si>
  <si>
    <t>PTRM  NMF inputs</t>
  </si>
  <si>
    <t>Output growth</t>
  </si>
  <si>
    <t>customer numbers % change</t>
  </si>
  <si>
    <t>throughput % change</t>
  </si>
  <si>
    <t xml:space="preserve">customer numbers </t>
  </si>
  <si>
    <t>Source RIN PUBLIC wks 27 - Customer numbers as at 30 June</t>
  </si>
  <si>
    <t>27. CUSTOMER NUMBERS</t>
  </si>
  <si>
    <t>This template asks for information on customers numbers</t>
  </si>
  <si>
    <t>In table 27.1 enter the customer types and required data in the yellow cells. This may require the insertion of new rows.</t>
  </si>
  <si>
    <t>Historical tariff band information should be provided on the same basis as the tariff band forecasts for the next access arrangment period are provided.</t>
  </si>
  <si>
    <t>If the service provider proposes changes to its tariff structure for the next access arrangement period, please provide an explanation in this template or in the proposal submission as to how historical consumption and demand data reconciles with the new tariff stucture.</t>
  </si>
  <si>
    <t>NOTE: Gross customer connections in a given year will not necessarily equal the difference between customer numbers as at 1 January and customer numbers as at 31 December.</t>
  </si>
  <si>
    <t>Table 27.1 - Tariff - Customer Numbers</t>
  </si>
  <si>
    <t>0's</t>
  </si>
  <si>
    <t>Table 27.1.1 - Residential tariff - customer numbers</t>
  </si>
  <si>
    <t>Residential</t>
  </si>
  <si>
    <t>Customer numbers as at 1 July</t>
  </si>
  <si>
    <t>Customer numbers as at 30 June</t>
  </si>
  <si>
    <t>Average customer numbers</t>
  </si>
  <si>
    <t>Gross customer connections</t>
  </si>
  <si>
    <t>Gross customer disconnections</t>
  </si>
  <si>
    <t>&lt;enter customer type&gt;</t>
  </si>
  <si>
    <t>Total volume capacity</t>
  </si>
  <si>
    <t>Table 27.1.2 - Business tariff - customer numbers</t>
  </si>
  <si>
    <t>Commercial</t>
  </si>
  <si>
    <t>Total Demand capacity - customer numbers</t>
  </si>
  <si>
    <t>Table 27.1.3 - Contract - customer numbers</t>
  </si>
  <si>
    <t>Annual audits of customer numbers and total demand usage, as submitted to the AER each year as part of the Annual Tariff Variation process.</t>
  </si>
  <si>
    <t>28. CONSUMPTION AND DEMAND</t>
  </si>
  <si>
    <t>In Tables 28.1 and 28.2 enter the required data relating to consumption in the yellow cells.. This may require the insertion of new rows.</t>
  </si>
  <si>
    <t>Table 28.1 - Consumption</t>
  </si>
  <si>
    <t>Band definition</t>
  </si>
  <si>
    <t>Table 28.1 - Residential tariff - customer numbers</t>
  </si>
  <si>
    <t>Residential - excluding Tanunda</t>
  </si>
  <si>
    <t>Fixed Customer tariff numbers</t>
  </si>
  <si>
    <t>Bands (Gj)</t>
  </si>
  <si>
    <t>Band 1</t>
  </si>
  <si>
    <t>First 0.0274GJ per day</t>
  </si>
  <si>
    <t>Band 2</t>
  </si>
  <si>
    <t>Next 0.0219GJ per day</t>
  </si>
  <si>
    <t>Band 3</t>
  </si>
  <si>
    <t>Additional GJ</t>
  </si>
  <si>
    <t xml:space="preserve">Total </t>
  </si>
  <si>
    <t>Residential - Tanunda</t>
  </si>
  <si>
    <t>&lt;enter band name&gt;</t>
  </si>
  <si>
    <t>&lt;enter band definition&gt;</t>
  </si>
  <si>
    <t>Total - residential customer consumption</t>
  </si>
  <si>
    <t>Commercial - excluding Tanunda</t>
  </si>
  <si>
    <t>First 0.9863GJ per day</t>
  </si>
  <si>
    <t>Next 4.2740GJ per day</t>
  </si>
  <si>
    <t>Next 11.1780GJ per day</t>
  </si>
  <si>
    <t>Band 4</t>
  </si>
  <si>
    <t>Commercial - Tanunda</t>
  </si>
  <si>
    <t>Next 4.274GJ per day</t>
  </si>
  <si>
    <t>Total - business customer consumption</t>
  </si>
  <si>
    <t>Average tariff business consumption</t>
  </si>
  <si>
    <t>Fixed customer tariff numbers - ADELAIDE REGION</t>
  </si>
  <si>
    <t>50GJ or less</t>
  </si>
  <si>
    <t xml:space="preserve">Next 50GJ </t>
  </si>
  <si>
    <t>Next 900GJ</t>
  </si>
  <si>
    <t>Band 5</t>
  </si>
  <si>
    <t>Fixed customer tariff numbers - OTHER REGIONS</t>
  </si>
  <si>
    <t>Next 400GJ</t>
  </si>
  <si>
    <t>Next 500GJ</t>
  </si>
  <si>
    <t>Total demand throughput consumption</t>
  </si>
  <si>
    <t>Average demand throughput consumption</t>
  </si>
  <si>
    <t>Annual audits of customer numbers and total demand usage, as submitted to the AER each year as part of the Annual Tariff Variation process. Forecast information has been sourced from the PTRM, provided as an Attachment to the AAI.</t>
  </si>
  <si>
    <t>throughput GJ</t>
  </si>
  <si>
    <t>Escalation factor</t>
  </si>
  <si>
    <t>Productivity</t>
  </si>
  <si>
    <t>total escalation</t>
  </si>
  <si>
    <t>Labour factor</t>
  </si>
  <si>
    <t>TJ</t>
  </si>
  <si>
    <t>Total Escalation factor</t>
  </si>
  <si>
    <t>Acil recommended forecast</t>
  </si>
  <si>
    <t>residential</t>
  </si>
  <si>
    <t>Total input cost escalation (weighted)</t>
  </si>
  <si>
    <t>Input costs</t>
  </si>
  <si>
    <t xml:space="preserve">Productivity </t>
  </si>
  <si>
    <t>Total including insurance, NMF and ARS</t>
  </si>
  <si>
    <t>Total Opex Forecast (Incl Insurance, NMF and ARS) + Escalation (incl input costs, growth and productivity)</t>
  </si>
  <si>
    <t>Total Opex Forecast (Incl Insurance, NMF and ARS) + Escalation (incl input costs, growth and productivity) + UAFG  ($2014-15)</t>
  </si>
  <si>
    <t>Difference ($m)</t>
  </si>
  <si>
    <t>Difference (%)</t>
  </si>
  <si>
    <t>AGN proposal (incl NMF)</t>
  </si>
  <si>
    <t>AER Alternative Total Opex Forecast (includes NMF)</t>
  </si>
  <si>
    <t>Included in Base year</t>
  </si>
  <si>
    <t>Included in rate of change</t>
  </si>
  <si>
    <t>Operating Expenditure Base Year &amp; Adjustments $m 2014-15</t>
  </si>
  <si>
    <t>Deloitte Access Economics Forecast Growth in labour costs in NEM regions of Australia, 15 June 2015</t>
  </si>
  <si>
    <t>Updated, from Table 6.1</t>
  </si>
  <si>
    <t>Source ActewAGL proposal (ACIL Allen )</t>
  </si>
  <si>
    <t>Source ACIL Allen,20 October report, table 4.10 , recommended forecast commercial + residential</t>
  </si>
  <si>
    <t>TP Pipeline corrosion under HSS - SA21a</t>
  </si>
  <si>
    <t>Non-compliant meters insider buildings - SA32</t>
  </si>
  <si>
    <t>Total Non-Base Year Costs (no escalation required - implicit in forecast</t>
  </si>
  <si>
    <t>Australian Gas Networks
South Australian Access Arrangement
Operating Expenditure Model, 2016/17 - 2020/21</t>
  </si>
  <si>
    <t>AER draft decsion - corrections to labour escalation and step changes 1 December 2015</t>
  </si>
  <si>
    <t>capex reclassified to opex</t>
  </si>
  <si>
    <t>Tab</t>
  </si>
  <si>
    <t>Cells</t>
  </si>
  <si>
    <t>Comments</t>
  </si>
  <si>
    <t>Changed by</t>
  </si>
  <si>
    <t>D7, D8, D15, D21, D25</t>
  </si>
  <si>
    <t>Updated 2014/15 base year with actuals from RIN</t>
  </si>
  <si>
    <t>WC</t>
  </si>
  <si>
    <t>E28</t>
  </si>
  <si>
    <t>Set Productivity Adjustment to zero</t>
  </si>
  <si>
    <t>Inlet Data Capture - SA44</t>
  </si>
  <si>
    <t>SA44</t>
  </si>
  <si>
    <t>INLET DATA CAPTURE</t>
  </si>
  <si>
    <t>Project to be reproposed - AER rejected all in draft decision</t>
  </si>
  <si>
    <t>Opex Projects $2014/15</t>
  </si>
  <si>
    <t>Reproposed Opex Step Changes</t>
  </si>
  <si>
    <t>N/A</t>
  </si>
  <si>
    <t xml:space="preserve">Added tab 'Reproposed Opex Step Changes' </t>
  </si>
  <si>
    <t>Linked cells to  'Reproposed Opex Step Changes' tab</t>
  </si>
  <si>
    <t>AGN: Set Productivity Adjustment to zero</t>
  </si>
  <si>
    <t>AGN: Updated 2014/15 base year with actuals from RIN</t>
  </si>
  <si>
    <t>AGN: Linked cells to  'Reproposed Opex Step Changes' tab</t>
  </si>
  <si>
    <t>Changed sum formula to accommodate re-proposed step changes</t>
  </si>
  <si>
    <t>AGN: Changed sum formula to accommodate re-proposed step changes</t>
  </si>
  <si>
    <t>Input - UAFG</t>
  </si>
  <si>
    <t>F9:J9</t>
  </si>
  <si>
    <t>Changed UAFG forecast to reflect planned MRP programme</t>
  </si>
  <si>
    <t>F12:J12</t>
  </si>
  <si>
    <t>F13:J13</t>
  </si>
  <si>
    <t>Unescalated Non-Base Year Costs</t>
  </si>
  <si>
    <t>2011-12</t>
  </si>
  <si>
    <t>2015-16</t>
  </si>
  <si>
    <t>2012-13</t>
  </si>
  <si>
    <t>2013-14</t>
  </si>
  <si>
    <t>$0's, Real June 2016</t>
  </si>
  <si>
    <t>2014-15</t>
  </si>
  <si>
    <t>2016-17</t>
  </si>
  <si>
    <t>2017-18</t>
  </si>
  <si>
    <t>2018-19</t>
  </si>
  <si>
    <t>2019-20</t>
  </si>
  <si>
    <t>2020-21</t>
  </si>
  <si>
    <t>AGN</t>
  </si>
  <si>
    <t>If AGN intends to treat expenditure on meter replacement as operating expenditure, separate meter replacement expenditure into new and refurbished.</t>
  </si>
  <si>
    <t>2016-17 to 2020-21</t>
  </si>
  <si>
    <t>2006-07</t>
  </si>
  <si>
    <t>2007-08</t>
  </si>
  <si>
    <t>2008-09</t>
  </si>
  <si>
    <t>2009-10</t>
  </si>
  <si>
    <t>2010-11</t>
  </si>
  <si>
    <t>REGULATORY REPORTING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</si>
</sst>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quot;$&quot;* #,##0.00000_-;\-&quot;$&quot;* #,##0.00000_-;_-&quot;$&quot;* &quot;-&quot;??_-;_-@_-"/>
    <numFmt numFmtId="166" formatCode="_-* #,##0.000_-;\-* #,##0.000_-;_-* &quot;-&quot;???_-;_-@_-"/>
    <numFmt numFmtId="167" formatCode="_-* #,##0_-;\-* #,##0_-;_-* &quot;-&quot;??_-;_-@_-"/>
    <numFmt numFmtId="168" formatCode="_([$€-2]* #,##0.00_);_([$€-2]* \(#,##0.00\);_([$€-2]* &quot;-&quot;??_)"/>
    <numFmt numFmtId="169" formatCode="_-* #,##0.00_-;[Red]\(#,##0.00\)_-;_-* &quot;-&quot;??_-;_-@_-"/>
    <numFmt numFmtId="170" formatCode="_(* #,##0_);_(* \(#,##0\);_(* &quot;-&quot;_);_(@_)"/>
    <numFmt numFmtId="171" formatCode="_(* #,##0.00_);_(* \(#,##0.00\);_(* &quot;-&quot;??_);_(@_)"/>
    <numFmt numFmtId="172" formatCode="_(&quot;$&quot;* #,##0.00_);_(&quot;$&quot;* \(#,##0.00\);_(&quot;$&quot;* &quot;-&quot;??_);_(@_)"/>
    <numFmt numFmtId="173" formatCode="mm/dd/yy"/>
    <numFmt numFmtId="174" formatCode="0_);[Red]\(0\)"/>
    <numFmt numFmtId="175" formatCode="_(* #,##0.0_);_(* \(#,##0.0\);_(* &quot;-&quot;?_);_(@_)"/>
    <numFmt numFmtId="176" formatCode="_(* #,##0_);_(* \(#,##0\);_(* &quot;-&quot;?_);_(@_)"/>
    <numFmt numFmtId="177" formatCode="#,##0.000_ ;[Red]\-#,##0.000\ "/>
    <numFmt numFmtId="178" formatCode="#,##0.0_);\(#,##0.0\)"/>
    <numFmt numFmtId="179" formatCode="#,##0_ ;\-#,##0\ "/>
    <numFmt numFmtId="180" formatCode="#,##0;[Red]\(#,##0.0\)"/>
    <numFmt numFmtId="181" formatCode="#,##0_ ;[Red]\(#,##0\)\ "/>
    <numFmt numFmtId="182" formatCode="#,##0.00;\(#,##0.00\)"/>
    <numFmt numFmtId="183" formatCode="_)d\-mmm\-yy_)"/>
    <numFmt numFmtId="184" formatCode="_(#,##0.0_);\(#,##0.0\);_(&quot;-&quot;_)"/>
    <numFmt numFmtId="185" formatCode="_(###0_);\(###0\);_(###0_)"/>
    <numFmt numFmtId="186" formatCode="#,##0.0000_);[Red]\(#,##0.0000\)"/>
    <numFmt numFmtId="187" formatCode="_-&quot;$&quot;* #,##0_-;\-&quot;$&quot;* #,##0_-;_-&quot;$&quot;* &quot;-&quot;??_-;_-@_-"/>
    <numFmt numFmtId="188" formatCode="0.0000"/>
    <numFmt numFmtId="189" formatCode="_-* #,##0.0000_-;\-* #,##0.0000_-;_-* &quot;-&quot;??_-;_-@_-"/>
    <numFmt numFmtId="190" formatCode="_-&quot;$&quot;* #,##0.0_-;\-&quot;$&quot;* #,##0.0_-;_-&quot;$&quot;* &quot;-&quot;??_-;_-@_-"/>
    <numFmt numFmtId="191" formatCode="#,##0.0;\-#,##0.0;\-"/>
    <numFmt numFmtId="192" formatCode="#,##0;\(#,##0\);\-"/>
    <numFmt numFmtId="193" formatCode="#,##0;\(#,##0.\);\-"/>
    <numFmt numFmtId="194" formatCode="#,##0.00;\(#,##0.00\);\-"/>
    <numFmt numFmtId="195" formatCode="##0.0"/>
    <numFmt numFmtId="196" formatCode="_(#,##0_);\(#,##0\);_(&quot;-&quot;_)"/>
    <numFmt numFmtId="197" formatCode="0.0"/>
    <numFmt numFmtId="198" formatCode="dd/mmm"/>
    <numFmt numFmtId="199" formatCode="0.000%;\(0.000%\)"/>
    <numFmt numFmtId="200" formatCode="0.000%"/>
    <numFmt numFmtId="201" formatCode="0.00000000000000%"/>
    <numFmt numFmtId="202" formatCode="[$-C09]dd\-mmmm\-yyyy;@"/>
    <numFmt numFmtId="203" formatCode="0.000"/>
  </numFmts>
  <fonts count="162">
    <font>
      <sz val="11"/>
      <color theme="1"/>
      <name val="Calibri"/>
      <family val="2"/>
      <scheme val="minor"/>
    </font>
    <font>
      <sz val="11"/>
      <color theme="1"/>
      <name val="Calibri"/>
      <family val="2"/>
      <scheme val="minor"/>
    </font>
    <font>
      <b/>
      <sz val="11"/>
      <color theme="1"/>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4"/>
      <color theme="0"/>
      <name val="Calibri"/>
      <family val="2"/>
      <scheme val="minor"/>
    </font>
    <font>
      <b/>
      <sz val="14"/>
      <color theme="0"/>
      <name val="Arial"/>
      <family val="2"/>
    </font>
    <font>
      <b/>
      <sz val="11"/>
      <name val="Calibri"/>
      <family val="2"/>
      <scheme val="minor"/>
    </font>
    <font>
      <sz val="11"/>
      <color indexed="8"/>
      <name val="Calibri"/>
      <family val="2"/>
    </font>
    <font>
      <u/>
      <sz val="11"/>
      <color theme="10"/>
      <name val="Calibri"/>
      <family val="2"/>
      <scheme val="minor"/>
    </font>
    <font>
      <sz val="8"/>
      <color theme="1"/>
      <name val="Calibri"/>
      <family val="2"/>
      <scheme val="minor"/>
    </font>
    <font>
      <b/>
      <sz val="8"/>
      <color theme="1"/>
      <name val="Calibri"/>
      <family val="2"/>
      <scheme val="minor"/>
    </font>
    <font>
      <b/>
      <sz val="8"/>
      <name val="Arial"/>
      <family val="2"/>
    </font>
    <font>
      <b/>
      <sz val="8"/>
      <color theme="0"/>
      <name val="Calibri"/>
      <family val="2"/>
      <scheme val="minor"/>
    </font>
    <font>
      <b/>
      <sz val="8"/>
      <color theme="0"/>
      <name val="Arial"/>
      <family val="2"/>
    </font>
    <font>
      <b/>
      <sz val="8"/>
      <name val="Calibri"/>
      <family val="2"/>
      <scheme val="minor"/>
    </font>
    <font>
      <i/>
      <sz val="8"/>
      <color theme="1"/>
      <name val="Calibri"/>
      <family val="2"/>
      <scheme val="minor"/>
    </font>
    <font>
      <i/>
      <sz val="8"/>
      <color rgb="FF3F3F76"/>
      <name val="Calibri"/>
      <family val="2"/>
      <scheme val="minor"/>
    </font>
    <font>
      <b/>
      <i/>
      <sz val="8"/>
      <color theme="1"/>
      <name val="Calibri"/>
      <family val="2"/>
      <scheme val="minor"/>
    </font>
    <font>
      <u/>
      <sz val="8"/>
      <color theme="10"/>
      <name val="Calibri"/>
      <family val="2"/>
      <scheme val="minor"/>
    </font>
    <font>
      <b/>
      <sz val="10"/>
      <color theme="0"/>
      <name val="Calibri"/>
      <family val="2"/>
      <scheme val="minor"/>
    </font>
    <font>
      <sz val="8"/>
      <color theme="0"/>
      <name val="Calibri"/>
      <family val="2"/>
      <scheme val="minor"/>
    </font>
    <font>
      <sz val="8"/>
      <color rgb="FF3F3F76"/>
      <name val="Calibri"/>
      <family val="2"/>
      <scheme val="minor"/>
    </font>
    <font>
      <sz val="8"/>
      <color rgb="FFFF0000"/>
      <name val="Calibri"/>
      <family val="2"/>
      <scheme val="minor"/>
    </font>
    <font>
      <sz val="10"/>
      <color theme="1"/>
      <name val="Calibri"/>
      <family val="2"/>
      <scheme val="minor"/>
    </font>
    <font>
      <sz val="10"/>
      <color theme="0"/>
      <name val="Calibri"/>
      <family val="2"/>
      <scheme val="minor"/>
    </font>
    <font>
      <sz val="8"/>
      <name val="Calibri"/>
      <family val="2"/>
      <scheme val="minor"/>
    </font>
    <font>
      <sz val="10"/>
      <name val="Arial"/>
      <family val="2"/>
    </font>
    <font>
      <b/>
      <sz val="16"/>
      <color indexed="9"/>
      <name val="Arial"/>
      <family val="2"/>
    </font>
    <font>
      <b/>
      <sz val="10"/>
      <name val="Arial"/>
      <family val="2"/>
    </font>
    <font>
      <b/>
      <sz val="12"/>
      <name val="Arial"/>
      <family val="2"/>
    </font>
    <font>
      <b/>
      <sz val="14"/>
      <name val="Arial"/>
      <family val="2"/>
    </font>
    <font>
      <sz val="10"/>
      <color theme="1"/>
      <name val="Arial"/>
      <family val="2"/>
    </font>
    <font>
      <sz val="10"/>
      <name val="Helv"/>
      <charset val="204"/>
    </font>
    <font>
      <sz val="14"/>
      <name val="System"/>
      <family val="2"/>
    </font>
    <font>
      <sz val="8"/>
      <name val="Arial"/>
      <family val="2"/>
    </font>
    <font>
      <sz val="12"/>
      <name val="Times New Roman"/>
      <family val="1"/>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theme="1" tint="0.14996795556505021"/>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10"/>
      <name val="Tahoma"/>
      <family val="2"/>
    </font>
    <font>
      <b/>
      <sz val="10"/>
      <name val="Tahoma"/>
      <family val="2"/>
    </font>
    <font>
      <sz val="9"/>
      <name val="GillSans"/>
      <family val="2"/>
    </font>
    <font>
      <sz val="9"/>
      <name val="GillSans Light"/>
      <family val="2"/>
    </font>
    <font>
      <sz val="11"/>
      <color indexed="17"/>
      <name val="Calibri"/>
      <family val="2"/>
    </font>
    <font>
      <b/>
      <sz val="15"/>
      <color indexed="62"/>
      <name val="Calibri"/>
      <family val="2"/>
    </font>
    <font>
      <b/>
      <sz val="15"/>
      <color indexed="56"/>
      <name val="Calibri"/>
      <family val="2"/>
    </font>
    <font>
      <b/>
      <sz val="9"/>
      <name val="Arial"/>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8.5"/>
      <name val="Univers 65"/>
      <family val="2"/>
    </font>
    <font>
      <u/>
      <sz val="11"/>
      <color indexed="12"/>
      <name val="Calibri"/>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sz val="10"/>
      <color theme="1" tint="0.24994659260841701"/>
      <name val="Univers"/>
      <family val="2"/>
    </font>
    <font>
      <b/>
      <sz val="18"/>
      <color indexed="62"/>
      <name val="Cambria"/>
      <family val="2"/>
    </font>
    <font>
      <sz val="10"/>
      <name val="Helv"/>
      <family val="2"/>
    </font>
    <font>
      <sz val="9"/>
      <color indexed="21"/>
      <name val="Helvetica-Black"/>
    </font>
    <font>
      <sz val="9"/>
      <color indexed="21"/>
      <name val="Helvetica-Black"/>
      <family val="2"/>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sz val="18"/>
      <color indexed="56"/>
      <name val="Cambria"/>
      <family val="2"/>
    </font>
    <font>
      <b/>
      <u/>
      <sz val="9.5"/>
      <color indexed="56"/>
      <name val="Arial"/>
      <family val="2"/>
    </font>
    <font>
      <u/>
      <sz val="8"/>
      <color indexed="56"/>
      <name val="Arial"/>
      <family val="2"/>
    </font>
    <font>
      <sz val="11"/>
      <color indexed="10"/>
      <name val="Calibri"/>
      <family val="2"/>
    </font>
    <font>
      <b/>
      <sz val="10"/>
      <name val="Calibri"/>
      <family val="2"/>
      <scheme val="minor"/>
    </font>
    <font>
      <sz val="10"/>
      <name val="Calibri"/>
      <family val="2"/>
      <scheme val="minor"/>
    </font>
    <font>
      <b/>
      <sz val="10"/>
      <color theme="0"/>
      <name val="Arial"/>
      <family val="2"/>
    </font>
    <font>
      <b/>
      <sz val="8"/>
      <color theme="1"/>
      <name val="Arial"/>
      <family val="2"/>
    </font>
    <font>
      <sz val="8"/>
      <color theme="1"/>
      <name val="Arial"/>
      <family val="2"/>
    </font>
    <font>
      <b/>
      <sz val="10"/>
      <color theme="9" tint="-0.249977111117893"/>
      <name val="Arial"/>
      <family val="2"/>
    </font>
    <font>
      <b/>
      <sz val="11"/>
      <color rgb="FFEC7405"/>
      <name val="Arial"/>
      <family val="2"/>
    </font>
    <font>
      <b/>
      <sz val="14"/>
      <color theme="9" tint="-0.24994659260841701"/>
      <name val="Calibri"/>
      <family val="2"/>
      <scheme val="minor"/>
    </font>
    <font>
      <sz val="10"/>
      <color rgb="FF00B050"/>
      <name val="Calibri"/>
      <family val="2"/>
      <scheme val="minor"/>
    </font>
    <font>
      <sz val="8"/>
      <color rgb="FF3366FF"/>
      <name val="Arial"/>
      <family val="2"/>
    </font>
    <font>
      <sz val="10"/>
      <color rgb="FF3366FF"/>
      <name val="Calibri"/>
      <family val="2"/>
      <scheme val="minor"/>
    </font>
    <font>
      <b/>
      <sz val="14"/>
      <color rgb="FFEC7405"/>
      <name val="Arial"/>
      <family val="2"/>
    </font>
    <font>
      <sz val="10"/>
      <color theme="0" tint="-0.499984740745262"/>
      <name val="Calibri"/>
      <family val="2"/>
      <scheme val="minor"/>
    </font>
    <font>
      <b/>
      <sz val="9"/>
      <color theme="1"/>
      <name val="Arial"/>
      <family val="2"/>
    </font>
    <font>
      <sz val="10"/>
      <color theme="0" tint="-4.9989318521683403E-2"/>
      <name val="Arial"/>
      <family val="2"/>
    </font>
    <font>
      <u/>
      <sz val="11"/>
      <color theme="10"/>
      <name val="Calibri"/>
      <family val="2"/>
    </font>
    <font>
      <sz val="10"/>
      <color theme="1" tint="0.24994659260841701"/>
      <name val="Arial"/>
      <family val="2"/>
    </font>
    <font>
      <b/>
      <sz val="8"/>
      <color rgb="FFC00000"/>
      <name val="Arial"/>
      <family val="2"/>
    </font>
    <font>
      <sz val="9"/>
      <color theme="1"/>
      <name val="Calibri"/>
      <family val="2"/>
      <scheme val="minor"/>
    </font>
    <font>
      <b/>
      <sz val="9"/>
      <color theme="1"/>
      <name val="Calibri"/>
      <family val="2"/>
      <scheme val="minor"/>
    </font>
    <font>
      <b/>
      <u/>
      <sz val="10"/>
      <color theme="0"/>
      <name val="Calibri"/>
      <family val="2"/>
      <scheme val="minor"/>
    </font>
    <font>
      <i/>
      <sz val="10"/>
      <color theme="1"/>
      <name val="Calibri"/>
      <family val="2"/>
      <scheme val="minor"/>
    </font>
    <font>
      <sz val="8"/>
      <color indexed="8"/>
      <name val="Arial"/>
      <family val="2"/>
    </font>
    <font>
      <sz val="11"/>
      <color theme="1"/>
      <name val="Arial"/>
      <family val="2"/>
    </font>
    <font>
      <sz val="20"/>
      <color indexed="9"/>
      <name val="Arial"/>
      <family val="2"/>
    </font>
    <font>
      <sz val="12"/>
      <name val="Arial"/>
      <family val="2"/>
    </font>
    <font>
      <b/>
      <sz val="12"/>
      <color theme="0"/>
      <name val="Arial"/>
      <family val="2"/>
    </font>
    <font>
      <sz val="16"/>
      <color indexed="51"/>
      <name val="Arial"/>
      <family val="2"/>
    </font>
    <font>
      <b/>
      <sz val="12"/>
      <color theme="1"/>
      <name val="Arial"/>
      <family val="2"/>
    </font>
    <font>
      <sz val="16"/>
      <color indexed="51"/>
      <name val="Arial Black"/>
      <family val="2"/>
    </font>
    <font>
      <b/>
      <sz val="11"/>
      <name val="Arial"/>
      <family val="2"/>
    </font>
    <font>
      <sz val="10"/>
      <color indexed="9"/>
      <name val="Arial"/>
      <family val="2"/>
    </font>
    <font>
      <b/>
      <sz val="10"/>
      <color indexed="9"/>
      <name val="Arial"/>
      <family val="2"/>
    </font>
    <font>
      <b/>
      <sz val="10"/>
      <name val="Arial Black"/>
      <family val="2"/>
    </font>
    <font>
      <sz val="20"/>
      <name val="Arial"/>
      <family val="2"/>
    </font>
    <font>
      <b/>
      <sz val="18"/>
      <name val="Arial"/>
      <family val="2"/>
    </font>
    <font>
      <sz val="10"/>
      <name val="Arial"/>
      <family val="2"/>
    </font>
    <font>
      <u/>
      <sz val="7.2"/>
      <color indexed="12"/>
      <name val="Arial"/>
      <family val="2"/>
    </font>
    <font>
      <b/>
      <sz val="12"/>
      <name val="Times New Roman"/>
      <family val="1"/>
    </font>
    <font>
      <b/>
      <sz val="14"/>
      <name val="Times New Roman"/>
      <family val="1"/>
    </font>
    <font>
      <b/>
      <sz val="11"/>
      <name val="Times New Roman"/>
      <family val="1"/>
    </font>
    <font>
      <b/>
      <sz val="11"/>
      <color indexed="10"/>
      <name val="Times New Roman"/>
      <family val="1"/>
    </font>
    <font>
      <sz val="12"/>
      <color indexed="10"/>
      <name val="Arial"/>
      <family val="2"/>
    </font>
    <font>
      <sz val="12"/>
      <color indexed="10"/>
      <name val="Times New Roman"/>
      <family val="1"/>
    </font>
    <font>
      <sz val="12"/>
      <color indexed="12"/>
      <name val="Times New Roman"/>
      <family val="1"/>
    </font>
    <font>
      <vertAlign val="superscript"/>
      <sz val="12"/>
      <name val="Times New Roman"/>
      <family val="1"/>
    </font>
    <font>
      <sz val="16"/>
      <color rgb="FF000000"/>
      <name val="Arial"/>
      <family val="2"/>
    </font>
    <font>
      <u/>
      <sz val="10"/>
      <color indexed="12"/>
      <name val="Arial"/>
      <family val="2"/>
    </font>
    <font>
      <sz val="10"/>
      <color indexed="8"/>
      <name val="Arial"/>
      <family val="2"/>
    </font>
    <font>
      <sz val="10"/>
      <color indexed="10"/>
      <name val="Arial"/>
      <family val="2"/>
    </font>
    <font>
      <sz val="10"/>
      <name val="Arial"/>
      <family val="2"/>
    </font>
    <font>
      <sz val="14"/>
      <name val="Arial"/>
      <family val="2"/>
    </font>
    <font>
      <b/>
      <sz val="10"/>
      <color indexed="51"/>
      <name val="Arial"/>
      <family val="2"/>
    </font>
    <font>
      <b/>
      <sz val="10"/>
      <color theme="1"/>
      <name val="Arial"/>
      <family val="2"/>
    </font>
    <font>
      <b/>
      <sz val="10"/>
      <color indexed="51"/>
      <name val="Arial Black"/>
      <family val="2"/>
    </font>
    <font>
      <b/>
      <sz val="16"/>
      <name val="Arial"/>
      <family val="2"/>
    </font>
    <font>
      <sz val="10"/>
      <color theme="0"/>
      <name val="Arial"/>
      <family val="2"/>
    </font>
    <font>
      <b/>
      <sz val="10"/>
      <color theme="1"/>
      <name val="Calibri"/>
      <family val="2"/>
      <scheme val="minor"/>
    </font>
    <font>
      <sz val="10"/>
      <name val="Arial"/>
      <family val="2"/>
    </font>
    <font>
      <b/>
      <sz val="14"/>
      <color theme="1"/>
      <name val="Calibri"/>
      <family val="2"/>
      <scheme val="minor"/>
    </font>
    <font>
      <sz val="10"/>
      <color theme="1"/>
      <name val="Arial Narrow"/>
      <family val="2"/>
    </font>
    <font>
      <b/>
      <sz val="9"/>
      <color theme="0"/>
      <name val="Calibri"/>
      <family val="2"/>
      <scheme val="minor"/>
    </font>
    <font>
      <sz val="16"/>
      <color theme="0"/>
      <name val="Arial"/>
      <family val="2"/>
    </font>
    <font>
      <sz val="16"/>
      <color theme="1"/>
      <name val="Arial"/>
      <family val="2"/>
    </font>
    <font>
      <sz val="12"/>
      <color theme="0"/>
      <name val="Arial"/>
      <family val="2"/>
    </font>
  </fonts>
  <fills count="82">
    <fill>
      <patternFill patternType="none"/>
    </fill>
    <fill>
      <patternFill patternType="gray125"/>
    </fill>
    <fill>
      <patternFill patternType="solid">
        <fgColor rgb="FFFFCC99"/>
      </patternFill>
    </fill>
    <fill>
      <patternFill patternType="solid">
        <fgColor theme="8"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2F2F2"/>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1"/>
        <bgColor indexed="64"/>
      </patternFill>
    </fill>
    <fill>
      <patternFill patternType="solid">
        <fgColor indexed="26"/>
        <bgColor indexed="64"/>
      </patternFill>
    </fill>
    <fill>
      <patternFill patternType="solid">
        <fgColor rgb="FFFFFFCC"/>
        <bgColor indexed="64"/>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9"/>
        <bgColor indexed="64"/>
      </patternFill>
    </fill>
    <fill>
      <patternFill patternType="mediumGray">
        <fgColor indexed="22"/>
      </patternFill>
    </fill>
    <fill>
      <patternFill patternType="solid">
        <fgColor theme="8" tint="0.59999389629810485"/>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4506668294322"/>
        <bgColor indexed="64"/>
      </patternFill>
    </fill>
    <fill>
      <patternFill patternType="solid">
        <fgColor theme="4" tint="0.39997558519241921"/>
        <bgColor indexed="64"/>
      </patternFill>
    </fill>
    <fill>
      <patternFill patternType="lightUp"/>
    </fill>
    <fill>
      <patternFill patternType="solid">
        <fgColor rgb="FFFFFFCC"/>
        <bgColor rgb="FF000000"/>
      </patternFill>
    </fill>
    <fill>
      <patternFill patternType="solid">
        <fgColor theme="7" tint="0.59999389629810485"/>
        <bgColor indexed="64"/>
      </patternFill>
    </fill>
    <fill>
      <patternFill patternType="lightUp">
        <bgColor theme="7" tint="0.59999389629810485"/>
      </patternFill>
    </fill>
    <fill>
      <patternFill patternType="solid">
        <fgColor theme="9"/>
        <bgColor indexed="64"/>
      </patternFill>
    </fill>
    <fill>
      <patternFill patternType="solid">
        <fgColor theme="9" tint="0.39997558519241921"/>
        <bgColor indexed="64"/>
      </patternFill>
    </fill>
    <fill>
      <patternFill patternType="solid">
        <fgColor indexed="47"/>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theme="1" tint="0.249977111117893"/>
        <bgColor indexed="64"/>
      </patternFill>
    </fill>
  </fills>
  <borders count="113">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54"/>
      </right>
      <top/>
      <bottom style="thin">
        <color indexed="54"/>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49"/>
      </bottom>
      <diagonal/>
    </border>
    <border>
      <left/>
      <right/>
      <top/>
      <bottom style="medium">
        <color indexed="38"/>
      </bottom>
      <diagonal/>
    </border>
    <border>
      <left style="thin">
        <color indexed="64"/>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hair">
        <color theme="0"/>
      </left>
      <right style="hair">
        <color theme="0"/>
      </right>
      <top style="hair">
        <color theme="0"/>
      </top>
      <bottom style="hair">
        <color theme="0"/>
      </bottom>
      <diagonal/>
    </border>
    <border>
      <left/>
      <right/>
      <top/>
      <bottom style="thin">
        <color theme="1" tint="0.499984740745262"/>
      </bottom>
      <diagonal/>
    </border>
    <border>
      <left/>
      <right/>
      <top/>
      <bottom style="medium">
        <color theme="1" tint="0.499984740745262"/>
      </bottom>
      <diagonal/>
    </border>
    <border>
      <left style="thin">
        <color theme="0"/>
      </left>
      <right style="thin">
        <color theme="0"/>
      </right>
      <top style="thin">
        <color theme="0"/>
      </top>
      <bottom/>
      <diagonal/>
    </border>
    <border>
      <left/>
      <right/>
      <top style="thin">
        <color theme="0"/>
      </top>
      <bottom style="thin">
        <color theme="0"/>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medium">
        <color indexed="64"/>
      </right>
      <top/>
      <bottom/>
      <diagonal/>
    </border>
    <border>
      <left style="medium">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style="medium">
        <color indexed="64"/>
      </left>
      <right/>
      <top style="medium">
        <color indexed="64"/>
      </top>
      <bottom style="thin">
        <color theme="0" tint="-0.34998626667073579"/>
      </bottom>
      <diagonal/>
    </border>
    <border>
      <left style="medium">
        <color indexed="64"/>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medium">
        <color auto="1"/>
      </bottom>
      <diagonal/>
    </border>
    <border>
      <left style="thin">
        <color theme="0" tint="-0.34998626667073579"/>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diagonal/>
    </border>
    <border>
      <left style="medium">
        <color indexed="64"/>
      </left>
      <right/>
      <top style="thin">
        <color theme="0" tint="-0.34998626667073579"/>
      </top>
      <bottom style="medium">
        <color indexed="64"/>
      </bottom>
      <diagonal/>
    </border>
    <border>
      <left style="medium">
        <color indexed="64"/>
      </left>
      <right style="medium">
        <color indexed="64"/>
      </right>
      <top style="thin">
        <color theme="0" tint="-0.34998626667073579"/>
      </top>
      <bottom style="medium">
        <color indexed="64"/>
      </bottom>
      <diagonal/>
    </border>
    <border>
      <left style="medium">
        <color indexed="64"/>
      </left>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medium">
        <color auto="1"/>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theme="0" tint="-0.34998626667073579"/>
      </right>
      <top/>
      <bottom style="medium">
        <color auto="1"/>
      </bottom>
      <diagonal/>
    </border>
    <border>
      <left style="thin">
        <color theme="0" tint="-0.34998626667073579"/>
      </left>
      <right/>
      <top/>
      <bottom style="medium">
        <color auto="1"/>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auto="1"/>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081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2" borderId="1" applyNumberFormat="0" applyAlignment="0" applyProtection="0"/>
    <xf numFmtId="43" fontId="11" fillId="0" borderId="0" applyFont="0" applyFill="0" applyBorder="0" applyAlignment="0" applyProtection="0"/>
    <xf numFmtId="0" fontId="12" fillId="0" borderId="0" applyNumberFormat="0" applyFill="0" applyBorder="0" applyAlignment="0" applyProtection="0"/>
    <xf numFmtId="43" fontId="1" fillId="0" borderId="0" applyFont="0" applyFill="0" applyBorder="0" applyAlignment="0" applyProtection="0"/>
    <xf numFmtId="0" fontId="30" fillId="0" borderId="0"/>
    <xf numFmtId="0" fontId="31" fillId="11" borderId="0">
      <alignment horizontal="left" vertical="center"/>
      <protection locked="0"/>
    </xf>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168" fontId="30" fillId="0" borderId="0"/>
    <xf numFmtId="0" fontId="36" fillId="0" borderId="0"/>
    <xf numFmtId="0" fontId="36" fillId="0" borderId="0"/>
    <xf numFmtId="0" fontId="3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0" fillId="0" borderId="0"/>
    <xf numFmtId="0" fontId="30" fillId="0" borderId="0"/>
    <xf numFmtId="0" fontId="30" fillId="0" borderId="0"/>
    <xf numFmtId="169" fontId="38" fillId="0" borderId="0"/>
    <xf numFmtId="169" fontId="38" fillId="0" borderId="0"/>
    <xf numFmtId="0" fontId="39"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16" borderId="0" applyNumberFormat="0" applyBorder="0" applyAlignment="0" applyProtection="0"/>
    <xf numFmtId="0" fontId="11" fillId="18" borderId="0" applyNumberFormat="0" applyBorder="0" applyAlignment="0" applyProtection="0"/>
    <xf numFmtId="0" fontId="11" fillId="16" borderId="0" applyNumberFormat="0" applyBorder="0" applyAlignment="0" applyProtection="0"/>
    <xf numFmtId="0" fontId="11" fillId="24"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3" borderId="0" applyNumberFormat="0" applyBorder="0" applyAlignment="0" applyProtection="0"/>
    <xf numFmtId="0" fontId="11" fillId="1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40" fillId="16" borderId="0" applyNumberFormat="0" applyBorder="0" applyAlignment="0" applyProtection="0"/>
    <xf numFmtId="0" fontId="40" fillId="30" borderId="0" applyNumberFormat="0" applyBorder="0" applyAlignment="0" applyProtection="0"/>
    <xf numFmtId="0" fontId="40" fillId="18"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31" borderId="0" applyNumberFormat="0" applyBorder="0" applyAlignment="0" applyProtection="0"/>
    <xf numFmtId="0" fontId="40" fillId="16" borderId="0" applyNumberFormat="0" applyBorder="0" applyAlignment="0" applyProtection="0"/>
    <xf numFmtId="0" fontId="40" fillId="18" borderId="0" applyNumberFormat="0" applyBorder="0" applyAlignment="0" applyProtection="0"/>
    <xf numFmtId="0" fontId="40"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11" fillId="37" borderId="0" applyNumberFormat="0" applyBorder="0" applyAlignment="0" applyProtection="0"/>
    <xf numFmtId="0" fontId="11" fillId="41" borderId="0" applyNumberFormat="0" applyBorder="0" applyAlignment="0" applyProtection="0"/>
    <xf numFmtId="0" fontId="40" fillId="38"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1" fillId="33" borderId="0" applyNumberFormat="0" applyBorder="0" applyAlignment="0" applyProtection="0"/>
    <xf numFmtId="0" fontId="11" fillId="38" borderId="0" applyNumberFormat="0" applyBorder="0" applyAlignment="0" applyProtection="0"/>
    <xf numFmtId="0" fontId="40" fillId="38" borderId="0" applyNumberFormat="0" applyBorder="0" applyAlignment="0" applyProtection="0"/>
    <xf numFmtId="0" fontId="40" fillId="43"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11" fillId="44" borderId="0" applyNumberFormat="0" applyBorder="0" applyAlignment="0" applyProtection="0"/>
    <xf numFmtId="0" fontId="11"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11" fillId="37" borderId="0" applyNumberFormat="0" applyBorder="0" applyAlignment="0" applyProtection="0"/>
    <xf numFmtId="0" fontId="11" fillId="45"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1" fillId="0" borderId="0"/>
    <xf numFmtId="42" fontId="42" fillId="0" borderId="0" applyFont="0" applyFill="0" applyBorder="0" applyAlignment="0" applyProtection="0"/>
    <xf numFmtId="0" fontId="43" fillId="19" borderId="0" applyNumberFormat="0" applyBorder="0" applyAlignment="0" applyProtection="0"/>
    <xf numFmtId="0" fontId="44" fillId="0" borderId="0" applyNumberFormat="0" applyFill="0" applyBorder="0" applyAlignment="0"/>
    <xf numFmtId="170" fontId="30" fillId="12" borderId="0" applyNumberFormat="0" applyFont="0" applyBorder="0" applyAlignment="0">
      <alignment horizontal="right"/>
    </xf>
    <xf numFmtId="170" fontId="30" fillId="12" borderId="0" applyNumberFormat="0" applyFont="0" applyBorder="0" applyAlignment="0">
      <alignment horizontal="right"/>
    </xf>
    <xf numFmtId="0" fontId="45" fillId="0" borderId="0" applyNumberFormat="0" applyFill="0" applyBorder="0" applyAlignment="0">
      <protection locked="0"/>
    </xf>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7" fillId="9" borderId="1"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2" borderId="14" applyNumberFormat="0" applyAlignment="0" applyProtection="0"/>
    <xf numFmtId="0" fontId="46" fillId="28" borderId="14" applyNumberFormat="0" applyAlignment="0" applyProtection="0"/>
    <xf numFmtId="0" fontId="46" fillId="28" borderId="14" applyNumberFormat="0" applyAlignment="0" applyProtection="0"/>
    <xf numFmtId="0" fontId="48" fillId="47" borderId="15" applyNumberFormat="0" applyAlignment="0" applyProtection="0"/>
    <xf numFmtId="0" fontId="48" fillId="47" borderId="15" applyNumberFormat="0" applyAlignment="0" applyProtection="0"/>
    <xf numFmtId="0" fontId="48" fillId="47" borderId="15" applyNumberFormat="0" applyAlignment="0" applyProtection="0"/>
    <xf numFmtId="0" fontId="48" fillId="47" borderId="15" applyNumberFormat="0" applyAlignment="0" applyProtection="0"/>
    <xf numFmtId="168" fontId="48" fillId="47" borderId="15" applyNumberFormat="0" applyAlignment="0" applyProtection="0"/>
    <xf numFmtId="41" fontId="30" fillId="0" borderId="0" applyFont="0" applyFill="0" applyBorder="0" applyAlignment="0" applyProtection="0"/>
    <xf numFmtId="0" fontId="4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30" fillId="0" borderId="0" applyFont="0" applyFill="0" applyBorder="0" applyAlignment="0" applyProtection="0"/>
    <xf numFmtId="171" fontId="1"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1" fontId="5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0" fillId="0" borderId="0" applyFont="0" applyFill="0" applyBorder="0" applyAlignment="0" applyProtection="0"/>
    <xf numFmtId="171" fontId="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 fontId="5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2" fontId="1" fillId="0" borderId="0" applyFont="0" applyFill="0" applyBorder="0" applyAlignment="0" applyProtection="0"/>
    <xf numFmtId="42"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168" fontId="11" fillId="0" borderId="0" applyFont="0" applyFill="0" applyBorder="0" applyAlignment="0" applyProtection="0"/>
    <xf numFmtId="0" fontId="53" fillId="0" borderId="0" applyNumberFormat="0" applyFill="0" applyBorder="0" applyAlignment="0" applyProtection="0"/>
    <xf numFmtId="0" fontId="54" fillId="0" borderId="16">
      <alignment horizontal="left"/>
    </xf>
    <xf numFmtId="0" fontId="55" fillId="0" borderId="0">
      <alignment horizontal="left" indent="1"/>
    </xf>
    <xf numFmtId="174" fontId="30" fillId="0" borderId="0" applyFont="0" applyFill="0" applyBorder="0" applyAlignment="0" applyProtection="0"/>
    <xf numFmtId="174" fontId="30" fillId="0" borderId="0" applyFont="0" applyFill="0" applyBorder="0" applyAlignment="0" applyProtection="0"/>
    <xf numFmtId="0" fontId="56" fillId="0" borderId="0"/>
    <xf numFmtId="0" fontId="57" fillId="0" borderId="0"/>
    <xf numFmtId="0" fontId="58" fillId="21" borderId="0" applyNumberFormat="0" applyBorder="0" applyAlignment="0" applyProtection="0"/>
    <xf numFmtId="0" fontId="32" fillId="0" borderId="0" applyFill="0" applyBorder="0">
      <alignment vertical="center"/>
    </xf>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0" fontId="32" fillId="0" borderId="0" applyFill="0" applyBorder="0">
      <alignment vertical="center"/>
    </xf>
    <xf numFmtId="0" fontId="60" fillId="0" borderId="18" applyNumberFormat="0" applyFill="0" applyAlignment="0" applyProtection="0"/>
    <xf numFmtId="0" fontId="61" fillId="0" borderId="0" applyFill="0" applyBorder="0">
      <alignment vertical="center"/>
    </xf>
    <xf numFmtId="0" fontId="62" fillId="0" borderId="19"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1" fillId="0" borderId="0" applyFill="0" applyBorder="0">
      <alignment vertical="center"/>
    </xf>
    <xf numFmtId="0" fontId="63" fillId="0" borderId="20" applyNumberFormat="0" applyFill="0" applyAlignment="0" applyProtection="0"/>
    <xf numFmtId="0" fontId="15" fillId="0" borderId="0" applyFill="0" applyBorder="0">
      <alignment vertical="center"/>
    </xf>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2" applyNumberFormat="0" applyFill="0" applyAlignment="0" applyProtection="0"/>
    <xf numFmtId="0" fontId="64" fillId="0" borderId="2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15" fillId="0" borderId="0" applyFill="0" applyBorder="0">
      <alignment vertical="center"/>
    </xf>
    <xf numFmtId="0" fontId="64" fillId="0" borderId="22" applyNumberFormat="0" applyFill="0" applyAlignment="0" applyProtection="0"/>
    <xf numFmtId="0" fontId="64" fillId="0" borderId="22" applyNumberFormat="0" applyFill="0" applyAlignment="0" applyProtection="0"/>
    <xf numFmtId="0" fontId="64" fillId="0" borderId="22" applyNumberFormat="0" applyFill="0" applyAlignment="0" applyProtection="0"/>
    <xf numFmtId="0" fontId="64" fillId="0" borderId="22" applyNumberFormat="0" applyFill="0" applyAlignment="0" applyProtection="0"/>
    <xf numFmtId="0" fontId="38" fillId="0" borderId="0" applyFill="0" applyBorder="0">
      <alignment vertical="center"/>
    </xf>
    <xf numFmtId="0" fontId="64" fillId="0" borderId="0" applyNumberFormat="0" applyFill="0" applyBorder="0" applyAlignment="0" applyProtection="0"/>
    <xf numFmtId="0" fontId="38" fillId="0" borderId="0" applyFill="0" applyBorder="0">
      <alignment vertical="center"/>
    </xf>
    <xf numFmtId="0" fontId="65" fillId="0" borderId="0" applyNumberFormat="0" applyFill="0" applyBorder="0" applyAlignment="0" applyProtection="0"/>
    <xf numFmtId="164" fontId="66" fillId="0" borderId="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Fill="0" applyBorder="0">
      <alignment horizontal="center" vertical="center"/>
      <protection locked="0"/>
    </xf>
    <xf numFmtId="0" fontId="70" fillId="0" borderId="0" applyFill="0" applyBorder="0">
      <alignment horizontal="left" vertical="center"/>
      <protection locked="0"/>
    </xf>
    <xf numFmtId="175" fontId="30" fillId="14" borderId="0" applyFont="0" applyBorder="0">
      <alignment horizontal="right"/>
    </xf>
    <xf numFmtId="164" fontId="30" fillId="14" borderId="0" applyFont="0" applyBorder="0" applyAlignment="0"/>
    <xf numFmtId="175" fontId="30" fillId="14" borderId="0" applyFont="0" applyBorder="0">
      <alignment horizontal="right"/>
    </xf>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0" fontId="71" fillId="18" borderId="14" applyNumberFormat="0" applyAlignment="0" applyProtection="0"/>
    <xf numFmtId="170" fontId="30" fillId="51" borderId="0" applyFont="0" applyBorder="0" applyAlignment="0">
      <alignment horizontal="right"/>
      <protection locked="0"/>
    </xf>
    <xf numFmtId="170" fontId="30" fillId="51" borderId="0" applyFont="0" applyBorder="0" applyAlignment="0">
      <alignment horizontal="right"/>
      <protection locked="0"/>
    </xf>
    <xf numFmtId="170" fontId="30" fillId="52" borderId="0" applyFont="0" applyBorder="0" applyAlignment="0">
      <alignment horizontal="right"/>
      <protection locked="0"/>
    </xf>
    <xf numFmtId="170" fontId="30" fillId="52" borderId="0" applyFont="0" applyBorder="0" applyAlignment="0">
      <alignment horizontal="right"/>
      <protection locked="0"/>
    </xf>
    <xf numFmtId="170" fontId="30" fillId="52" borderId="0" applyFont="0" applyBorder="0" applyAlignment="0">
      <alignment horizontal="right"/>
      <protection locked="0"/>
    </xf>
    <xf numFmtId="10" fontId="30" fillId="52" borderId="0" applyFont="0" applyBorder="0">
      <alignment horizontal="right"/>
      <protection locked="0"/>
    </xf>
    <xf numFmtId="170" fontId="30" fillId="52" borderId="0" applyFont="0" applyBorder="0" applyAlignment="0">
      <alignment horizontal="right"/>
      <protection locked="0"/>
    </xf>
    <xf numFmtId="3" fontId="30" fillId="53" borderId="0" applyFont="0" applyBorder="0">
      <protection locked="0"/>
    </xf>
    <xf numFmtId="164" fontId="61" fillId="53" borderId="0" applyBorder="0" applyAlignment="0">
      <protection locked="0"/>
    </xf>
    <xf numFmtId="176" fontId="30" fillId="54" borderId="0" applyFont="0" applyBorder="0">
      <alignment horizontal="right"/>
      <protection locked="0"/>
    </xf>
    <xf numFmtId="176" fontId="30" fillId="54" borderId="0" applyFont="0" applyBorder="0">
      <alignment horizontal="right"/>
      <protection locked="0"/>
    </xf>
    <xf numFmtId="170" fontId="30" fillId="14" borderId="0" applyFont="0" applyBorder="0">
      <alignment horizontal="right"/>
      <protection locked="0"/>
    </xf>
    <xf numFmtId="170" fontId="30" fillId="14" borderId="0" applyFont="0" applyBorder="0">
      <alignment horizontal="right"/>
      <protection locked="0"/>
    </xf>
    <xf numFmtId="170" fontId="30" fillId="14" borderId="0" applyFont="0" applyBorder="0">
      <alignment horizontal="right"/>
      <protection locked="0"/>
    </xf>
    <xf numFmtId="170" fontId="30" fillId="14" borderId="0" applyFont="0" applyBorder="0">
      <alignment horizontal="right"/>
      <protection locked="0"/>
    </xf>
    <xf numFmtId="170" fontId="30" fillId="14" borderId="0" applyFont="0" applyBorder="0">
      <alignment horizontal="right"/>
      <protection locked="0"/>
    </xf>
    <xf numFmtId="177" fontId="30" fillId="15" borderId="23" applyFill="0">
      <alignment horizontal="right" vertical="center" wrapText="1"/>
      <protection locked="0"/>
    </xf>
    <xf numFmtId="164" fontId="72" fillId="55" borderId="0" applyBorder="0" applyAlignment="0"/>
    <xf numFmtId="0" fontId="38" fillId="12" borderId="0"/>
    <xf numFmtId="0" fontId="73" fillId="0" borderId="24" applyNumberFormat="0" applyFill="0" applyAlignment="0" applyProtection="0"/>
    <xf numFmtId="175" fontId="74" fillId="12" borderId="5" applyFont="0" applyBorder="0" applyAlignment="0"/>
    <xf numFmtId="164" fontId="61" fillId="12" borderId="0" applyFont="0" applyBorder="0" applyAlignment="0"/>
    <xf numFmtId="178" fontId="75" fillId="0" borderId="0"/>
    <xf numFmtId="0" fontId="33" fillId="0" borderId="0" applyFill="0" applyBorder="0">
      <alignment horizontal="left" vertical="center"/>
    </xf>
    <xf numFmtId="0" fontId="76" fillId="26" borderId="0" applyNumberFormat="0" applyBorder="0" applyAlignment="0" applyProtection="0"/>
    <xf numFmtId="177" fontId="35" fillId="7" borderId="25">
      <alignment horizontal="right" vertical="center" wrapText="1"/>
    </xf>
    <xf numFmtId="179" fontId="77" fillId="0" borderId="0"/>
    <xf numFmtId="0" fontId="30" fillId="0" borderId="0"/>
    <xf numFmtId="0" fontId="30" fillId="0" borderId="0"/>
    <xf numFmtId="0" fontId="30" fillId="0" borderId="0" applyFill="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30" fillId="0" borderId="0"/>
    <xf numFmtId="168" fontId="30" fillId="0" borderId="0"/>
    <xf numFmtId="0" fontId="11" fillId="0" borderId="0"/>
    <xf numFmtId="0" fontId="30" fillId="0" borderId="0"/>
    <xf numFmtId="0" fontId="30" fillId="0" borderId="0"/>
    <xf numFmtId="0" fontId="30" fillId="0" borderId="0"/>
    <xf numFmtId="0" fontId="30" fillId="0" borderId="0"/>
    <xf numFmtId="0" fontId="30" fillId="56"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alignment wrapText="1"/>
    </xf>
    <xf numFmtId="0" fontId="1" fillId="0" borderId="0"/>
    <xf numFmtId="0" fontId="1" fillId="0" borderId="0"/>
    <xf numFmtId="0" fontId="30" fillId="0" borderId="0"/>
    <xf numFmtId="0" fontId="1" fillId="0" borderId="0"/>
    <xf numFmtId="0" fontId="30" fillId="0" borderId="0"/>
    <xf numFmtId="0" fontId="30" fillId="0" borderId="0"/>
    <xf numFmtId="0" fontId="30"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applyFill="0"/>
    <xf numFmtId="0" fontId="30" fillId="0" borderId="0"/>
    <xf numFmtId="0" fontId="30" fillId="0" borderId="0"/>
    <xf numFmtId="0" fontId="30" fillId="0" borderId="0"/>
    <xf numFmtId="0" fontId="30" fillId="0" borderId="0"/>
    <xf numFmtId="0" fontId="11" fillId="0" borderId="0"/>
    <xf numFmtId="0" fontId="30" fillId="0" borderId="0"/>
    <xf numFmtId="0" fontId="42" fillId="0" borderId="0"/>
    <xf numFmtId="0" fontId="30" fillId="56" borderId="0"/>
    <xf numFmtId="0" fontId="30" fillId="0" borderId="0"/>
    <xf numFmtId="0" fontId="1" fillId="0" borderId="0"/>
    <xf numFmtId="0" fontId="1" fillId="0" borderId="0"/>
    <xf numFmtId="0" fontId="1" fillId="0" borderId="0"/>
    <xf numFmtId="0" fontId="30" fillId="0" borderId="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30" fillId="20" borderId="26" applyNumberFormat="0" applyFon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2" borderId="27" applyNumberFormat="0" applyAlignment="0" applyProtection="0"/>
    <xf numFmtId="0" fontId="78" fillId="28" borderId="27" applyNumberFormat="0" applyAlignment="0" applyProtection="0"/>
    <xf numFmtId="0" fontId="78" fillId="28" borderId="27" applyNumberFormat="0" applyAlignment="0" applyProtection="0"/>
    <xf numFmtId="180" fontId="30" fillId="0" borderId="0" applyFill="0" applyBorder="0"/>
    <xf numFmtId="180" fontId="30" fillId="0" borderId="0" applyFill="0" applyBorder="0"/>
    <xf numFmtId="180" fontId="30" fillId="0" borderId="0" applyFill="0" applyBorder="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64" fontId="79" fillId="0" borderId="0"/>
    <xf numFmtId="0" fontId="15" fillId="0" borderId="0" applyFill="0" applyBorder="0">
      <alignment vertical="center"/>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1" fontId="80" fillId="0" borderId="12"/>
    <xf numFmtId="181" fontId="80" fillId="0" borderId="12"/>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0" fontId="81" fillId="0" borderId="10">
      <alignment horizontal="center"/>
    </xf>
    <xf numFmtId="3" fontId="49" fillId="0" borderId="0" applyFont="0" applyFill="0" applyBorder="0" applyAlignment="0" applyProtection="0"/>
    <xf numFmtId="0" fontId="49" fillId="57" borderId="0" applyNumberFormat="0" applyFont="0" applyBorder="0" applyAlignment="0" applyProtection="0"/>
    <xf numFmtId="182" fontId="30" fillId="0" borderId="0"/>
    <xf numFmtId="182" fontId="30" fillId="0" borderId="0"/>
    <xf numFmtId="182" fontId="30" fillId="0" borderId="0"/>
    <xf numFmtId="183" fontId="38" fillId="0" borderId="0" applyFill="0" applyBorder="0">
      <alignment horizontal="right" vertical="center"/>
    </xf>
    <xf numFmtId="184" fontId="38" fillId="0" borderId="0" applyFill="0" applyBorder="0">
      <alignment horizontal="right" vertical="center"/>
    </xf>
    <xf numFmtId="185" fontId="38" fillId="0" borderId="0" applyFill="0" applyBorder="0">
      <alignment horizontal="right" vertical="center"/>
    </xf>
    <xf numFmtId="0" fontId="31" fillId="11" borderId="0">
      <alignment horizontal="left" vertical="center"/>
      <protection locked="0"/>
    </xf>
    <xf numFmtId="0" fontId="82" fillId="0" borderId="28" applyNumberFormat="0">
      <alignment horizontal="left" vertical="center" wrapText="1" indent="1"/>
    </xf>
    <xf numFmtId="0" fontId="30" fillId="20" borderId="0" applyNumberFormat="0" applyFont="0" applyBorder="0" applyAlignment="0" applyProtection="0"/>
    <xf numFmtId="0" fontId="30" fillId="20" borderId="0" applyNumberFormat="0" applyFont="0" applyBorder="0" applyAlignment="0" applyProtection="0"/>
    <xf numFmtId="0" fontId="30" fillId="22" borderId="0" applyNumberFormat="0" applyFont="0" applyBorder="0" applyAlignment="0" applyProtection="0"/>
    <xf numFmtId="0" fontId="30" fillId="22" borderId="0" applyNumberFormat="0" applyFont="0" applyBorder="0" applyAlignment="0" applyProtection="0"/>
    <xf numFmtId="0" fontId="30" fillId="28" borderId="0" applyNumberFormat="0" applyFont="0" applyBorder="0" applyAlignment="0" applyProtection="0"/>
    <xf numFmtId="0" fontId="30" fillId="28" borderId="0" applyNumberFormat="0" applyFont="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28" borderId="0" applyNumberFormat="0" applyFont="0" applyBorder="0" applyAlignment="0" applyProtection="0"/>
    <xf numFmtId="0" fontId="30" fillId="28" borderId="0" applyNumberFormat="0" applyFont="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Border="0" applyAlignment="0" applyProtection="0"/>
    <xf numFmtId="0" fontId="30" fillId="0" borderId="0" applyNumberFormat="0" applyFont="0" applyBorder="0" applyAlignment="0" applyProtection="0"/>
    <xf numFmtId="0" fontId="83" fillId="0" borderId="0" applyNumberFormat="0" applyFill="0" applyBorder="0" applyAlignment="0" applyProtection="0"/>
    <xf numFmtId="0" fontId="30" fillId="0" borderId="0"/>
    <xf numFmtId="0" fontId="30" fillId="0" borderId="0"/>
    <xf numFmtId="0" fontId="30" fillId="0" borderId="0"/>
    <xf numFmtId="0" fontId="84" fillId="0" borderId="0"/>
    <xf numFmtId="0" fontId="30" fillId="0" borderId="0"/>
    <xf numFmtId="0" fontId="33" fillId="0" borderId="0"/>
    <xf numFmtId="0" fontId="34" fillId="0" borderId="0"/>
    <xf numFmtId="15" fontId="30" fillId="0" borderId="0"/>
    <xf numFmtId="15" fontId="30" fillId="0" borderId="0"/>
    <xf numFmtId="15" fontId="30" fillId="0" borderId="0"/>
    <xf numFmtId="10" fontId="30" fillId="0" borderId="0"/>
    <xf numFmtId="10" fontId="30" fillId="0" borderId="0"/>
    <xf numFmtId="10" fontId="30" fillId="0" borderId="0"/>
    <xf numFmtId="0" fontId="85" fillId="10" borderId="8" applyBorder="0" applyProtection="0">
      <alignment horizontal="centerContinuous" vertical="center"/>
    </xf>
    <xf numFmtId="0" fontId="86" fillId="10" borderId="8" applyBorder="0" applyProtection="0">
      <alignment horizontal="centerContinuous" vertical="center"/>
    </xf>
    <xf numFmtId="0" fontId="86" fillId="10" borderId="8" applyBorder="0" applyProtection="0">
      <alignment horizontal="centerContinuous" vertical="center"/>
    </xf>
    <xf numFmtId="0" fontId="86" fillId="10" borderId="8" applyBorder="0" applyProtection="0">
      <alignment horizontal="centerContinuous" vertical="center"/>
    </xf>
    <xf numFmtId="0" fontId="87" fillId="0" borderId="0" applyBorder="0" applyProtection="0">
      <alignment vertical="center"/>
    </xf>
    <xf numFmtId="0" fontId="88" fillId="0" borderId="0">
      <alignment horizontal="left"/>
    </xf>
    <xf numFmtId="0" fontId="88" fillId="0" borderId="3" applyFill="0" applyBorder="0" applyProtection="0">
      <alignment horizontal="left" vertical="top"/>
    </xf>
    <xf numFmtId="0" fontId="88" fillId="0" borderId="3" applyFill="0" applyBorder="0" applyProtection="0">
      <alignment horizontal="left" vertical="top"/>
    </xf>
    <xf numFmtId="0" fontId="89" fillId="13" borderId="0">
      <alignment vertical="center"/>
      <protection locked="0"/>
    </xf>
    <xf numFmtId="49" fontId="30" fillId="0" borderId="0" applyFont="0" applyFill="0" applyBorder="0" applyAlignment="0" applyProtection="0"/>
    <xf numFmtId="0" fontId="90" fillId="0" borderId="0"/>
    <xf numFmtId="49" fontId="30" fillId="0" borderId="0" applyFont="0" applyFill="0" applyBorder="0" applyAlignment="0" applyProtection="0"/>
    <xf numFmtId="0" fontId="91" fillId="0" borderId="0"/>
    <xf numFmtId="0" fontId="91" fillId="0" borderId="0"/>
    <xf numFmtId="0" fontId="90" fillId="0" borderId="0"/>
    <xf numFmtId="178" fontId="92" fillId="0" borderId="0"/>
    <xf numFmtId="0" fontId="83" fillId="0" borderId="0" applyNumberFormat="0" applyFill="0" applyBorder="0" applyAlignment="0" applyProtection="0"/>
    <xf numFmtId="0" fontId="93" fillId="0" borderId="0" applyNumberFormat="0" applyFill="0" applyBorder="0" applyAlignment="0" applyProtection="0"/>
    <xf numFmtId="0" fontId="94" fillId="0" borderId="0" applyFill="0" applyBorder="0">
      <alignment horizontal="left" vertical="center"/>
      <protection locked="0"/>
    </xf>
    <xf numFmtId="0" fontId="90" fillId="0" borderId="0"/>
    <xf numFmtId="0" fontId="95" fillId="0" borderId="0" applyFill="0" applyBorder="0">
      <alignment horizontal="left" vertical="center"/>
      <protection locked="0"/>
    </xf>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29" applyNumberFormat="0" applyFill="0" applyAlignment="0" applyProtection="0"/>
    <xf numFmtId="0" fontId="52" fillId="0" borderId="30" applyNumberFormat="0" applyFill="0" applyAlignment="0" applyProtection="0"/>
    <xf numFmtId="0" fontId="52" fillId="0" borderId="30" applyNumberFormat="0" applyFill="0" applyAlignment="0" applyProtection="0"/>
    <xf numFmtId="0" fontId="96" fillId="0" borderId="0" applyNumberFormat="0" applyFill="0" applyBorder="0" applyAlignment="0" applyProtection="0"/>
    <xf numFmtId="186" fontId="30" fillId="0" borderId="8" applyBorder="0" applyProtection="0">
      <alignment horizontal="right"/>
    </xf>
    <xf numFmtId="186" fontId="30" fillId="0" borderId="8" applyBorder="0" applyProtection="0">
      <alignment horizontal="right"/>
    </xf>
    <xf numFmtId="186" fontId="30" fillId="0" borderId="8" applyBorder="0" applyProtection="0">
      <alignment horizontal="right"/>
    </xf>
    <xf numFmtId="186" fontId="30" fillId="0" borderId="8" applyBorder="0" applyProtection="0">
      <alignment horizontal="right"/>
    </xf>
    <xf numFmtId="186" fontId="30" fillId="0" borderId="8" applyBorder="0" applyProtection="0">
      <alignment horizontal="right"/>
    </xf>
    <xf numFmtId="0" fontId="35" fillId="0" borderId="0"/>
    <xf numFmtId="0" fontId="100" fillId="60" borderId="38">
      <alignment vertical="center"/>
    </xf>
    <xf numFmtId="0" fontId="100" fillId="6" borderId="38">
      <alignment vertical="center"/>
    </xf>
    <xf numFmtId="191" fontId="101" fillId="0" borderId="0">
      <alignment horizontal="center" vertical="center"/>
    </xf>
    <xf numFmtId="192" fontId="27" fillId="61" borderId="39"/>
    <xf numFmtId="0" fontId="102" fillId="0" borderId="0">
      <alignment horizontal="left" vertical="center"/>
    </xf>
    <xf numFmtId="0" fontId="103" fillId="0" borderId="40"/>
    <xf numFmtId="0" fontId="104" fillId="0" borderId="41"/>
    <xf numFmtId="192" fontId="105" fillId="62" borderId="38"/>
    <xf numFmtId="193" fontId="106" fillId="63" borderId="38">
      <alignment horizontal="right"/>
    </xf>
    <xf numFmtId="9" fontId="107" fillId="63" borderId="38"/>
    <xf numFmtId="193" fontId="107" fillId="63" borderId="38">
      <alignment horizontal="right"/>
    </xf>
    <xf numFmtId="193" fontId="107" fillId="63" borderId="38">
      <alignment horizontal="right"/>
    </xf>
    <xf numFmtId="0" fontId="108" fillId="0" borderId="0">
      <alignment horizontal="left" vertical="center"/>
    </xf>
    <xf numFmtId="194" fontId="109" fillId="0" borderId="0">
      <alignment horizontal="center" vertical="center"/>
    </xf>
    <xf numFmtId="0" fontId="17" fillId="11" borderId="42">
      <alignment horizontal="center" vertical="center"/>
    </xf>
    <xf numFmtId="192" fontId="101" fillId="64" borderId="38">
      <alignment horizontal="right" vertical="center" indent="1"/>
    </xf>
    <xf numFmtId="192" fontId="101" fillId="60" borderId="38">
      <alignment horizontal="right" vertical="center" indent="1"/>
    </xf>
    <xf numFmtId="192" fontId="110" fillId="6" borderId="38">
      <alignment vertical="center"/>
    </xf>
    <xf numFmtId="0" fontId="111" fillId="11" borderId="38">
      <alignment horizontal="center"/>
    </xf>
    <xf numFmtId="0" fontId="112" fillId="0" borderId="0" applyNumberFormat="0" applyFill="0" applyBorder="0" applyAlignment="0" applyProtection="0">
      <alignment vertical="top"/>
      <protection locked="0"/>
    </xf>
    <xf numFmtId="195" fontId="30" fillId="0" borderId="0" applyFill="0" applyBorder="0" applyProtection="0">
      <alignment horizontal="right" vertical="center" wrapText="1"/>
    </xf>
    <xf numFmtId="0" fontId="113" fillId="60" borderId="43">
      <alignment horizontal="left" vertical="center" wrapText="1" indent="1"/>
    </xf>
    <xf numFmtId="0" fontId="114" fillId="0" borderId="0" applyFill="0"/>
    <xf numFmtId="43" fontId="101" fillId="0" borderId="0" applyFont="0" applyFill="0" applyBorder="0" applyAlignment="0" applyProtection="0"/>
    <xf numFmtId="0" fontId="101" fillId="0" borderId="0"/>
    <xf numFmtId="196" fontId="38" fillId="0" borderId="44">
      <alignment horizontal="right" vertical="center"/>
      <protection locked="0"/>
    </xf>
    <xf numFmtId="198" fontId="119" fillId="60" borderId="0" applyProtection="0"/>
    <xf numFmtId="0" fontId="30" fillId="0" borderId="0" applyFill="0"/>
    <xf numFmtId="0" fontId="30" fillId="0" borderId="0" applyFill="0"/>
    <xf numFmtId="0" fontId="133" fillId="0" borderId="0"/>
    <xf numFmtId="0" fontId="122" fillId="0" borderId="0"/>
    <xf numFmtId="0" fontId="13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7" fillId="0" borderId="0"/>
    <xf numFmtId="0" fontId="155" fillId="0" borderId="0"/>
    <xf numFmtId="0" fontId="157" fillId="0" borderId="0"/>
  </cellStyleXfs>
  <cellXfs count="742">
    <xf numFmtId="0" fontId="0" fillId="0" borderId="0" xfId="0"/>
    <xf numFmtId="0" fontId="0" fillId="5" borderId="0" xfId="0" applyFill="1"/>
    <xf numFmtId="0" fontId="8" fillId="5" borderId="0" xfId="0" applyFont="1" applyFill="1"/>
    <xf numFmtId="0" fontId="6" fillId="5" borderId="0" xfId="0" applyFont="1" applyFill="1"/>
    <xf numFmtId="0" fontId="4" fillId="5" borderId="0" xfId="0" applyFont="1" applyFill="1"/>
    <xf numFmtId="0" fontId="0" fillId="5" borderId="0" xfId="0" applyFill="1" applyAlignment="1">
      <alignment horizontal="right" vertical="center"/>
    </xf>
    <xf numFmtId="0" fontId="10" fillId="6" borderId="0" xfId="0" applyFont="1" applyFill="1"/>
    <xf numFmtId="0" fontId="7" fillId="6" borderId="0" xfId="0" applyFont="1" applyFill="1"/>
    <xf numFmtId="0" fontId="0" fillId="6" borderId="0" xfId="0" applyFill="1"/>
    <xf numFmtId="0" fontId="0" fillId="7" borderId="0" xfId="0" applyFill="1"/>
    <xf numFmtId="0" fontId="0" fillId="7" borderId="0" xfId="0" applyFill="1" applyBorder="1"/>
    <xf numFmtId="9" fontId="0" fillId="7" borderId="0" xfId="2" applyFont="1" applyFill="1"/>
    <xf numFmtId="43" fontId="0" fillId="7" borderId="0" xfId="0" applyNumberFormat="1" applyFill="1"/>
    <xf numFmtId="166" fontId="0" fillId="7" borderId="0" xfId="0" applyNumberFormat="1" applyFill="1"/>
    <xf numFmtId="10" fontId="0" fillId="7" borderId="0" xfId="2" applyNumberFormat="1" applyFont="1" applyFill="1"/>
    <xf numFmtId="44" fontId="0" fillId="7" borderId="0" xfId="0" applyNumberFormat="1" applyFill="1"/>
    <xf numFmtId="9" fontId="0" fillId="7" borderId="0" xfId="0" applyNumberFormat="1" applyFill="1"/>
    <xf numFmtId="44" fontId="0" fillId="7" borderId="0" xfId="1" applyFont="1" applyFill="1"/>
    <xf numFmtId="165" fontId="0" fillId="7" borderId="0" xfId="0" applyNumberFormat="1" applyFill="1"/>
    <xf numFmtId="0" fontId="4" fillId="5" borderId="3" xfId="0" applyFont="1" applyFill="1" applyBorder="1"/>
    <xf numFmtId="0" fontId="4" fillId="5" borderId="12" xfId="0" applyFont="1" applyFill="1" applyBorder="1"/>
    <xf numFmtId="0" fontId="7" fillId="8" borderId="12" xfId="0" applyFont="1" applyFill="1" applyBorder="1"/>
    <xf numFmtId="0" fontId="7" fillId="8" borderId="11" xfId="0" applyFont="1" applyFill="1" applyBorder="1"/>
    <xf numFmtId="0" fontId="0" fillId="8" borderId="0" xfId="0" applyFill="1"/>
    <xf numFmtId="0" fontId="2" fillId="8" borderId="0" xfId="0" applyFont="1" applyFill="1"/>
    <xf numFmtId="0" fontId="0" fillId="8" borderId="0" xfId="0" applyFont="1" applyFill="1"/>
    <xf numFmtId="0" fontId="7" fillId="8" borderId="0" xfId="0" applyFont="1" applyFill="1"/>
    <xf numFmtId="0" fontId="10" fillId="8" borderId="0" xfId="0" applyFont="1" applyFill="1"/>
    <xf numFmtId="0" fontId="0" fillId="8" borderId="0" xfId="0" applyFill="1" applyAlignment="1">
      <alignment horizontal="center"/>
    </xf>
    <xf numFmtId="0" fontId="0" fillId="0" borderId="0" xfId="0" applyAlignment="1">
      <alignment vertical="center"/>
    </xf>
    <xf numFmtId="0" fontId="9" fillId="5" borderId="0" xfId="0" applyFont="1" applyFill="1" applyAlignment="1">
      <alignment horizontal="left" vertical="center"/>
    </xf>
    <xf numFmtId="0" fontId="6" fillId="5" borderId="0" xfId="0" applyFont="1" applyFill="1" applyAlignment="1">
      <alignment horizontal="center" vertical="center"/>
    </xf>
    <xf numFmtId="0" fontId="6" fillId="5" borderId="0" xfId="0" applyFont="1" applyFill="1" applyAlignment="1">
      <alignment vertical="center"/>
    </xf>
    <xf numFmtId="0" fontId="0" fillId="8" borderId="0" xfId="0" applyFill="1" applyAlignment="1">
      <alignment vertical="center"/>
    </xf>
    <xf numFmtId="0" fontId="0" fillId="7" borderId="0" xfId="0" applyFill="1" applyAlignment="1">
      <alignment vertical="center"/>
    </xf>
    <xf numFmtId="0" fontId="4" fillId="5" borderId="13" xfId="0" applyFont="1" applyFill="1" applyBorder="1"/>
    <xf numFmtId="0" fontId="12" fillId="8" borderId="12" xfId="5" quotePrefix="1" applyFill="1" applyBorder="1"/>
    <xf numFmtId="0" fontId="12" fillId="8" borderId="11" xfId="5" quotePrefix="1" applyFill="1" applyBorder="1"/>
    <xf numFmtId="0" fontId="13" fillId="8" borderId="0" xfId="0" applyFont="1" applyFill="1"/>
    <xf numFmtId="0" fontId="15" fillId="8" borderId="8" xfId="0" applyFont="1" applyFill="1" applyBorder="1" applyAlignment="1">
      <alignment horizontal="center" wrapText="1"/>
    </xf>
    <xf numFmtId="0" fontId="15" fillId="8" borderId="8" xfId="0" applyFont="1" applyFill="1" applyBorder="1" applyAlignment="1">
      <alignment horizontal="center"/>
    </xf>
    <xf numFmtId="0" fontId="15" fillId="8" borderId="9" xfId="0" applyFont="1" applyFill="1" applyBorder="1" applyAlignment="1">
      <alignment horizontal="center"/>
    </xf>
    <xf numFmtId="0" fontId="15" fillId="8" borderId="7" xfId="0" applyFont="1" applyFill="1" applyBorder="1" applyAlignment="1">
      <alignment horizontal="center"/>
    </xf>
    <xf numFmtId="0" fontId="13" fillId="7" borderId="0" xfId="0" applyFont="1" applyFill="1"/>
    <xf numFmtId="0" fontId="13" fillId="8" borderId="0" xfId="0" applyFont="1" applyFill="1" applyAlignment="1">
      <alignment vertical="center"/>
    </xf>
    <xf numFmtId="0" fontId="19" fillId="8" borderId="0" xfId="0" applyFont="1" applyFill="1" applyAlignment="1">
      <alignment horizontal="right" vertical="center"/>
    </xf>
    <xf numFmtId="9" fontId="19" fillId="8" borderId="0" xfId="2" applyFont="1" applyFill="1" applyAlignment="1">
      <alignment horizontal="center" vertical="center"/>
    </xf>
    <xf numFmtId="44" fontId="13" fillId="8" borderId="0" xfId="0" applyNumberFormat="1" applyFont="1" applyFill="1" applyAlignment="1">
      <alignment vertical="center"/>
    </xf>
    <xf numFmtId="44" fontId="13" fillId="8" borderId="7" xfId="1" applyNumberFormat="1" applyFont="1" applyFill="1" applyBorder="1" applyAlignment="1">
      <alignment vertical="center"/>
    </xf>
    <xf numFmtId="44" fontId="13" fillId="8" borderId="0" xfId="1" applyNumberFormat="1" applyFont="1" applyFill="1" applyAlignment="1">
      <alignment vertical="center"/>
    </xf>
    <xf numFmtId="44" fontId="13" fillId="8" borderId="3" xfId="0" applyNumberFormat="1" applyFont="1" applyFill="1" applyBorder="1" applyAlignment="1">
      <alignment vertical="center"/>
    </xf>
    <xf numFmtId="0" fontId="13" fillId="7" borderId="0" xfId="0" applyFont="1" applyFill="1" applyAlignment="1">
      <alignment vertical="center"/>
    </xf>
    <xf numFmtId="0" fontId="14" fillId="8" borderId="0" xfId="0" applyFont="1" applyFill="1" applyAlignment="1">
      <alignment horizontal="center" vertical="center"/>
    </xf>
    <xf numFmtId="0" fontId="15" fillId="8" borderId="0" xfId="0" applyFont="1" applyFill="1" applyAlignment="1">
      <alignment horizontal="center" vertical="center"/>
    </xf>
    <xf numFmtId="0" fontId="15" fillId="8" borderId="0" xfId="0" applyFont="1" applyFill="1" applyBorder="1" applyAlignment="1">
      <alignment horizontal="center" vertical="center"/>
    </xf>
    <xf numFmtId="0" fontId="16" fillId="4" borderId="0" xfId="0" applyFont="1" applyFill="1" applyAlignment="1">
      <alignment vertical="center"/>
    </xf>
    <xf numFmtId="0" fontId="16" fillId="4" borderId="0" xfId="0" applyFont="1" applyFill="1" applyAlignment="1">
      <alignment horizontal="center" vertical="center"/>
    </xf>
    <xf numFmtId="0" fontId="17" fillId="4" borderId="0" xfId="0" applyFont="1" applyFill="1" applyAlignment="1">
      <alignment horizontal="center" vertical="center"/>
    </xf>
    <xf numFmtId="0" fontId="17" fillId="4" borderId="0" xfId="0" applyFont="1" applyFill="1" applyBorder="1" applyAlignment="1">
      <alignment horizontal="center" vertical="center"/>
    </xf>
    <xf numFmtId="0" fontId="18" fillId="8" borderId="0" xfId="0" applyFont="1" applyFill="1" applyAlignment="1">
      <alignment vertical="center"/>
    </xf>
    <xf numFmtId="0" fontId="13" fillId="8" borderId="0" xfId="0" applyFont="1" applyFill="1" applyAlignment="1">
      <alignment horizontal="center" vertical="center"/>
    </xf>
    <xf numFmtId="44" fontId="13" fillId="3" borderId="0" xfId="0" applyNumberFormat="1" applyFont="1" applyFill="1" applyAlignment="1">
      <alignment vertical="center"/>
    </xf>
    <xf numFmtId="0" fontId="13" fillId="8" borderId="5" xfId="0" applyFont="1" applyFill="1" applyBorder="1" applyAlignment="1">
      <alignment vertical="center"/>
    </xf>
    <xf numFmtId="0" fontId="13" fillId="8" borderId="0" xfId="0" applyFont="1" applyFill="1" applyBorder="1" applyAlignment="1">
      <alignment vertical="center"/>
    </xf>
    <xf numFmtId="0" fontId="13" fillId="8" borderId="3" xfId="0" applyFont="1" applyFill="1" applyBorder="1" applyAlignment="1">
      <alignment vertical="center"/>
    </xf>
    <xf numFmtId="9" fontId="20" fillId="8" borderId="0" xfId="3" applyNumberFormat="1" applyFont="1" applyFill="1" applyBorder="1" applyAlignment="1">
      <alignment horizontal="center" vertical="center"/>
    </xf>
    <xf numFmtId="44" fontId="13" fillId="8" borderId="5" xfId="1" applyNumberFormat="1" applyFont="1" applyFill="1" applyBorder="1" applyAlignment="1">
      <alignment vertical="center"/>
    </xf>
    <xf numFmtId="0" fontId="14" fillId="8" borderId="2" xfId="0" applyFont="1" applyFill="1" applyBorder="1" applyAlignment="1">
      <alignment horizontal="left" vertical="center"/>
    </xf>
    <xf numFmtId="9" fontId="13" fillId="8" borderId="2" xfId="0" applyNumberFormat="1" applyFont="1" applyFill="1" applyBorder="1" applyAlignment="1">
      <alignment horizontal="center" vertical="center"/>
    </xf>
    <xf numFmtId="44" fontId="14" fillId="8" borderId="2" xfId="0" applyNumberFormat="1" applyFont="1" applyFill="1" applyBorder="1" applyAlignment="1">
      <alignment vertical="center"/>
    </xf>
    <xf numFmtId="44" fontId="14" fillId="8" borderId="6" xfId="0" applyNumberFormat="1" applyFont="1" applyFill="1" applyBorder="1" applyAlignment="1">
      <alignment vertical="center"/>
    </xf>
    <xf numFmtId="44" fontId="14" fillId="8" borderId="4" xfId="0" applyNumberFormat="1" applyFont="1" applyFill="1" applyBorder="1" applyAlignment="1">
      <alignment vertical="center"/>
    </xf>
    <xf numFmtId="0" fontId="19" fillId="8" borderId="0" xfId="0" applyFont="1" applyFill="1" applyBorder="1" applyAlignment="1">
      <alignment horizontal="left" vertical="center"/>
    </xf>
    <xf numFmtId="41" fontId="19" fillId="8" borderId="0" xfId="0" applyNumberFormat="1" applyFont="1" applyFill="1" applyBorder="1" applyAlignment="1">
      <alignment horizontal="center" vertical="center"/>
    </xf>
    <xf numFmtId="44" fontId="21" fillId="8" borderId="0" xfId="0" applyNumberFormat="1" applyFont="1" applyFill="1" applyBorder="1" applyAlignment="1">
      <alignment vertical="center"/>
    </xf>
    <xf numFmtId="44" fontId="19" fillId="8" borderId="0" xfId="0" applyNumberFormat="1" applyFont="1" applyFill="1" applyBorder="1" applyAlignment="1">
      <alignment horizontal="right" vertical="center"/>
    </xf>
    <xf numFmtId="44" fontId="19" fillId="8" borderId="0" xfId="0" applyNumberFormat="1" applyFont="1" applyFill="1" applyBorder="1" applyAlignment="1">
      <alignment vertical="center"/>
    </xf>
    <xf numFmtId="41" fontId="13" fillId="8" borderId="0" xfId="0" applyNumberFormat="1" applyFont="1" applyFill="1" applyBorder="1" applyAlignment="1">
      <alignment horizontal="center" vertical="center"/>
    </xf>
    <xf numFmtId="44" fontId="14" fillId="8" borderId="0" xfId="0" applyNumberFormat="1" applyFont="1" applyFill="1" applyBorder="1" applyAlignment="1">
      <alignment vertical="center"/>
    </xf>
    <xf numFmtId="44" fontId="13" fillId="8" borderId="0" xfId="1" applyFont="1" applyFill="1" applyAlignment="1">
      <alignment vertical="center"/>
    </xf>
    <xf numFmtId="44" fontId="13" fillId="8" borderId="9" xfId="1" applyFont="1" applyFill="1" applyBorder="1" applyAlignment="1">
      <alignment vertical="center"/>
    </xf>
    <xf numFmtId="44" fontId="13" fillId="8" borderId="9" xfId="0" applyNumberFormat="1" applyFont="1" applyFill="1" applyBorder="1" applyAlignment="1">
      <alignment vertical="center"/>
    </xf>
    <xf numFmtId="0" fontId="14" fillId="8" borderId="2" xfId="0" applyFont="1" applyFill="1" applyBorder="1" applyAlignment="1">
      <alignment vertical="center"/>
    </xf>
    <xf numFmtId="44" fontId="14" fillId="8" borderId="10" xfId="0" applyNumberFormat="1" applyFont="1" applyFill="1" applyBorder="1" applyAlignment="1">
      <alignment vertical="center"/>
    </xf>
    <xf numFmtId="0" fontId="19" fillId="8" borderId="0" xfId="0" applyFont="1" applyFill="1" applyAlignment="1">
      <alignment vertical="center"/>
    </xf>
    <xf numFmtId="0" fontId="22" fillId="8" borderId="0" xfId="5" applyFont="1" applyFill="1" applyAlignment="1">
      <alignment horizontal="left"/>
    </xf>
    <xf numFmtId="0" fontId="23" fillId="4" borderId="0" xfId="0" applyFont="1" applyFill="1" applyAlignment="1">
      <alignment vertical="center"/>
    </xf>
    <xf numFmtId="0" fontId="0" fillId="8" borderId="0" xfId="0" applyFill="1" applyAlignment="1"/>
    <xf numFmtId="0" fontId="13" fillId="0" borderId="0" xfId="0" applyFont="1"/>
    <xf numFmtId="0" fontId="24" fillId="4" borderId="0" xfId="0" applyFont="1" applyFill="1" applyAlignment="1">
      <alignment vertical="center"/>
    </xf>
    <xf numFmtId="0" fontId="13" fillId="0" borderId="0" xfId="0" applyFont="1" applyFill="1" applyAlignment="1">
      <alignment vertical="center"/>
    </xf>
    <xf numFmtId="0" fontId="14" fillId="8" borderId="2" xfId="0" applyFont="1" applyFill="1" applyBorder="1" applyAlignment="1">
      <alignment horizontal="center" vertical="center"/>
    </xf>
    <xf numFmtId="0" fontId="14" fillId="8" borderId="0" xfId="0" applyFont="1" applyFill="1" applyAlignment="1">
      <alignment vertical="center"/>
    </xf>
    <xf numFmtId="0" fontId="13" fillId="8" borderId="0" xfId="0" applyFont="1" applyFill="1" applyBorder="1" applyAlignment="1">
      <alignment horizontal="center" vertical="center"/>
    </xf>
    <xf numFmtId="44" fontId="13" fillId="8" borderId="0" xfId="0" applyNumberFormat="1" applyFont="1" applyFill="1" applyBorder="1" applyAlignment="1">
      <alignment vertical="center"/>
    </xf>
    <xf numFmtId="0" fontId="24" fillId="4" borderId="0" xfId="0" applyFont="1" applyFill="1" applyBorder="1" applyAlignment="1">
      <alignment horizontal="center" vertical="center"/>
    </xf>
    <xf numFmtId="44" fontId="24" fillId="4" borderId="0" xfId="0" applyNumberFormat="1" applyFont="1" applyFill="1" applyBorder="1" applyAlignment="1">
      <alignment vertical="center"/>
    </xf>
    <xf numFmtId="9" fontId="25" fillId="8" borderId="0" xfId="3" applyNumberFormat="1" applyFont="1" applyFill="1" applyBorder="1" applyAlignment="1">
      <alignment horizontal="center" vertical="center"/>
    </xf>
    <xf numFmtId="44" fontId="13" fillId="8" borderId="8" xfId="0" applyNumberFormat="1" applyFont="1" applyFill="1" applyBorder="1" applyAlignment="1">
      <alignment vertical="center"/>
    </xf>
    <xf numFmtId="0" fontId="19" fillId="8" borderId="0" xfId="0" applyFont="1" applyFill="1" applyBorder="1" applyAlignment="1">
      <alignment horizontal="right" vertical="center"/>
    </xf>
    <xf numFmtId="0" fontId="27" fillId="0" borderId="0" xfId="0" applyFont="1" applyAlignment="1">
      <alignment vertical="center"/>
    </xf>
    <xf numFmtId="0" fontId="28" fillId="4" borderId="0" xfId="0" applyFont="1" applyFill="1" applyAlignment="1">
      <alignment vertical="center"/>
    </xf>
    <xf numFmtId="0" fontId="27" fillId="8" borderId="0" xfId="0" applyFont="1" applyFill="1" applyAlignment="1">
      <alignment vertical="center"/>
    </xf>
    <xf numFmtId="0" fontId="27" fillId="7" borderId="0" xfId="0" applyFont="1" applyFill="1" applyAlignment="1">
      <alignment vertical="center"/>
    </xf>
    <xf numFmtId="0" fontId="14" fillId="8" borderId="0" xfId="0" applyFont="1" applyFill="1" applyAlignment="1">
      <alignment horizontal="right" vertical="center"/>
    </xf>
    <xf numFmtId="0" fontId="22" fillId="8" borderId="0" xfId="5" applyFont="1" applyFill="1" applyAlignment="1">
      <alignment horizontal="left" vertical="center"/>
    </xf>
    <xf numFmtId="44" fontId="13" fillId="8" borderId="5" xfId="0" applyNumberFormat="1" applyFont="1" applyFill="1" applyBorder="1" applyAlignment="1">
      <alignment vertical="center"/>
    </xf>
    <xf numFmtId="44" fontId="14" fillId="8" borderId="2" xfId="1" applyFont="1" applyFill="1" applyBorder="1" applyAlignment="1">
      <alignment vertical="center"/>
    </xf>
    <xf numFmtId="0" fontId="26" fillId="8" borderId="0" xfId="0" applyFont="1" applyFill="1" applyAlignment="1">
      <alignment vertical="center"/>
    </xf>
    <xf numFmtId="44" fontId="26" fillId="8" borderId="0" xfId="0" applyNumberFormat="1" applyFont="1" applyFill="1" applyAlignment="1">
      <alignment vertical="center"/>
    </xf>
    <xf numFmtId="0" fontId="14" fillId="8" borderId="0" xfId="0" applyFont="1" applyFill="1" applyBorder="1" applyAlignment="1">
      <alignment vertical="center"/>
    </xf>
    <xf numFmtId="0" fontId="14" fillId="8" borderId="3" xfId="0" applyFont="1" applyFill="1" applyBorder="1" applyAlignment="1">
      <alignment horizontal="right" vertical="center"/>
    </xf>
    <xf numFmtId="43" fontId="14" fillId="8" borderId="0" xfId="6" applyFont="1" applyFill="1" applyBorder="1" applyAlignment="1">
      <alignment vertical="center"/>
    </xf>
    <xf numFmtId="0" fontId="9" fillId="5" borderId="0" xfId="0" applyFont="1" applyFill="1" applyAlignment="1">
      <alignment vertical="center"/>
    </xf>
    <xf numFmtId="167" fontId="29" fillId="8" borderId="0" xfId="6" applyNumberFormat="1" applyFont="1" applyFill="1" applyAlignment="1">
      <alignment vertical="center"/>
    </xf>
    <xf numFmtId="167" fontId="29" fillId="8" borderId="9" xfId="6" applyNumberFormat="1" applyFont="1" applyFill="1" applyBorder="1" applyAlignment="1">
      <alignment vertical="center"/>
    </xf>
    <xf numFmtId="167" fontId="29" fillId="8" borderId="7" xfId="6" applyNumberFormat="1" applyFont="1" applyFill="1" applyBorder="1" applyAlignment="1">
      <alignment vertical="center"/>
    </xf>
    <xf numFmtId="167" fontId="29" fillId="8" borderId="3" xfId="0" applyNumberFormat="1" applyFont="1" applyFill="1" applyBorder="1" applyAlignment="1">
      <alignment vertical="center"/>
    </xf>
    <xf numFmtId="44" fontId="13" fillId="8" borderId="3" xfId="1" applyFont="1" applyFill="1" applyBorder="1" applyAlignment="1">
      <alignment horizontal="center" vertical="center"/>
    </xf>
    <xf numFmtId="44" fontId="13" fillId="8" borderId="0" xfId="1" applyFont="1" applyFill="1" applyBorder="1" applyAlignment="1">
      <alignment horizontal="center" vertical="center"/>
    </xf>
    <xf numFmtId="43" fontId="14" fillId="8" borderId="0" xfId="0" applyNumberFormat="1" applyFont="1" applyFill="1" applyBorder="1" applyAlignment="1">
      <alignment vertical="center"/>
    </xf>
    <xf numFmtId="44" fontId="13" fillId="58" borderId="0" xfId="1" applyFont="1" applyFill="1" applyAlignment="1">
      <alignment horizontal="center" vertical="center"/>
    </xf>
    <xf numFmtId="0" fontId="19" fillId="8" borderId="0" xfId="0" applyFont="1" applyFill="1" applyAlignment="1">
      <alignment horizontal="right" vertical="top"/>
    </xf>
    <xf numFmtId="0" fontId="19" fillId="8" borderId="0" xfId="0" applyFont="1" applyFill="1" applyAlignment="1">
      <alignment horizontal="left" vertical="top"/>
    </xf>
    <xf numFmtId="0" fontId="19" fillId="8" borderId="0" xfId="0" applyFont="1" applyFill="1" applyAlignment="1">
      <alignment horizontal="left" vertical="top" wrapText="1"/>
    </xf>
    <xf numFmtId="187" fontId="14" fillId="8" borderId="6" xfId="1" applyNumberFormat="1" applyFont="1" applyFill="1" applyBorder="1" applyAlignment="1">
      <alignment vertical="center"/>
    </xf>
    <xf numFmtId="0" fontId="97" fillId="8" borderId="0" xfId="0" applyFont="1" applyFill="1" applyAlignment="1">
      <alignment vertical="center"/>
    </xf>
    <xf numFmtId="0" fontId="14" fillId="8" borderId="5" xfId="0" applyFont="1" applyFill="1" applyBorder="1" applyAlignment="1">
      <alignment horizontal="right" vertical="center"/>
    </xf>
    <xf numFmtId="44" fontId="14" fillId="8" borderId="6" xfId="1" applyNumberFormat="1" applyFont="1" applyFill="1" applyBorder="1" applyAlignment="1">
      <alignment vertical="center"/>
    </xf>
    <xf numFmtId="44" fontId="14" fillId="8" borderId="2" xfId="1" applyNumberFormat="1" applyFont="1" applyFill="1" applyBorder="1" applyAlignment="1">
      <alignment vertical="center"/>
    </xf>
    <xf numFmtId="44" fontId="14" fillId="8" borderId="4" xfId="1" applyNumberFormat="1" applyFont="1" applyFill="1" applyBorder="1" applyAlignment="1">
      <alignment vertical="center"/>
    </xf>
    <xf numFmtId="167" fontId="13" fillId="8" borderId="0" xfId="6" applyNumberFormat="1" applyFont="1" applyFill="1" applyBorder="1" applyAlignment="1">
      <alignment horizontal="right" vertical="center"/>
    </xf>
    <xf numFmtId="167" fontId="13" fillId="8" borderId="0" xfId="6" applyNumberFormat="1" applyFont="1" applyFill="1" applyAlignment="1">
      <alignment horizontal="right" vertical="center"/>
    </xf>
    <xf numFmtId="44" fontId="13" fillId="8" borderId="0" xfId="1" applyNumberFormat="1" applyFont="1" applyFill="1" applyBorder="1" applyAlignment="1">
      <alignment horizontal="center" vertical="center"/>
    </xf>
    <xf numFmtId="44" fontId="14" fillId="8" borderId="31" xfId="0" applyNumberFormat="1" applyFont="1" applyFill="1" applyBorder="1" applyAlignment="1">
      <alignment vertical="center"/>
    </xf>
    <xf numFmtId="44" fontId="13" fillId="8" borderId="7" xfId="0" applyNumberFormat="1" applyFont="1" applyFill="1" applyBorder="1" applyAlignment="1">
      <alignment vertical="center"/>
    </xf>
    <xf numFmtId="44" fontId="14" fillId="8" borderId="32" xfId="1" applyFont="1" applyFill="1" applyBorder="1" applyAlignment="1">
      <alignment vertical="center"/>
    </xf>
    <xf numFmtId="44" fontId="14" fillId="8" borderId="10" xfId="1" applyFont="1" applyFill="1" applyBorder="1" applyAlignment="1">
      <alignment vertical="center"/>
    </xf>
    <xf numFmtId="44" fontId="14" fillId="8" borderId="31" xfId="1" applyFont="1" applyFill="1" applyBorder="1" applyAlignment="1">
      <alignment vertical="center"/>
    </xf>
    <xf numFmtId="0" fontId="14" fillId="8" borderId="8" xfId="0" applyFont="1" applyFill="1" applyBorder="1" applyAlignment="1">
      <alignment horizontal="right" vertical="center"/>
    </xf>
    <xf numFmtId="0" fontId="14" fillId="8" borderId="9" xfId="0" applyFont="1" applyFill="1" applyBorder="1" applyAlignment="1">
      <alignment horizontal="right" vertical="center"/>
    </xf>
    <xf numFmtId="0" fontId="14" fillId="8" borderId="7" xfId="0" applyFont="1" applyFill="1" applyBorder="1" applyAlignment="1">
      <alignment horizontal="right" vertical="center"/>
    </xf>
    <xf numFmtId="0" fontId="14" fillId="8" borderId="8" xfId="0" applyFont="1" applyFill="1" applyBorder="1" applyAlignment="1">
      <alignment vertical="center"/>
    </xf>
    <xf numFmtId="0" fontId="13" fillId="8" borderId="8" xfId="0" applyFont="1" applyFill="1" applyBorder="1" applyAlignment="1">
      <alignment vertical="center"/>
    </xf>
    <xf numFmtId="167" fontId="13" fillId="8" borderId="8" xfId="6" applyNumberFormat="1" applyFont="1" applyFill="1" applyBorder="1" applyAlignment="1">
      <alignment horizontal="right" vertical="center"/>
    </xf>
    <xf numFmtId="167" fontId="13" fillId="8" borderId="0" xfId="6" applyNumberFormat="1" applyFont="1" applyFill="1" applyAlignment="1">
      <alignment vertical="center"/>
    </xf>
    <xf numFmtId="167" fontId="13" fillId="8" borderId="8" xfId="6" applyNumberFormat="1" applyFont="1" applyFill="1" applyBorder="1" applyAlignment="1">
      <alignment vertical="center"/>
    </xf>
    <xf numFmtId="188" fontId="19" fillId="8" borderId="0" xfId="6" applyNumberFormat="1" applyFont="1" applyFill="1" applyAlignment="1">
      <alignment vertical="center"/>
    </xf>
    <xf numFmtId="189" fontId="13" fillId="59" borderId="33" xfId="6" applyNumberFormat="1" applyFont="1" applyFill="1" applyBorder="1" applyAlignment="1">
      <alignment horizontal="center" vertical="center"/>
    </xf>
    <xf numFmtId="189" fontId="13" fillId="59" borderId="34" xfId="6" applyNumberFormat="1" applyFont="1" applyFill="1" applyBorder="1" applyAlignment="1">
      <alignment horizontal="center" vertical="center"/>
    </xf>
    <xf numFmtId="189" fontId="13" fillId="59" borderId="35" xfId="6" applyNumberFormat="1" applyFont="1" applyFill="1" applyBorder="1" applyAlignment="1">
      <alignment horizontal="center" vertical="center"/>
    </xf>
    <xf numFmtId="189" fontId="13" fillId="59" borderId="36" xfId="6" applyNumberFormat="1" applyFont="1" applyFill="1" applyBorder="1" applyAlignment="1">
      <alignment horizontal="center" vertical="center"/>
    </xf>
    <xf numFmtId="0" fontId="14" fillId="8" borderId="0" xfId="0" applyFont="1" applyFill="1" applyBorder="1" applyAlignment="1">
      <alignment horizontal="right" vertical="center"/>
    </xf>
    <xf numFmtId="0" fontId="14" fillId="8" borderId="0" xfId="0" applyFont="1" applyFill="1" applyBorder="1" applyAlignment="1">
      <alignment horizontal="center" vertical="center" wrapText="1"/>
    </xf>
    <xf numFmtId="44" fontId="14" fillId="8" borderId="0" xfId="1" applyNumberFormat="1" applyFont="1" applyFill="1" applyBorder="1" applyAlignment="1">
      <alignment vertical="center"/>
    </xf>
    <xf numFmtId="167" fontId="13" fillId="8" borderId="3" xfId="6" applyNumberFormat="1" applyFont="1" applyFill="1" applyBorder="1" applyAlignment="1">
      <alignment horizontal="right" vertical="center"/>
    </xf>
    <xf numFmtId="167" fontId="13" fillId="8" borderId="9" xfId="6" applyNumberFormat="1" applyFont="1" applyFill="1" applyBorder="1" applyAlignment="1">
      <alignment horizontal="right" vertical="center"/>
    </xf>
    <xf numFmtId="167" fontId="13" fillId="8" borderId="5" xfId="6" applyNumberFormat="1" applyFont="1" applyFill="1" applyBorder="1" applyAlignment="1">
      <alignment horizontal="right" vertical="center"/>
    </xf>
    <xf numFmtId="167" fontId="13" fillId="8" borderId="7" xfId="6" applyNumberFormat="1" applyFont="1" applyFill="1" applyBorder="1" applyAlignment="1">
      <alignment horizontal="right" vertical="center"/>
    </xf>
    <xf numFmtId="0" fontId="14" fillId="8" borderId="8" xfId="0" applyFont="1" applyFill="1" applyBorder="1" applyAlignment="1">
      <alignment horizontal="right"/>
    </xf>
    <xf numFmtId="0" fontId="14" fillId="8" borderId="9" xfId="0" applyFont="1" applyFill="1" applyBorder="1" applyAlignment="1">
      <alignment horizontal="center" wrapText="1"/>
    </xf>
    <xf numFmtId="0" fontId="14" fillId="8" borderId="9" xfId="0" applyFont="1" applyFill="1" applyBorder="1" applyAlignment="1">
      <alignment horizontal="right"/>
    </xf>
    <xf numFmtId="0" fontId="14" fillId="8" borderId="7" xfId="0" applyFont="1" applyFill="1" applyBorder="1" applyAlignment="1">
      <alignment horizontal="right"/>
    </xf>
    <xf numFmtId="44" fontId="13" fillId="8" borderId="3" xfId="1" applyNumberFormat="1" applyFont="1" applyFill="1" applyBorder="1" applyAlignment="1">
      <alignment horizontal="center" vertical="center"/>
    </xf>
    <xf numFmtId="44" fontId="13" fillId="8" borderId="5" xfId="1" applyNumberFormat="1" applyFont="1" applyFill="1" applyBorder="1" applyAlignment="1">
      <alignment horizontal="center" vertical="center"/>
    </xf>
    <xf numFmtId="0" fontId="14" fillId="8" borderId="11" xfId="0" applyFont="1" applyFill="1" applyBorder="1" applyAlignment="1">
      <alignment horizontal="center" wrapText="1"/>
    </xf>
    <xf numFmtId="44" fontId="13" fillId="8" borderId="12" xfId="1" applyNumberFormat="1" applyFont="1" applyFill="1" applyBorder="1" applyAlignment="1">
      <alignment horizontal="center" vertical="center"/>
    </xf>
    <xf numFmtId="0" fontId="14" fillId="8" borderId="37" xfId="0" applyFont="1" applyFill="1" applyBorder="1" applyAlignment="1">
      <alignment vertical="center"/>
    </xf>
    <xf numFmtId="0" fontId="10" fillId="8" borderId="12" xfId="0" applyFont="1" applyFill="1" applyBorder="1"/>
    <xf numFmtId="0" fontId="10" fillId="8" borderId="11" xfId="0" applyFont="1" applyFill="1" applyBorder="1"/>
    <xf numFmtId="0" fontId="23" fillId="8" borderId="0" xfId="0" applyFont="1" applyFill="1" applyAlignment="1">
      <alignment vertical="center"/>
    </xf>
    <xf numFmtId="0" fontId="18" fillId="8" borderId="2" xfId="0" applyFont="1" applyFill="1" applyBorder="1" applyAlignment="1">
      <alignment vertical="center"/>
    </xf>
    <xf numFmtId="0" fontId="98" fillId="8" borderId="0" xfId="0" applyFont="1" applyFill="1" applyAlignment="1">
      <alignment vertical="center"/>
    </xf>
    <xf numFmtId="190" fontId="13" fillId="8" borderId="0" xfId="1" applyNumberFormat="1" applyFont="1" applyFill="1" applyAlignment="1">
      <alignment vertical="center"/>
    </xf>
    <xf numFmtId="190" fontId="14" fillId="8" borderId="2" xfId="0" applyNumberFormat="1" applyFont="1" applyFill="1" applyBorder="1" applyAlignment="1">
      <alignment vertical="center"/>
    </xf>
    <xf numFmtId="190" fontId="26" fillId="8" borderId="0" xfId="0" applyNumberFormat="1" applyFont="1" applyFill="1" applyAlignment="1">
      <alignment vertical="center"/>
    </xf>
    <xf numFmtId="44" fontId="13" fillId="7" borderId="0" xfId="0" applyNumberFormat="1" applyFont="1" applyFill="1"/>
    <xf numFmtId="0" fontId="115" fillId="8" borderId="0" xfId="0" applyFont="1" applyFill="1" applyAlignment="1">
      <alignment horizontal="left" vertical="center"/>
    </xf>
    <xf numFmtId="10" fontId="115" fillId="8" borderId="0" xfId="2" applyNumberFormat="1" applyFont="1" applyFill="1" applyAlignment="1">
      <alignment vertical="center"/>
    </xf>
    <xf numFmtId="0" fontId="115" fillId="8" borderId="0" xfId="0" applyFont="1" applyFill="1" applyAlignment="1">
      <alignment vertical="center"/>
    </xf>
    <xf numFmtId="0" fontId="116" fillId="8" borderId="0" xfId="0" applyFont="1" applyFill="1" applyAlignment="1">
      <alignment vertical="center"/>
    </xf>
    <xf numFmtId="0" fontId="116" fillId="8" borderId="0" xfId="0" applyFont="1" applyFill="1" applyAlignment="1">
      <alignment horizontal="center" vertical="center"/>
    </xf>
    <xf numFmtId="0" fontId="116" fillId="8" borderId="0" xfId="0" applyFont="1" applyFill="1" applyAlignment="1">
      <alignment horizontal="right" vertical="center"/>
    </xf>
    <xf numFmtId="44" fontId="14" fillId="3" borderId="2" xfId="0" applyNumberFormat="1" applyFont="1" applyFill="1" applyBorder="1" applyAlignment="1">
      <alignment vertical="center"/>
    </xf>
    <xf numFmtId="0" fontId="118" fillId="8" borderId="0" xfId="0" applyFont="1" applyFill="1" applyAlignment="1">
      <alignment horizontal="right"/>
    </xf>
    <xf numFmtId="0" fontId="120" fillId="8" borderId="0" xfId="12586" applyFont="1" applyFill="1" applyProtection="1"/>
    <xf numFmtId="0" fontId="31" fillId="10" borderId="45" xfId="12586" applyFont="1" applyFill="1" applyBorder="1" applyAlignment="1" applyProtection="1">
      <alignment vertical="center"/>
      <protection locked="0"/>
    </xf>
    <xf numFmtId="0" fontId="31" fillId="10" borderId="0" xfId="12586" applyFont="1" applyFill="1" applyBorder="1" applyAlignment="1" applyProtection="1">
      <alignment vertical="center"/>
      <protection locked="0"/>
    </xf>
    <xf numFmtId="0" fontId="31" fillId="10" borderId="0" xfId="12586" applyFont="1" applyFill="1" applyBorder="1" applyAlignment="1" applyProtection="1">
      <alignment horizontal="left" vertical="center"/>
    </xf>
    <xf numFmtId="0" fontId="31" fillId="10" borderId="0" xfId="12586" applyFont="1" applyFill="1" applyBorder="1" applyAlignment="1" applyProtection="1">
      <alignment vertical="center"/>
    </xf>
    <xf numFmtId="0" fontId="31" fillId="11" borderId="0" xfId="8" applyBorder="1">
      <alignment horizontal="left" vertical="center"/>
      <protection locked="0"/>
    </xf>
    <xf numFmtId="0" fontId="30" fillId="8" borderId="0" xfId="9" applyFill="1"/>
    <xf numFmtId="0" fontId="121" fillId="0" borderId="0" xfId="9" applyFont="1" applyFill="1" applyBorder="1" applyAlignment="1">
      <alignment vertical="center"/>
    </xf>
    <xf numFmtId="0" fontId="121" fillId="8" borderId="0" xfId="9" applyFont="1" applyFill="1" applyBorder="1" applyAlignment="1">
      <alignment vertical="center"/>
    </xf>
    <xf numFmtId="0" fontId="30" fillId="0" borderId="0" xfId="9" applyFill="1"/>
    <xf numFmtId="0" fontId="32" fillId="12" borderId="0" xfId="9" applyFont="1" applyFill="1" applyBorder="1" applyAlignment="1">
      <alignment vertical="center"/>
    </xf>
    <xf numFmtId="0" fontId="30" fillId="12" borderId="0" xfId="9" applyFont="1" applyFill="1" applyBorder="1" applyAlignment="1">
      <alignment vertical="center"/>
    </xf>
    <xf numFmtId="0" fontId="30" fillId="8" borderId="0" xfId="9" applyFill="1" applyBorder="1" applyAlignment="1">
      <alignment wrapText="1"/>
    </xf>
    <xf numFmtId="0" fontId="30" fillId="12" borderId="0" xfId="9" applyFont="1" applyFill="1" applyBorder="1" applyAlignment="1">
      <alignment vertical="top" wrapText="1"/>
    </xf>
    <xf numFmtId="0" fontId="121" fillId="8" borderId="0" xfId="9" applyFont="1" applyFill="1" applyBorder="1" applyAlignment="1">
      <alignment vertical="center" wrapText="1"/>
    </xf>
    <xf numFmtId="0" fontId="121" fillId="0" borderId="0" xfId="9" applyFont="1" applyFill="1" applyBorder="1" applyAlignment="1">
      <alignment vertical="center" wrapText="1"/>
    </xf>
    <xf numFmtId="0" fontId="30" fillId="0" borderId="0" xfId="9" applyFill="1" applyAlignment="1">
      <alignment wrapText="1"/>
    </xf>
    <xf numFmtId="0" fontId="30" fillId="8" borderId="0" xfId="9" applyFill="1" applyBorder="1"/>
    <xf numFmtId="0" fontId="30" fillId="0" borderId="0" xfId="9" applyFill="1" applyBorder="1"/>
    <xf numFmtId="0" fontId="30" fillId="8" borderId="0" xfId="50807" applyFill="1"/>
    <xf numFmtId="0" fontId="33" fillId="7" borderId="46" xfId="12586" applyFont="1" applyFill="1" applyBorder="1" applyAlignment="1">
      <alignment horizontal="center" vertical="center" wrapText="1"/>
    </xf>
    <xf numFmtId="0" fontId="30" fillId="0" borderId="0" xfId="50807"/>
    <xf numFmtId="0" fontId="122" fillId="61" borderId="47" xfId="12586" applyNumberFormat="1" applyFont="1" applyFill="1" applyBorder="1" applyAlignment="1" applyProtection="1">
      <alignment horizontal="center" vertical="center" wrapText="1"/>
      <protection locked="0"/>
    </xf>
    <xf numFmtId="0" fontId="123" fillId="13" borderId="0" xfId="12586" applyFont="1" applyFill="1" applyBorder="1" applyAlignment="1">
      <alignment vertical="center"/>
    </xf>
    <xf numFmtId="0" fontId="122" fillId="8" borderId="0" xfId="50807" applyFont="1" applyFill="1" applyBorder="1"/>
    <xf numFmtId="0" fontId="30" fillId="8" borderId="0" xfId="12586" applyFill="1"/>
    <xf numFmtId="0" fontId="30" fillId="0" borderId="0" xfId="12586"/>
    <xf numFmtId="0" fontId="122" fillId="0" borderId="0" xfId="50807" applyFont="1" applyFill="1"/>
    <xf numFmtId="0" fontId="30" fillId="8" borderId="0" xfId="50807" applyFill="1" applyBorder="1"/>
    <xf numFmtId="0" fontId="122" fillId="8" borderId="0" xfId="50807" applyFont="1" applyFill="1"/>
    <xf numFmtId="0" fontId="127" fillId="65" borderId="59" xfId="12586" applyFont="1" applyFill="1" applyBorder="1" applyAlignment="1">
      <alignment horizontal="center" vertical="center" wrapText="1"/>
    </xf>
    <xf numFmtId="0" fontId="127" fillId="65" borderId="60" xfId="12586" applyFont="1" applyFill="1" applyBorder="1" applyAlignment="1">
      <alignment horizontal="center" vertical="center" wrapText="1"/>
    </xf>
    <xf numFmtId="0" fontId="127" fillId="67" borderId="60" xfId="12586" applyFont="1" applyFill="1" applyBorder="1" applyAlignment="1">
      <alignment horizontal="center" vertical="center" wrapText="1"/>
    </xf>
    <xf numFmtId="0" fontId="127" fillId="65" borderId="61" xfId="12586" applyFont="1" applyFill="1" applyBorder="1" applyAlignment="1">
      <alignment horizontal="center" vertical="center" wrapText="1"/>
    </xf>
    <xf numFmtId="0" fontId="32" fillId="8" borderId="53" xfId="9" applyFont="1" applyFill="1" applyBorder="1" applyAlignment="1">
      <alignment horizontal="left" vertical="center" wrapText="1"/>
    </xf>
    <xf numFmtId="0" fontId="128" fillId="68" borderId="49" xfId="9" applyFont="1" applyFill="1" applyBorder="1" applyAlignment="1">
      <alignment horizontal="right" vertical="center" wrapText="1"/>
    </xf>
    <xf numFmtId="0" fontId="128" fillId="68" borderId="62" xfId="9" applyFont="1" applyFill="1" applyBorder="1" applyAlignment="1">
      <alignment horizontal="right" vertical="center" wrapText="1"/>
    </xf>
    <xf numFmtId="0" fontId="128" fillId="68" borderId="63" xfId="9" applyFont="1" applyFill="1" applyBorder="1" applyAlignment="1">
      <alignment horizontal="right" vertical="center" wrapText="1"/>
    </xf>
    <xf numFmtId="0" fontId="30" fillId="8" borderId="53" xfId="9" applyFont="1" applyFill="1" applyBorder="1" applyAlignment="1">
      <alignment horizontal="left" vertical="center" wrapText="1" indent="1"/>
    </xf>
    <xf numFmtId="167" fontId="30" fillId="14" borderId="64" xfId="9" applyNumberFormat="1" applyFont="1" applyFill="1" applyBorder="1" applyAlignment="1" applyProtection="1">
      <alignment horizontal="right" vertical="center" wrapText="1"/>
      <protection locked="0"/>
    </xf>
    <xf numFmtId="167" fontId="30" fillId="14" borderId="65" xfId="9" applyNumberFormat="1" applyFont="1" applyFill="1" applyBorder="1" applyAlignment="1" applyProtection="1">
      <alignment horizontal="right" vertical="center" wrapText="1"/>
      <protection locked="0"/>
    </xf>
    <xf numFmtId="167" fontId="30" fillId="14" borderId="57" xfId="9" applyNumberFormat="1" applyFont="1" applyFill="1" applyBorder="1" applyAlignment="1" applyProtection="1">
      <alignment horizontal="right" vertical="center" wrapText="1"/>
      <protection locked="0"/>
    </xf>
    <xf numFmtId="167" fontId="30" fillId="69" borderId="65" xfId="11" applyNumberFormat="1" applyFont="1" applyFill="1" applyBorder="1" applyAlignment="1" applyProtection="1">
      <alignment horizontal="right" vertical="center" wrapText="1"/>
      <protection locked="0"/>
    </xf>
    <xf numFmtId="167" fontId="30" fillId="15" borderId="66" xfId="9" applyNumberFormat="1" applyFont="1" applyFill="1" applyBorder="1" applyAlignment="1" applyProtection="1">
      <alignment horizontal="right" vertical="center" wrapText="1"/>
      <protection locked="0"/>
    </xf>
    <xf numFmtId="167" fontId="30" fillId="14" borderId="66" xfId="9" applyNumberFormat="1" applyFont="1" applyFill="1" applyBorder="1" applyAlignment="1" applyProtection="1">
      <alignment horizontal="right" vertical="center" wrapText="1"/>
      <protection locked="0"/>
    </xf>
    <xf numFmtId="0" fontId="30" fillId="0" borderId="0" xfId="9"/>
    <xf numFmtId="43" fontId="30" fillId="14" borderId="64" xfId="9" applyNumberFormat="1" applyFont="1" applyFill="1" applyBorder="1" applyAlignment="1" applyProtection="1">
      <alignment horizontal="right" vertical="center" wrapText="1"/>
      <protection locked="0"/>
    </xf>
    <xf numFmtId="43" fontId="30" fillId="14" borderId="65" xfId="9" applyNumberFormat="1" applyFont="1" applyFill="1" applyBorder="1" applyAlignment="1" applyProtection="1">
      <alignment horizontal="right" vertical="center" wrapText="1"/>
      <protection locked="0"/>
    </xf>
    <xf numFmtId="43" fontId="30" fillId="14" borderId="57" xfId="9" applyNumberFormat="1" applyFont="1" applyFill="1" applyBorder="1" applyAlignment="1" applyProtection="1">
      <alignment horizontal="right" vertical="center" wrapText="1"/>
      <protection locked="0"/>
    </xf>
    <xf numFmtId="43" fontId="30" fillId="69" borderId="65" xfId="11" applyNumberFormat="1" applyFont="1" applyFill="1" applyBorder="1" applyAlignment="1" applyProtection="1">
      <alignment horizontal="right" vertical="center" wrapText="1"/>
      <protection locked="0"/>
    </xf>
    <xf numFmtId="43" fontId="30" fillId="14" borderId="67" xfId="9" applyNumberFormat="1" applyFont="1" applyFill="1" applyBorder="1" applyAlignment="1" applyProtection="1">
      <alignment horizontal="right" vertical="center" wrapText="1"/>
      <protection locked="0"/>
    </xf>
    <xf numFmtId="43" fontId="30" fillId="14" borderId="66" xfId="9" applyNumberFormat="1" applyFont="1" applyFill="1" applyBorder="1" applyAlignment="1" applyProtection="1">
      <alignment horizontal="right" vertical="center" wrapText="1"/>
      <protection locked="0"/>
    </xf>
    <xf numFmtId="43" fontId="32" fillId="7" borderId="53" xfId="9" applyNumberFormat="1" applyFont="1" applyFill="1" applyBorder="1" applyAlignment="1">
      <alignment horizontal="left" vertical="center" wrapText="1"/>
    </xf>
    <xf numFmtId="167" fontId="32" fillId="7" borderId="53" xfId="9" applyNumberFormat="1" applyFont="1" applyFill="1" applyBorder="1" applyAlignment="1">
      <alignment horizontal="right" vertical="center" wrapText="1"/>
    </xf>
    <xf numFmtId="167" fontId="32" fillId="7" borderId="0" xfId="9" applyNumberFormat="1" applyFont="1" applyFill="1" applyBorder="1" applyAlignment="1">
      <alignment horizontal="right" vertical="center" wrapText="1"/>
    </xf>
    <xf numFmtId="167" fontId="32" fillId="7" borderId="54" xfId="9" applyNumberFormat="1" applyFont="1" applyFill="1" applyBorder="1" applyAlignment="1">
      <alignment horizontal="right" vertical="center" wrapText="1"/>
    </xf>
    <xf numFmtId="167" fontId="32" fillId="7" borderId="68" xfId="9" applyNumberFormat="1" applyFont="1" applyFill="1" applyBorder="1" applyAlignment="1">
      <alignment horizontal="right" vertical="center" wrapText="1"/>
    </xf>
    <xf numFmtId="167" fontId="32" fillId="7" borderId="66" xfId="9" applyNumberFormat="1" applyFont="1" applyFill="1" applyBorder="1" applyAlignment="1">
      <alignment horizontal="right" vertical="center" wrapText="1"/>
    </xf>
    <xf numFmtId="167" fontId="128" fillId="68" borderId="69" xfId="9" applyNumberFormat="1" applyFont="1" applyFill="1" applyBorder="1" applyAlignment="1">
      <alignment horizontal="right" vertical="center" wrapText="1"/>
    </xf>
    <xf numFmtId="167" fontId="128" fillId="68" borderId="70" xfId="9" applyNumberFormat="1" applyFont="1" applyFill="1" applyBorder="1" applyAlignment="1">
      <alignment horizontal="right" vertical="center" wrapText="1"/>
    </xf>
    <xf numFmtId="167" fontId="128" fillId="68" borderId="57" xfId="9" applyNumberFormat="1" applyFont="1" applyFill="1" applyBorder="1" applyAlignment="1">
      <alignment horizontal="right" vertical="center" wrapText="1"/>
    </xf>
    <xf numFmtId="167" fontId="128" fillId="68" borderId="64" xfId="9" applyNumberFormat="1" applyFont="1" applyFill="1" applyBorder="1" applyAlignment="1">
      <alignment horizontal="right" vertical="center" wrapText="1"/>
    </xf>
    <xf numFmtId="167" fontId="128" fillId="68" borderId="66" xfId="9" applyNumberFormat="1" applyFont="1" applyFill="1" applyBorder="1" applyAlignment="1">
      <alignment horizontal="right" vertical="center" wrapText="1"/>
    </xf>
    <xf numFmtId="167" fontId="129" fillId="7" borderId="64" xfId="9" applyNumberFormat="1" applyFont="1" applyFill="1" applyBorder="1" applyAlignment="1">
      <alignment horizontal="right" vertical="center" wrapText="1"/>
    </xf>
    <xf numFmtId="167" fontId="129" fillId="7" borderId="65" xfId="9" applyNumberFormat="1" applyFont="1" applyFill="1" applyBorder="1" applyAlignment="1">
      <alignment horizontal="right" vertical="center" wrapText="1"/>
    </xf>
    <xf numFmtId="167" fontId="32" fillId="7" borderId="65" xfId="9" applyNumberFormat="1" applyFont="1" applyFill="1" applyBorder="1" applyAlignment="1">
      <alignment horizontal="right" vertical="center" wrapText="1"/>
    </xf>
    <xf numFmtId="167" fontId="32" fillId="7" borderId="57" xfId="9" applyNumberFormat="1" applyFont="1" applyFill="1" applyBorder="1" applyAlignment="1">
      <alignment horizontal="right" vertical="center" wrapText="1"/>
    </xf>
    <xf numFmtId="167" fontId="32" fillId="7" borderId="64" xfId="9" applyNumberFormat="1" applyFont="1" applyFill="1" applyBorder="1" applyAlignment="1">
      <alignment horizontal="right" vertical="center" wrapText="1"/>
    </xf>
    <xf numFmtId="0" fontId="32" fillId="7" borderId="71" xfId="9" applyFont="1" applyFill="1" applyBorder="1" applyAlignment="1">
      <alignment horizontal="left" vertical="center" wrapText="1"/>
    </xf>
    <xf numFmtId="167" fontId="32" fillId="7" borderId="59" xfId="9" applyNumberFormat="1" applyFont="1" applyFill="1" applyBorder="1" applyAlignment="1">
      <alignment horizontal="right" vertical="center" wrapText="1"/>
    </xf>
    <xf numFmtId="167" fontId="32" fillId="7" borderId="60" xfId="9" applyNumberFormat="1" applyFont="1" applyFill="1" applyBorder="1" applyAlignment="1">
      <alignment horizontal="right" vertical="center" wrapText="1"/>
    </xf>
    <xf numFmtId="167" fontId="32" fillId="7" borderId="72" xfId="9" applyNumberFormat="1" applyFont="1" applyFill="1" applyBorder="1" applyAlignment="1">
      <alignment horizontal="right" vertical="center" wrapText="1"/>
    </xf>
    <xf numFmtId="167" fontId="32" fillId="7" borderId="73" xfId="9" applyNumberFormat="1" applyFont="1" applyFill="1" applyBorder="1" applyAlignment="1">
      <alignment horizontal="right" vertical="center" wrapText="1"/>
    </xf>
    <xf numFmtId="0" fontId="32" fillId="8" borderId="74" xfId="50807" applyFont="1" applyFill="1" applyBorder="1" applyAlignment="1" applyProtection="1">
      <alignment horizontal="left" vertical="center" wrapText="1"/>
      <protection locked="0"/>
    </xf>
    <xf numFmtId="43" fontId="128" fillId="8" borderId="0" xfId="9" applyNumberFormat="1" applyFont="1" applyFill="1"/>
    <xf numFmtId="0" fontId="123" fillId="13" borderId="53" xfId="12586" applyFont="1" applyFill="1" applyBorder="1" applyAlignment="1">
      <alignment vertical="center"/>
    </xf>
    <xf numFmtId="0" fontId="9" fillId="13" borderId="54" xfId="12586" applyFont="1" applyFill="1" applyBorder="1" applyAlignment="1">
      <alignment vertical="center"/>
    </xf>
    <xf numFmtId="0" fontId="9" fillId="13" borderId="68" xfId="12586" applyFont="1" applyFill="1" applyBorder="1" applyAlignment="1">
      <alignment vertical="center"/>
    </xf>
    <xf numFmtId="167" fontId="30" fillId="15" borderId="64" xfId="11" applyNumberFormat="1" applyFont="1" applyFill="1" applyBorder="1" applyAlignment="1" applyProtection="1">
      <alignment horizontal="right" vertical="center" wrapText="1"/>
      <protection locked="0"/>
    </xf>
    <xf numFmtId="167" fontId="30" fillId="15" borderId="65" xfId="11" applyNumberFormat="1" applyFont="1" applyFill="1" applyBorder="1" applyAlignment="1" applyProtection="1">
      <alignment horizontal="right" vertical="center" wrapText="1"/>
      <protection locked="0"/>
    </xf>
    <xf numFmtId="167" fontId="30" fillId="15" borderId="66" xfId="11" applyNumberFormat="1" applyFont="1" applyFill="1" applyBorder="1" applyAlignment="1" applyProtection="1">
      <alignment horizontal="right" vertical="center" wrapText="1"/>
      <protection locked="0"/>
    </xf>
    <xf numFmtId="0" fontId="30" fillId="14" borderId="65" xfId="9" applyFont="1" applyFill="1" applyBorder="1" applyAlignment="1" applyProtection="1">
      <alignment horizontal="right" vertical="center" wrapText="1"/>
      <protection locked="0"/>
    </xf>
    <xf numFmtId="0" fontId="30" fillId="14" borderId="66" xfId="9" applyFont="1" applyFill="1" applyBorder="1" applyAlignment="1" applyProtection="1">
      <alignment horizontal="right" vertical="center" wrapText="1"/>
      <protection locked="0"/>
    </xf>
    <xf numFmtId="0" fontId="30" fillId="14" borderId="64" xfId="9" applyFont="1" applyFill="1" applyBorder="1" applyAlignment="1" applyProtection="1">
      <alignment horizontal="right" vertical="center" wrapText="1"/>
      <protection locked="0"/>
    </xf>
    <xf numFmtId="0" fontId="30" fillId="15" borderId="64" xfId="9" applyFont="1" applyFill="1" applyBorder="1" applyAlignment="1" applyProtection="1">
      <alignment horizontal="right" vertical="center" wrapText="1"/>
      <protection locked="0"/>
    </xf>
    <xf numFmtId="0" fontId="30" fillId="15" borderId="65" xfId="9" applyFont="1" applyFill="1" applyBorder="1" applyAlignment="1" applyProtection="1">
      <alignment horizontal="right" vertical="center" wrapText="1"/>
      <protection locked="0"/>
    </xf>
    <xf numFmtId="0" fontId="30" fillId="15" borderId="66" xfId="9" applyFont="1" applyFill="1" applyBorder="1" applyAlignment="1" applyProtection="1">
      <alignment horizontal="right" vertical="center" wrapText="1"/>
      <protection locked="0"/>
    </xf>
    <xf numFmtId="43" fontId="32" fillId="7" borderId="64" xfId="9" applyNumberFormat="1" applyFont="1" applyFill="1" applyBorder="1" applyAlignment="1">
      <alignment horizontal="left" vertical="center" wrapText="1"/>
    </xf>
    <xf numFmtId="43" fontId="32" fillId="7" borderId="65" xfId="9" applyNumberFormat="1" applyFont="1" applyFill="1" applyBorder="1" applyAlignment="1">
      <alignment horizontal="left" vertical="center" wrapText="1"/>
    </xf>
    <xf numFmtId="43" fontId="32" fillId="7" borderId="66" xfId="9" applyNumberFormat="1" applyFont="1" applyFill="1" applyBorder="1" applyAlignment="1">
      <alignment horizontal="left" vertical="center" wrapText="1"/>
    </xf>
    <xf numFmtId="0" fontId="128" fillId="68" borderId="64" xfId="9" applyFont="1" applyFill="1" applyBorder="1" applyAlignment="1">
      <alignment horizontal="right" vertical="center" wrapText="1"/>
    </xf>
    <xf numFmtId="0" fontId="128" fillId="68" borderId="65" xfId="9" applyFont="1" applyFill="1" applyBorder="1" applyAlignment="1">
      <alignment horizontal="right" vertical="center" wrapText="1"/>
    </xf>
    <xf numFmtId="0" fontId="128" fillId="68" borderId="66" xfId="9" applyFont="1" applyFill="1" applyBorder="1" applyAlignment="1">
      <alignment horizontal="right" vertical="center" wrapText="1"/>
    </xf>
    <xf numFmtId="0" fontId="30" fillId="8" borderId="53" xfId="9" applyFont="1" applyFill="1" applyBorder="1" applyAlignment="1">
      <alignment horizontal="left" vertical="center" wrapText="1"/>
    </xf>
    <xf numFmtId="43" fontId="32" fillId="7" borderId="64" xfId="9" applyNumberFormat="1" applyFont="1" applyFill="1" applyBorder="1" applyAlignment="1">
      <alignment horizontal="right" vertical="center" wrapText="1"/>
    </xf>
    <xf numFmtId="43" fontId="32" fillId="7" borderId="65" xfId="9" applyNumberFormat="1" applyFont="1" applyFill="1" applyBorder="1" applyAlignment="1">
      <alignment horizontal="right" vertical="center" wrapText="1"/>
    </xf>
    <xf numFmtId="43" fontId="32" fillId="7" borderId="66" xfId="9" applyNumberFormat="1" applyFont="1" applyFill="1" applyBorder="1" applyAlignment="1">
      <alignment horizontal="right" vertical="center" wrapText="1"/>
    </xf>
    <xf numFmtId="0" fontId="30" fillId="8" borderId="0" xfId="50808" applyFill="1"/>
    <xf numFmtId="0" fontId="32" fillId="8" borderId="75" xfId="50807" applyFont="1" applyFill="1" applyBorder="1" applyAlignment="1" applyProtection="1">
      <alignment horizontal="left" vertical="center" wrapText="1"/>
      <protection locked="0"/>
    </xf>
    <xf numFmtId="0" fontId="30" fillId="0" borderId="0" xfId="50808"/>
    <xf numFmtId="43" fontId="128" fillId="0" borderId="0" xfId="9" applyNumberFormat="1" applyFont="1" applyFill="1"/>
    <xf numFmtId="43" fontId="128" fillId="8" borderId="0" xfId="9" applyNumberFormat="1" applyFont="1" applyFill="1" applyBorder="1" applyAlignment="1">
      <alignment horizontal="center"/>
    </xf>
    <xf numFmtId="43" fontId="128" fillId="0" borderId="0" xfId="9" applyNumberFormat="1" applyFont="1" applyFill="1" applyBorder="1" applyAlignment="1">
      <alignment horizontal="center"/>
    </xf>
    <xf numFmtId="0" fontId="123" fillId="13" borderId="49" xfId="12586" applyFont="1" applyFill="1" applyBorder="1" applyAlignment="1">
      <alignment vertical="center"/>
    </xf>
    <xf numFmtId="0" fontId="123" fillId="13" borderId="78" xfId="12586" applyFont="1" applyFill="1" applyBorder="1" applyAlignment="1">
      <alignment vertical="center"/>
    </xf>
    <xf numFmtId="0" fontId="123" fillId="13" borderId="48" xfId="12586" applyFont="1" applyFill="1" applyBorder="1" applyAlignment="1">
      <alignment vertical="center"/>
    </xf>
    <xf numFmtId="0" fontId="128" fillId="8" borderId="0" xfId="9" applyFont="1" applyFill="1" applyBorder="1" applyAlignment="1">
      <alignment horizontal="left" vertical="center" wrapText="1" shrinkToFit="1"/>
    </xf>
    <xf numFmtId="0" fontId="124" fillId="8" borderId="79" xfId="9" applyFont="1" applyFill="1" applyBorder="1" applyAlignment="1">
      <alignment vertical="center" wrapText="1"/>
    </xf>
    <xf numFmtId="0" fontId="129" fillId="8" borderId="80" xfId="9" applyFont="1" applyFill="1" applyBorder="1" applyAlignment="1">
      <alignment horizontal="left"/>
    </xf>
    <xf numFmtId="0" fontId="30" fillId="8" borderId="82" xfId="9" applyFill="1" applyBorder="1"/>
    <xf numFmtId="0" fontId="129" fillId="8" borderId="83" xfId="9" applyFont="1" applyFill="1" applyBorder="1" applyAlignment="1">
      <alignment horizontal="left"/>
    </xf>
    <xf numFmtId="0" fontId="124" fillId="8" borderId="69" xfId="9" applyFont="1" applyFill="1" applyBorder="1" applyAlignment="1">
      <alignment horizontal="left" vertical="center" wrapText="1"/>
    </xf>
    <xf numFmtId="0" fontId="124" fillId="8" borderId="84" xfId="9" applyFont="1" applyFill="1" applyBorder="1" applyAlignment="1">
      <alignment horizontal="left" vertical="center" wrapText="1"/>
    </xf>
    <xf numFmtId="0" fontId="127" fillId="65" borderId="73" xfId="12586" applyFont="1" applyFill="1" applyBorder="1" applyAlignment="1">
      <alignment horizontal="center" vertical="center" wrapText="1"/>
    </xf>
    <xf numFmtId="0" fontId="32" fillId="7" borderId="64" xfId="9" applyFont="1" applyFill="1" applyBorder="1" applyAlignment="1">
      <alignment horizontal="left" vertical="center" wrapText="1"/>
    </xf>
    <xf numFmtId="0" fontId="32" fillId="7" borderId="57" xfId="9" applyFont="1" applyFill="1" applyBorder="1" applyAlignment="1">
      <alignment horizontal="left" vertical="center" wrapText="1"/>
    </xf>
    <xf numFmtId="0" fontId="30" fillId="7" borderId="49" xfId="9" applyFont="1" applyFill="1" applyBorder="1" applyAlignment="1">
      <alignment horizontal="right" vertical="center" wrapText="1"/>
    </xf>
    <xf numFmtId="0" fontId="30" fillId="7" borderId="50" xfId="9" applyFont="1" applyFill="1" applyBorder="1" applyAlignment="1">
      <alignment horizontal="right" vertical="center" wrapText="1"/>
    </xf>
    <xf numFmtId="0" fontId="30" fillId="7" borderId="81" xfId="9" applyFont="1" applyFill="1" applyBorder="1" applyAlignment="1">
      <alignment horizontal="right" vertical="center" wrapText="1"/>
    </xf>
    <xf numFmtId="0" fontId="35" fillId="14" borderId="64" xfId="9" applyFont="1" applyFill="1" applyBorder="1"/>
    <xf numFmtId="0" fontId="30" fillId="14" borderId="57" xfId="9" applyFont="1" applyFill="1" applyBorder="1" applyProtection="1">
      <protection locked="0"/>
    </xf>
    <xf numFmtId="167" fontId="30" fillId="14" borderId="64" xfId="11" applyNumberFormat="1" applyFont="1" applyFill="1" applyBorder="1"/>
    <xf numFmtId="167" fontId="30" fillId="14" borderId="85" xfId="11" applyNumberFormat="1" applyFont="1" applyFill="1" applyBorder="1"/>
    <xf numFmtId="0" fontId="30" fillId="7" borderId="79" xfId="9" applyFont="1" applyFill="1" applyBorder="1"/>
    <xf numFmtId="43" fontId="32" fillId="7" borderId="80" xfId="9" applyNumberFormat="1" applyFont="1" applyFill="1" applyBorder="1" applyAlignment="1">
      <alignment horizontal="right" vertical="center" wrapText="1"/>
    </xf>
    <xf numFmtId="43" fontId="32" fillId="7" borderId="59" xfId="9" applyNumberFormat="1" applyFont="1" applyFill="1" applyBorder="1" applyAlignment="1">
      <alignment horizontal="right" vertical="center" wrapText="1"/>
    </xf>
    <xf numFmtId="43" fontId="32" fillId="7" borderId="60" xfId="9" applyNumberFormat="1" applyFont="1" applyFill="1" applyBorder="1" applyAlignment="1">
      <alignment horizontal="right" vertical="center" wrapText="1"/>
    </xf>
    <xf numFmtId="43" fontId="32" fillId="7" borderId="73" xfId="9" applyNumberFormat="1" applyFont="1" applyFill="1" applyBorder="1" applyAlignment="1">
      <alignment horizontal="right" vertical="center" wrapText="1"/>
    </xf>
    <xf numFmtId="0" fontId="32" fillId="8" borderId="86" xfId="50807" applyFont="1" applyFill="1" applyBorder="1" applyAlignment="1" applyProtection="1">
      <alignment horizontal="left" vertical="center" wrapText="1"/>
      <protection locked="0"/>
    </xf>
    <xf numFmtId="0" fontId="30" fillId="8" borderId="87" xfId="50807" applyFont="1" applyFill="1" applyBorder="1" applyAlignment="1" applyProtection="1">
      <alignment vertical="center" wrapText="1"/>
      <protection locked="0"/>
    </xf>
    <xf numFmtId="0" fontId="128" fillId="0" borderId="0" xfId="9" applyFont="1"/>
    <xf numFmtId="0" fontId="30" fillId="0" borderId="0" xfId="9" applyBorder="1"/>
    <xf numFmtId="0" fontId="131" fillId="0" borderId="0" xfId="9" applyFont="1" applyFill="1" applyBorder="1" applyAlignment="1">
      <alignment vertical="center" wrapText="1"/>
    </xf>
    <xf numFmtId="0" fontId="132" fillId="0" borderId="0" xfId="50807" applyFont="1"/>
    <xf numFmtId="188" fontId="30" fillId="0" borderId="0" xfId="9" applyNumberFormat="1" applyFill="1" applyAlignment="1">
      <alignment wrapText="1"/>
    </xf>
    <xf numFmtId="167" fontId="32" fillId="70" borderId="53" xfId="9" applyNumberFormat="1" applyFont="1" applyFill="1" applyBorder="1" applyAlignment="1">
      <alignment horizontal="right" vertical="center" wrapText="1"/>
    </xf>
    <xf numFmtId="167" fontId="128" fillId="71" borderId="70" xfId="9" applyNumberFormat="1" applyFont="1" applyFill="1" applyBorder="1" applyAlignment="1">
      <alignment horizontal="right" vertical="center" wrapText="1"/>
    </xf>
    <xf numFmtId="0" fontId="32" fillId="0" borderId="0" xfId="50807" applyFont="1"/>
    <xf numFmtId="44" fontId="27" fillId="7" borderId="0" xfId="0" applyNumberFormat="1" applyFont="1" applyFill="1" applyAlignment="1">
      <alignment vertical="center"/>
    </xf>
    <xf numFmtId="0" fontId="13" fillId="7" borderId="0" xfId="0" applyFont="1" applyFill="1" applyAlignment="1">
      <alignment vertical="center" wrapText="1"/>
    </xf>
    <xf numFmtId="0" fontId="39" fillId="0" borderId="0" xfId="50810" applyFont="1"/>
    <xf numFmtId="0" fontId="134" fillId="0" borderId="0" xfId="50811" applyAlignment="1" applyProtection="1"/>
    <xf numFmtId="0" fontId="135" fillId="0" borderId="0" xfId="50810" applyFont="1"/>
    <xf numFmtId="0" fontId="39" fillId="0" borderId="0" xfId="50810" applyFont="1" applyProtection="1"/>
    <xf numFmtId="0" fontId="39" fillId="0" borderId="0" xfId="50810" applyFont="1" applyAlignment="1" applyProtection="1">
      <alignment horizontal="centerContinuous"/>
    </xf>
    <xf numFmtId="0" fontId="136" fillId="0" borderId="0" xfId="50810" applyFont="1" applyAlignment="1" applyProtection="1">
      <alignment horizontal="centerContinuous"/>
    </xf>
    <xf numFmtId="0" fontId="137" fillId="0" borderId="0" xfId="50810" quotePrefix="1" applyFont="1" applyAlignment="1" applyProtection="1">
      <alignment horizontal="left"/>
    </xf>
    <xf numFmtId="0" fontId="39" fillId="0" borderId="0" xfId="50810" applyFont="1" applyBorder="1" applyProtection="1"/>
    <xf numFmtId="0" fontId="39" fillId="0" borderId="13" xfId="50810" applyFont="1" applyBorder="1" applyProtection="1"/>
    <xf numFmtId="0" fontId="39" fillId="0" borderId="0" xfId="50810" applyFont="1" applyAlignment="1">
      <alignment horizontal="center"/>
    </xf>
    <xf numFmtId="0" fontId="39" fillId="0" borderId="0" xfId="50810" applyFont="1" applyBorder="1"/>
    <xf numFmtId="0" fontId="39" fillId="0" borderId="12" xfId="50810" applyFont="1" applyBorder="1" applyAlignment="1">
      <alignment horizontal="center"/>
    </xf>
    <xf numFmtId="0" fontId="39" fillId="0" borderId="11" xfId="50810" applyFont="1" applyBorder="1" applyProtection="1"/>
    <xf numFmtId="0" fontId="39" fillId="0" borderId="12" xfId="50810" applyFont="1" applyBorder="1" applyProtection="1"/>
    <xf numFmtId="0" fontId="39" fillId="0" borderId="89" xfId="50810" applyFont="1" applyBorder="1"/>
    <xf numFmtId="178" fontId="39" fillId="0" borderId="13" xfId="50810" applyNumberFormat="1" applyFont="1" applyBorder="1"/>
    <xf numFmtId="178" fontId="39" fillId="0" borderId="90" xfId="50810" applyNumberFormat="1" applyFont="1" applyBorder="1"/>
    <xf numFmtId="0" fontId="39" fillId="0" borderId="3" xfId="50810" applyFont="1" applyBorder="1" applyAlignment="1" applyProtection="1">
      <alignment horizontal="center"/>
    </xf>
    <xf numFmtId="178" fontId="141" fillId="0" borderId="12" xfId="50810" applyNumberFormat="1" applyFont="1" applyBorder="1" applyAlignment="1" applyProtection="1">
      <alignment horizontal="right"/>
    </xf>
    <xf numFmtId="178" fontId="141" fillId="0" borderId="5" xfId="50810" applyNumberFormat="1" applyFont="1" applyBorder="1" applyAlignment="1" applyProtection="1">
      <alignment horizontal="right"/>
    </xf>
    <xf numFmtId="178" fontId="141" fillId="0" borderId="12" xfId="50810" applyNumberFormat="1" applyFont="1" applyBorder="1" applyProtection="1"/>
    <xf numFmtId="178" fontId="141" fillId="0" borderId="5" xfId="50810" applyNumberFormat="1" applyFont="1" applyBorder="1" applyProtection="1"/>
    <xf numFmtId="199" fontId="39" fillId="0" borderId="0" xfId="35699" applyNumberFormat="1" applyFont="1"/>
    <xf numFmtId="0" fontId="39" fillId="0" borderId="0" xfId="50810" applyFont="1" applyFill="1"/>
    <xf numFmtId="0" fontId="39" fillId="0" borderId="3" xfId="50810" applyFont="1" applyBorder="1" applyAlignment="1">
      <alignment horizontal="center"/>
    </xf>
    <xf numFmtId="178" fontId="141" fillId="0" borderId="12" xfId="50810" applyNumberFormat="1" applyFont="1" applyBorder="1"/>
    <xf numFmtId="178" fontId="141" fillId="0" borderId="5" xfId="50810" applyNumberFormat="1" applyFont="1" applyBorder="1"/>
    <xf numFmtId="164" fontId="39" fillId="0" borderId="0" xfId="35699" applyNumberFormat="1" applyFont="1"/>
    <xf numFmtId="200" fontId="39" fillId="0" borderId="0" xfId="35699" applyNumberFormat="1" applyFont="1" applyFill="1"/>
    <xf numFmtId="200" fontId="39" fillId="0" borderId="0" xfId="35699" applyNumberFormat="1" applyFont="1"/>
    <xf numFmtId="178" fontId="141" fillId="0" borderId="12" xfId="50810" applyNumberFormat="1" applyFont="1" applyFill="1" applyBorder="1" applyAlignment="1" applyProtection="1">
      <alignment horizontal="right"/>
    </xf>
    <xf numFmtId="178" fontId="141" fillId="0" borderId="12" xfId="50810" applyNumberFormat="1" applyFont="1" applyFill="1" applyBorder="1" applyProtection="1"/>
    <xf numFmtId="178" fontId="141" fillId="72" borderId="12" xfId="50810" applyNumberFormat="1" applyFont="1" applyFill="1" applyBorder="1" applyProtection="1"/>
    <xf numFmtId="178" fontId="141" fillId="0" borderId="5" xfId="50810" applyNumberFormat="1" applyFont="1" applyFill="1" applyBorder="1" applyAlignment="1" applyProtection="1">
      <alignment horizontal="right"/>
    </xf>
    <xf numFmtId="0" fontId="39" fillId="0" borderId="0" xfId="35699" applyNumberFormat="1" applyFont="1" applyFill="1"/>
    <xf numFmtId="178" fontId="141" fillId="73" borderId="5" xfId="50810" applyNumberFormat="1" applyFont="1" applyFill="1" applyBorder="1" applyAlignment="1" applyProtection="1">
      <alignment horizontal="right"/>
    </xf>
    <xf numFmtId="0" fontId="39" fillId="0" borderId="0" xfId="35699" applyNumberFormat="1" applyFont="1"/>
    <xf numFmtId="0" fontId="39" fillId="0" borderId="9" xfId="50810" applyFont="1" applyBorder="1" applyProtection="1"/>
    <xf numFmtId="178" fontId="39" fillId="0" borderId="11" xfId="50810" applyNumberFormat="1" applyFont="1" applyBorder="1" applyProtection="1"/>
    <xf numFmtId="178" fontId="39" fillId="0" borderId="7" xfId="50810" applyNumberFormat="1" applyFont="1" applyBorder="1" applyProtection="1"/>
    <xf numFmtId="164" fontId="39" fillId="0" borderId="0" xfId="35699" applyNumberFormat="1" applyFont="1" applyBorder="1" applyProtection="1"/>
    <xf numFmtId="201" fontId="39" fillId="0" borderId="0" xfId="50810" applyNumberFormat="1" applyFont="1"/>
    <xf numFmtId="178" fontId="141" fillId="0" borderId="0" xfId="50810" applyNumberFormat="1" applyFont="1" applyBorder="1" applyProtection="1"/>
    <xf numFmtId="0" fontId="142" fillId="0" borderId="0" xfId="50810" applyFont="1"/>
    <xf numFmtId="0" fontId="39" fillId="8" borderId="0" xfId="50810" applyFont="1" applyFill="1"/>
    <xf numFmtId="0" fontId="39" fillId="0" borderId="0" xfId="50810" quotePrefix="1" applyFont="1"/>
    <xf numFmtId="10" fontId="39" fillId="72" borderId="0" xfId="50810" applyNumberFormat="1" applyFont="1" applyFill="1"/>
    <xf numFmtId="43" fontId="30" fillId="8" borderId="0" xfId="12586" applyNumberFormat="1" applyFill="1"/>
    <xf numFmtId="0" fontId="30" fillId="74" borderId="0" xfId="12586" applyFill="1"/>
    <xf numFmtId="2" fontId="30" fillId="74" borderId="0" xfId="12586" applyNumberFormat="1" applyFill="1"/>
    <xf numFmtId="0" fontId="30" fillId="0" borderId="0" xfId="12586" applyFill="1"/>
    <xf numFmtId="0" fontId="30" fillId="74" borderId="74" xfId="12586" applyFill="1" applyBorder="1"/>
    <xf numFmtId="2" fontId="30" fillId="0" borderId="0" xfId="12586" applyNumberFormat="1" applyAlignment="1">
      <alignment horizontal="right"/>
    </xf>
    <xf numFmtId="0" fontId="30" fillId="74" borderId="75" xfId="12586" applyFill="1" applyBorder="1"/>
    <xf numFmtId="202" fontId="30" fillId="0" borderId="74" xfId="12586" applyNumberFormat="1" applyFill="1" applyBorder="1"/>
    <xf numFmtId="2" fontId="30" fillId="0" borderId="74" xfId="12586" applyNumberFormat="1" applyFill="1" applyBorder="1"/>
    <xf numFmtId="2" fontId="30" fillId="0" borderId="0" xfId="12586" applyNumberFormat="1"/>
    <xf numFmtId="164" fontId="30" fillId="0" borderId="0" xfId="12586" applyNumberFormat="1"/>
    <xf numFmtId="0" fontId="32" fillId="0" borderId="8" xfId="12586" applyFont="1" applyBorder="1" applyAlignment="1">
      <alignment horizontal="left" vertical="top" wrapText="1"/>
    </xf>
    <xf numFmtId="0" fontId="30" fillId="0" borderId="8" xfId="12586" applyBorder="1" applyAlignment="1"/>
    <xf numFmtId="0" fontId="30" fillId="0" borderId="8" xfId="12586" applyBorder="1"/>
    <xf numFmtId="202" fontId="32" fillId="0" borderId="0" xfId="12586" applyNumberFormat="1" applyFont="1" applyAlignment="1">
      <alignment horizontal="right" vertical="top" wrapText="1"/>
    </xf>
    <xf numFmtId="2" fontId="30" fillId="0" borderId="0" xfId="12586" applyNumberFormat="1" applyFont="1" applyAlignment="1">
      <alignment horizontal="right" vertical="top" wrapText="1"/>
    </xf>
    <xf numFmtId="0" fontId="30" fillId="0" borderId="0" xfId="12586" applyFont="1" applyAlignment="1">
      <alignment horizontal="center"/>
    </xf>
    <xf numFmtId="0" fontId="30" fillId="0" borderId="0" xfId="12586" applyAlignment="1">
      <alignment horizontal="center"/>
    </xf>
    <xf numFmtId="10" fontId="0" fillId="0" borderId="0" xfId="35699" applyNumberFormat="1" applyFont="1" applyAlignment="1">
      <alignment horizontal="center"/>
    </xf>
    <xf numFmtId="10" fontId="30" fillId="0" borderId="0" xfId="12586" applyNumberFormat="1"/>
    <xf numFmtId="2" fontId="145" fillId="0" borderId="0" xfId="12586" applyNumberFormat="1" applyFont="1" applyAlignment="1">
      <alignment horizontal="right" vertical="top" wrapText="1"/>
    </xf>
    <xf numFmtId="10" fontId="30" fillId="0" borderId="0" xfId="35699" applyNumberFormat="1" applyFont="1" applyAlignment="1">
      <alignment horizontal="center"/>
    </xf>
    <xf numFmtId="2" fontId="32" fillId="0" borderId="0" xfId="12586" applyNumberFormat="1" applyFont="1" applyAlignment="1">
      <alignment horizontal="right" vertical="top" wrapText="1"/>
    </xf>
    <xf numFmtId="2" fontId="146" fillId="0" borderId="0" xfId="12586" applyNumberFormat="1" applyFont="1" applyAlignment="1">
      <alignment horizontal="right" vertical="top" wrapText="1"/>
    </xf>
    <xf numFmtId="197" fontId="35" fillId="0" borderId="0" xfId="12586" applyNumberFormat="1" applyFont="1"/>
    <xf numFmtId="10" fontId="35" fillId="0" borderId="0" xfId="35699" applyNumberFormat="1" applyFont="1" applyAlignment="1">
      <alignment horizontal="center"/>
    </xf>
    <xf numFmtId="10" fontId="35" fillId="0" borderId="0" xfId="12586" applyNumberFormat="1" applyFont="1"/>
    <xf numFmtId="197" fontId="30" fillId="0" borderId="0" xfId="12586" applyNumberFormat="1" applyFont="1"/>
    <xf numFmtId="10" fontId="30" fillId="0" borderId="0" xfId="12586" applyNumberFormat="1" applyFont="1"/>
    <xf numFmtId="0" fontId="30" fillId="0" borderId="0" xfId="12586" applyFont="1" applyFill="1"/>
    <xf numFmtId="0" fontId="30" fillId="0" borderId="0" xfId="12586" applyFont="1"/>
    <xf numFmtId="44" fontId="23" fillId="4" borderId="0" xfId="0" applyNumberFormat="1" applyFont="1" applyFill="1" applyAlignment="1">
      <alignment vertical="center"/>
    </xf>
    <xf numFmtId="0" fontId="148" fillId="0" borderId="0" xfId="9" applyFont="1" applyFill="1" applyBorder="1" applyAlignment="1">
      <alignment vertical="center"/>
    </xf>
    <xf numFmtId="0" fontId="0" fillId="75" borderId="0" xfId="0" applyFill="1"/>
    <xf numFmtId="0" fontId="14" fillId="75" borderId="2" xfId="0" applyFont="1" applyFill="1" applyBorder="1" applyAlignment="1">
      <alignment vertical="center"/>
    </xf>
    <xf numFmtId="44" fontId="5" fillId="75" borderId="0" xfId="0" applyNumberFormat="1" applyFont="1" applyFill="1"/>
    <xf numFmtId="167" fontId="30" fillId="0" borderId="0" xfId="12586" applyNumberFormat="1"/>
    <xf numFmtId="6" fontId="27" fillId="7" borderId="0" xfId="0" applyNumberFormat="1" applyFont="1" applyFill="1" applyAlignment="1">
      <alignment vertical="center"/>
    </xf>
    <xf numFmtId="0" fontId="2" fillId="75" borderId="35" xfId="0" applyFont="1" applyFill="1" applyBorder="1"/>
    <xf numFmtId="44" fontId="2" fillId="75" borderId="35" xfId="0" applyNumberFormat="1" applyFont="1" applyFill="1" applyBorder="1"/>
    <xf numFmtId="0" fontId="115" fillId="62" borderId="0" xfId="0" applyFont="1" applyFill="1" applyAlignment="1">
      <alignment horizontal="left" vertical="center"/>
    </xf>
    <xf numFmtId="0" fontId="144" fillId="8" borderId="0" xfId="50812" applyFill="1" applyAlignment="1" applyProtection="1"/>
    <xf numFmtId="0" fontId="30" fillId="8" borderId="0" xfId="9" applyFont="1" applyFill="1"/>
    <xf numFmtId="0" fontId="30" fillId="56" borderId="0" xfId="9" applyFont="1" applyFill="1"/>
    <xf numFmtId="0" fontId="32" fillId="12" borderId="0" xfId="9" applyFont="1" applyFill="1" applyAlignment="1">
      <alignment horizontal="left"/>
    </xf>
    <xf numFmtId="0" fontId="30" fillId="12" borderId="0" xfId="9" applyFont="1" applyFill="1" applyAlignment="1">
      <alignment horizontal="left"/>
    </xf>
    <xf numFmtId="0" fontId="30" fillId="0" borderId="0" xfId="9" applyFont="1" applyFill="1"/>
    <xf numFmtId="0" fontId="30" fillId="0" borderId="0" xfId="9" applyFont="1"/>
    <xf numFmtId="0" fontId="30" fillId="12" borderId="0" xfId="9" applyFont="1" applyFill="1" applyAlignment="1">
      <alignment horizontal="left" wrapText="1"/>
    </xf>
    <xf numFmtId="0" fontId="123" fillId="13" borderId="91" xfId="12586" applyFont="1" applyFill="1" applyBorder="1" applyAlignment="1">
      <alignment vertical="center"/>
    </xf>
    <xf numFmtId="0" fontId="123" fillId="13" borderId="45" xfId="12586" applyFont="1" applyFill="1" applyBorder="1" applyAlignment="1">
      <alignment vertical="center"/>
    </xf>
    <xf numFmtId="0" fontId="123" fillId="13" borderId="92" xfId="12586" applyFont="1" applyFill="1" applyBorder="1" applyAlignment="1">
      <alignment vertical="center"/>
    </xf>
    <xf numFmtId="0" fontId="32" fillId="8" borderId="0" xfId="50807" applyFont="1" applyFill="1" applyBorder="1"/>
    <xf numFmtId="0" fontId="32" fillId="8" borderId="0" xfId="12586" applyFont="1" applyFill="1"/>
    <xf numFmtId="0" fontId="32" fillId="0" borderId="0" xfId="12586" applyFont="1"/>
    <xf numFmtId="0" fontId="32" fillId="0" borderId="0" xfId="50807" applyFont="1" applyFill="1"/>
    <xf numFmtId="0" fontId="32" fillId="8" borderId="0" xfId="50807" applyFont="1" applyFill="1"/>
    <xf numFmtId="0" fontId="32" fillId="76" borderId="59" xfId="12586" applyFont="1" applyFill="1" applyBorder="1" applyAlignment="1">
      <alignment horizontal="center" vertical="center" wrapText="1"/>
    </xf>
    <xf numFmtId="0" fontId="32" fillId="76" borderId="60" xfId="12586" applyFont="1" applyFill="1" applyBorder="1" applyAlignment="1">
      <alignment horizontal="center" vertical="center" wrapText="1"/>
    </xf>
    <xf numFmtId="0" fontId="32" fillId="77" borderId="60" xfId="12586" applyFont="1" applyFill="1" applyBorder="1" applyAlignment="1">
      <alignment horizontal="center" vertical="center" wrapText="1"/>
    </xf>
    <xf numFmtId="0" fontId="32" fillId="76" borderId="73" xfId="12586" applyFont="1" applyFill="1" applyBorder="1" applyAlignment="1">
      <alignment horizontal="center" vertical="center" wrapText="1"/>
    </xf>
    <xf numFmtId="0" fontId="127" fillId="7" borderId="75" xfId="12586" applyFont="1" applyFill="1" applyBorder="1" applyAlignment="1">
      <alignment vertical="center"/>
    </xf>
    <xf numFmtId="0" fontId="127" fillId="7" borderId="76" xfId="12586" applyFont="1" applyFill="1" applyBorder="1" applyAlignment="1">
      <alignment vertical="center"/>
    </xf>
    <xf numFmtId="0" fontId="127" fillId="7" borderId="77" xfId="12586" applyFont="1" applyFill="1" applyBorder="1" applyAlignment="1">
      <alignment vertical="center"/>
    </xf>
    <xf numFmtId="0" fontId="32" fillId="15" borderId="53" xfId="9" applyFont="1" applyFill="1" applyBorder="1" applyAlignment="1">
      <alignment horizontal="left" vertical="center" wrapText="1"/>
    </xf>
    <xf numFmtId="0" fontId="32" fillId="60" borderId="62" xfId="9" applyFont="1" applyFill="1" applyBorder="1" applyAlignment="1">
      <alignment horizontal="left" vertical="center" wrapText="1"/>
    </xf>
    <xf numFmtId="0" fontId="32" fillId="60" borderId="93" xfId="9" applyFont="1" applyFill="1" applyBorder="1" applyAlignment="1">
      <alignment horizontal="left" vertical="center" wrapText="1"/>
    </xf>
    <xf numFmtId="0" fontId="30" fillId="60" borderId="94" xfId="9" applyFont="1" applyFill="1" applyBorder="1" applyAlignment="1">
      <alignment horizontal="left" vertical="center" wrapText="1" indent="2"/>
    </xf>
    <xf numFmtId="0" fontId="30" fillId="60" borderId="62" xfId="9" applyFont="1" applyFill="1" applyBorder="1" applyAlignment="1">
      <alignment horizontal="left" vertical="center" wrapText="1" indent="2"/>
    </xf>
    <xf numFmtId="0" fontId="30" fillId="60" borderId="93" xfId="9" applyFont="1" applyFill="1" applyBorder="1" applyAlignment="1">
      <alignment horizontal="left" vertical="center" wrapText="1" indent="2"/>
    </xf>
    <xf numFmtId="0" fontId="30" fillId="8" borderId="53" xfId="9" applyFont="1" applyFill="1" applyBorder="1" applyAlignment="1">
      <alignment horizontal="left" vertical="center" wrapText="1" indent="2"/>
    </xf>
    <xf numFmtId="167" fontId="30" fillId="60" borderId="65" xfId="11" applyNumberFormat="1" applyFont="1" applyFill="1" applyBorder="1"/>
    <xf numFmtId="167" fontId="30" fillId="60" borderId="66" xfId="11" applyNumberFormat="1" applyFont="1" applyFill="1" applyBorder="1"/>
    <xf numFmtId="167" fontId="30" fillId="60" borderId="64" xfId="11" applyNumberFormat="1" applyFont="1" applyFill="1" applyBorder="1"/>
    <xf numFmtId="167" fontId="30" fillId="14" borderId="65" xfId="11" applyNumberFormat="1" applyFont="1" applyFill="1" applyBorder="1"/>
    <xf numFmtId="167" fontId="30" fillId="14" borderId="66" xfId="11" applyNumberFormat="1" applyFont="1" applyFill="1" applyBorder="1"/>
    <xf numFmtId="167" fontId="30" fillId="7" borderId="64" xfId="11" applyNumberFormat="1" applyFont="1" applyFill="1" applyBorder="1"/>
    <xf numFmtId="167" fontId="30" fillId="7" borderId="65" xfId="11" applyNumberFormat="1" applyFont="1" applyFill="1" applyBorder="1"/>
    <xf numFmtId="167" fontId="30" fillId="7" borderId="66" xfId="11" applyNumberFormat="1" applyFont="1" applyFill="1" applyBorder="1"/>
    <xf numFmtId="167" fontId="30" fillId="15" borderId="64" xfId="11" applyNumberFormat="1" applyFont="1" applyFill="1" applyBorder="1"/>
    <xf numFmtId="167" fontId="30" fillId="15" borderId="56" xfId="11" applyNumberFormat="1" applyFont="1" applyFill="1" applyBorder="1"/>
    <xf numFmtId="167" fontId="30" fillId="15" borderId="68" xfId="11" applyNumberFormat="1" applyFont="1" applyFill="1" applyBorder="1"/>
    <xf numFmtId="0" fontId="32" fillId="60" borderId="53" xfId="9" applyFont="1" applyFill="1" applyBorder="1" applyAlignment="1">
      <alignment horizontal="left" vertical="center" wrapText="1"/>
    </xf>
    <xf numFmtId="0" fontId="32" fillId="60" borderId="54" xfId="9" applyFont="1" applyFill="1" applyBorder="1" applyAlignment="1">
      <alignment horizontal="left" vertical="center" wrapText="1"/>
    </xf>
    <xf numFmtId="0" fontId="30" fillId="60" borderId="68" xfId="9" applyFont="1" applyFill="1" applyBorder="1" applyAlignment="1">
      <alignment horizontal="left" vertical="center" wrapText="1" indent="2"/>
    </xf>
    <xf numFmtId="0" fontId="30" fillId="60" borderId="53" xfId="9" applyFont="1" applyFill="1" applyBorder="1" applyAlignment="1">
      <alignment horizontal="left" vertical="center" wrapText="1" indent="2"/>
    </xf>
    <xf numFmtId="0" fontId="30" fillId="60" borderId="54" xfId="9" applyFont="1" applyFill="1" applyBorder="1" applyAlignment="1">
      <alignment horizontal="left" vertical="center" wrapText="1" indent="2"/>
    </xf>
    <xf numFmtId="0" fontId="30" fillId="14" borderId="64" xfId="9" applyFont="1" applyFill="1" applyBorder="1"/>
    <xf numFmtId="0" fontId="30" fillId="14" borderId="65" xfId="9" applyFont="1" applyFill="1" applyBorder="1"/>
    <xf numFmtId="0" fontId="30" fillId="14" borderId="66" xfId="9" applyFont="1" applyFill="1" applyBorder="1"/>
    <xf numFmtId="0" fontId="30" fillId="8" borderId="71" xfId="9" applyFont="1" applyFill="1" applyBorder="1" applyAlignment="1">
      <alignment horizontal="left" vertical="center" wrapText="1" indent="2"/>
    </xf>
    <xf numFmtId="0" fontId="30" fillId="14" borderId="79" xfId="9" applyFont="1" applyFill="1" applyBorder="1"/>
    <xf numFmtId="0" fontId="30" fillId="14" borderId="67" xfId="9" applyFont="1" applyFill="1" applyBorder="1"/>
    <xf numFmtId="0" fontId="30" fillId="14" borderId="95" xfId="9" applyFont="1" applyFill="1" applyBorder="1"/>
    <xf numFmtId="0" fontId="32" fillId="78" borderId="62" xfId="9" applyFont="1" applyFill="1" applyBorder="1" applyAlignment="1">
      <alignment horizontal="left" vertical="center" wrapText="1"/>
    </xf>
    <xf numFmtId="0" fontId="30" fillId="78" borderId="49" xfId="9" applyFont="1" applyFill="1" applyBorder="1" applyAlignment="1">
      <alignment horizontal="left" vertical="center" wrapText="1" indent="2"/>
    </xf>
    <xf numFmtId="0" fontId="30" fillId="78" borderId="50" xfId="9" applyFont="1" applyFill="1" applyBorder="1" applyAlignment="1">
      <alignment horizontal="left" vertical="center" wrapText="1" indent="2"/>
    </xf>
    <xf numFmtId="0" fontId="30" fillId="78" borderId="81" xfId="9" applyFont="1" applyFill="1" applyBorder="1" applyAlignment="1">
      <alignment horizontal="left" vertical="center" wrapText="1" indent="2"/>
    </xf>
    <xf numFmtId="0" fontId="30" fillId="61" borderId="53" xfId="9" applyFont="1" applyFill="1" applyBorder="1" applyAlignment="1">
      <alignment horizontal="left" vertical="center" wrapText="1" indent="2"/>
    </xf>
    <xf numFmtId="0" fontId="30" fillId="61" borderId="53" xfId="9" applyFont="1" applyFill="1" applyBorder="1" applyAlignment="1">
      <alignment horizontal="left" indent="2"/>
    </xf>
    <xf numFmtId="167" fontId="30" fillId="78" borderId="64" xfId="11" applyNumberFormat="1" applyFont="1" applyFill="1" applyBorder="1"/>
    <xf numFmtId="167" fontId="30" fillId="78" borderId="65" xfId="11" applyNumberFormat="1" applyFont="1" applyFill="1" applyBorder="1"/>
    <xf numFmtId="167" fontId="30" fillId="78" borderId="66" xfId="11" applyNumberFormat="1" applyFont="1" applyFill="1" applyBorder="1"/>
    <xf numFmtId="0" fontId="30" fillId="61" borderId="96" xfId="9" applyFont="1" applyFill="1" applyBorder="1" applyAlignment="1">
      <alignment horizontal="left" indent="2"/>
    </xf>
    <xf numFmtId="167" fontId="30" fillId="60" borderId="59" xfId="11" applyNumberFormat="1" applyFont="1" applyFill="1" applyBorder="1"/>
    <xf numFmtId="167" fontId="30" fillId="60" borderId="60" xfId="11" applyNumberFormat="1" applyFont="1" applyFill="1" applyBorder="1"/>
    <xf numFmtId="167" fontId="30" fillId="60" borderId="73" xfId="11" applyNumberFormat="1" applyFont="1" applyFill="1" applyBorder="1"/>
    <xf numFmtId="0" fontId="32" fillId="15" borderId="63" xfId="9" applyFont="1" applyFill="1" applyBorder="1" applyAlignment="1">
      <alignment horizontal="left" vertical="center" wrapText="1"/>
    </xf>
    <xf numFmtId="0" fontId="30" fillId="8" borderId="85" xfId="9" applyFont="1" applyFill="1" applyBorder="1" applyAlignment="1">
      <alignment horizontal="left" vertical="center" wrapText="1" indent="2"/>
    </xf>
    <xf numFmtId="167" fontId="30" fillId="60" borderId="56" xfId="11" applyNumberFormat="1" applyFont="1" applyFill="1" applyBorder="1"/>
    <xf numFmtId="167" fontId="30" fillId="14" borderId="56" xfId="11" applyNumberFormat="1" applyFont="1" applyFill="1" applyBorder="1"/>
    <xf numFmtId="167" fontId="30" fillId="7" borderId="56" xfId="11" applyNumberFormat="1" applyFont="1" applyFill="1" applyBorder="1"/>
    <xf numFmtId="0" fontId="30" fillId="8" borderId="97" xfId="9" applyFont="1" applyFill="1" applyBorder="1" applyAlignment="1">
      <alignment horizontal="left" vertical="center" wrapText="1" indent="2"/>
    </xf>
    <xf numFmtId="0" fontId="30" fillId="14" borderId="56" xfId="9" applyFont="1" applyFill="1" applyBorder="1"/>
    <xf numFmtId="0" fontId="32" fillId="15" borderId="98" xfId="9" applyFont="1" applyFill="1" applyBorder="1" applyAlignment="1">
      <alignment horizontal="left" vertical="center" wrapText="1"/>
    </xf>
    <xf numFmtId="0" fontId="30" fillId="14" borderId="99" xfId="9" applyFont="1" applyFill="1" applyBorder="1"/>
    <xf numFmtId="0" fontId="32" fillId="78" borderId="63" xfId="9" applyFont="1" applyFill="1" applyBorder="1" applyAlignment="1">
      <alignment horizontal="left" vertical="center" wrapText="1"/>
    </xf>
    <xf numFmtId="0" fontId="30" fillId="78" borderId="100" xfId="9" applyFont="1" applyFill="1" applyBorder="1" applyAlignment="1">
      <alignment horizontal="left" vertical="center" wrapText="1" indent="2"/>
    </xf>
    <xf numFmtId="0" fontId="30" fillId="61" borderId="85" xfId="9" applyFont="1" applyFill="1" applyBorder="1" applyAlignment="1">
      <alignment horizontal="left" vertical="center" wrapText="1" indent="2"/>
    </xf>
    <xf numFmtId="167" fontId="30" fillId="60" borderId="64" xfId="9" applyNumberFormat="1" applyFont="1" applyFill="1" applyBorder="1"/>
    <xf numFmtId="167" fontId="30" fillId="60" borderId="65" xfId="9" applyNumberFormat="1" applyFont="1" applyFill="1" applyBorder="1"/>
    <xf numFmtId="167" fontId="30" fillId="60" borderId="66" xfId="9" applyNumberFormat="1" applyFont="1" applyFill="1" applyBorder="1"/>
    <xf numFmtId="167" fontId="30" fillId="60" borderId="56" xfId="9" applyNumberFormat="1" applyFont="1" applyFill="1" applyBorder="1"/>
    <xf numFmtId="0" fontId="30" fillId="61" borderId="85" xfId="9" applyFont="1" applyFill="1" applyBorder="1" applyAlignment="1">
      <alignment horizontal="left" indent="2"/>
    </xf>
    <xf numFmtId="167" fontId="30" fillId="78" borderId="56" xfId="11" applyNumberFormat="1" applyFont="1" applyFill="1" applyBorder="1"/>
    <xf numFmtId="0" fontId="30" fillId="61" borderId="97" xfId="9" applyFont="1" applyFill="1" applyBorder="1" applyAlignment="1">
      <alignment horizontal="left" indent="2"/>
    </xf>
    <xf numFmtId="167" fontId="30" fillId="60" borderId="59" xfId="9" applyNumberFormat="1" applyFont="1" applyFill="1" applyBorder="1"/>
    <xf numFmtId="167" fontId="30" fillId="60" borderId="60" xfId="9" applyNumberFormat="1" applyFont="1" applyFill="1" applyBorder="1"/>
    <xf numFmtId="167" fontId="30" fillId="60" borderId="73" xfId="9" applyNumberFormat="1" applyFont="1" applyFill="1" applyBorder="1"/>
    <xf numFmtId="167" fontId="30" fillId="60" borderId="101" xfId="9" applyNumberFormat="1" applyFont="1" applyFill="1" applyBorder="1"/>
    <xf numFmtId="167" fontId="30" fillId="14" borderId="49" xfId="11" applyNumberFormat="1" applyFont="1" applyFill="1" applyBorder="1"/>
    <xf numFmtId="167" fontId="30" fillId="60" borderId="50" xfId="11" applyNumberFormat="1" applyFont="1" applyFill="1" applyBorder="1"/>
    <xf numFmtId="167" fontId="30" fillId="60" borderId="81" xfId="11" applyNumberFormat="1" applyFont="1" applyFill="1" applyBorder="1"/>
    <xf numFmtId="167" fontId="30" fillId="60" borderId="49" xfId="11" applyNumberFormat="1" applyFont="1" applyFill="1" applyBorder="1"/>
    <xf numFmtId="167" fontId="30" fillId="60" borderId="100" xfId="11" applyNumberFormat="1" applyFont="1" applyFill="1" applyBorder="1"/>
    <xf numFmtId="0" fontId="30" fillId="60" borderId="53" xfId="9" applyFont="1" applyFill="1" applyBorder="1" applyAlignment="1">
      <alignment horizontal="left" indent="2"/>
    </xf>
    <xf numFmtId="0" fontId="30" fillId="60" borderId="96" xfId="9" applyFont="1" applyFill="1" applyBorder="1" applyAlignment="1">
      <alignment horizontal="left" indent="2"/>
    </xf>
    <xf numFmtId="167" fontId="30" fillId="14" borderId="59" xfId="11" applyNumberFormat="1" applyFont="1" applyFill="1" applyBorder="1"/>
    <xf numFmtId="167" fontId="30" fillId="14" borderId="60" xfId="11" applyNumberFormat="1" applyFont="1" applyFill="1" applyBorder="1"/>
    <xf numFmtId="167" fontId="30" fillId="14" borderId="73" xfId="11" applyNumberFormat="1" applyFont="1" applyFill="1" applyBorder="1"/>
    <xf numFmtId="167" fontId="30" fillId="14" borderId="101" xfId="11" applyNumberFormat="1" applyFont="1" applyFill="1" applyBorder="1"/>
    <xf numFmtId="0" fontId="30" fillId="0" borderId="0" xfId="9" applyFont="1" applyAlignment="1">
      <alignment vertical="top"/>
    </xf>
    <xf numFmtId="0" fontId="30" fillId="0" borderId="0" xfId="9" applyFont="1" applyFill="1" applyAlignment="1">
      <alignment vertical="top"/>
    </xf>
    <xf numFmtId="0" fontId="32" fillId="76" borderId="61" xfId="12586" applyFont="1" applyFill="1" applyBorder="1" applyAlignment="1">
      <alignment horizontal="center" vertical="center" wrapText="1"/>
    </xf>
    <xf numFmtId="0" fontId="30" fillId="0" borderId="0" xfId="9" applyFont="1" applyAlignment="1">
      <alignment wrapText="1"/>
    </xf>
    <xf numFmtId="0" fontId="32" fillId="61" borderId="64" xfId="9" applyFont="1" applyFill="1" applyBorder="1" applyAlignment="1">
      <alignment horizontal="left" vertical="center" wrapText="1"/>
    </xf>
    <xf numFmtId="0" fontId="129" fillId="60" borderId="57" xfId="9" applyFont="1" applyFill="1" applyBorder="1" applyAlignment="1">
      <alignment horizontal="left" vertical="center" wrapText="1"/>
    </xf>
    <xf numFmtId="0" fontId="128" fillId="60" borderId="49" xfId="9" applyFont="1" applyFill="1" applyBorder="1" applyAlignment="1">
      <alignment horizontal="left" vertical="center" wrapText="1"/>
    </xf>
    <xf numFmtId="0" fontId="128" fillId="60" borderId="50" xfId="9" applyFont="1" applyFill="1" applyBorder="1" applyAlignment="1">
      <alignment horizontal="left" vertical="center" wrapText="1"/>
    </xf>
    <xf numFmtId="0" fontId="128" fillId="60" borderId="81" xfId="9" applyFont="1" applyFill="1" applyBorder="1" applyAlignment="1">
      <alignment horizontal="left" vertical="center" wrapText="1"/>
    </xf>
    <xf numFmtId="0" fontId="30" fillId="8" borderId="64" xfId="9" applyFont="1" applyFill="1" applyBorder="1" applyAlignment="1">
      <alignment horizontal="left" vertical="center" wrapText="1" indent="1"/>
    </xf>
    <xf numFmtId="167" fontId="30" fillId="60" borderId="64" xfId="11" applyNumberFormat="1" applyFont="1" applyFill="1" applyBorder="1" applyAlignment="1">
      <alignment horizontal="center"/>
    </xf>
    <xf numFmtId="167" fontId="30" fillId="60" borderId="65" xfId="11" applyNumberFormat="1" applyFont="1" applyFill="1" applyBorder="1" applyAlignment="1">
      <alignment horizontal="center"/>
    </xf>
    <xf numFmtId="167" fontId="30" fillId="60" borderId="66" xfId="11" applyNumberFormat="1" applyFont="1" applyFill="1" applyBorder="1" applyAlignment="1">
      <alignment horizontal="center"/>
    </xf>
    <xf numFmtId="0" fontId="32" fillId="8" borderId="64" xfId="9" applyFont="1" applyFill="1" applyBorder="1" applyAlignment="1">
      <alignment horizontal="left" vertical="center" wrapText="1" indent="1"/>
    </xf>
    <xf numFmtId="0" fontId="128" fillId="60" borderId="64" xfId="9" applyFont="1" applyFill="1" applyBorder="1" applyAlignment="1">
      <alignment horizontal="left" vertical="center" wrapText="1"/>
    </xf>
    <xf numFmtId="0" fontId="128" fillId="60" borderId="65" xfId="9" applyFont="1" applyFill="1" applyBorder="1" applyAlignment="1">
      <alignment horizontal="left" vertical="center" wrapText="1"/>
    </xf>
    <xf numFmtId="0" fontId="128" fillId="60" borderId="66" xfId="9" applyFont="1" applyFill="1" applyBorder="1" applyAlignment="1">
      <alignment horizontal="left" vertical="center" wrapText="1"/>
    </xf>
    <xf numFmtId="0" fontId="30" fillId="15" borderId="64" xfId="9" applyFont="1" applyFill="1" applyBorder="1" applyAlignment="1">
      <alignment horizontal="left" vertical="center" wrapText="1" indent="2"/>
    </xf>
    <xf numFmtId="0" fontId="30" fillId="14" borderId="57" xfId="9" applyFont="1" applyFill="1" applyBorder="1"/>
    <xf numFmtId="0" fontId="32" fillId="7" borderId="59" xfId="9" applyFont="1" applyFill="1" applyBorder="1" applyAlignment="1">
      <alignment wrapText="1"/>
    </xf>
    <xf numFmtId="0" fontId="30" fillId="7" borderId="73" xfId="9" applyFont="1" applyFill="1" applyBorder="1"/>
    <xf numFmtId="0" fontId="129" fillId="60" borderId="81" xfId="9" applyFont="1" applyFill="1" applyBorder="1" applyAlignment="1">
      <alignment horizontal="left" vertical="center" wrapText="1"/>
    </xf>
    <xf numFmtId="0" fontId="129" fillId="60" borderId="66" xfId="9" applyFont="1" applyFill="1" applyBorder="1" applyAlignment="1">
      <alignment horizontal="left" vertical="center" wrapText="1"/>
    </xf>
    <xf numFmtId="43" fontId="30" fillId="60" borderId="64" xfId="9" applyNumberFormat="1" applyFont="1" applyFill="1" applyBorder="1" applyAlignment="1">
      <alignment horizontal="center"/>
    </xf>
    <xf numFmtId="43" fontId="30" fillId="60" borderId="65" xfId="9" applyNumberFormat="1" applyFont="1" applyFill="1" applyBorder="1" applyAlignment="1">
      <alignment horizontal="center"/>
    </xf>
    <xf numFmtId="43" fontId="30" fillId="60" borderId="66" xfId="9" applyNumberFormat="1" applyFont="1" applyFill="1" applyBorder="1" applyAlignment="1">
      <alignment horizontal="center"/>
    </xf>
    <xf numFmtId="0" fontId="32" fillId="78" borderId="59" xfId="9" applyFont="1" applyFill="1" applyBorder="1" applyAlignment="1">
      <alignment wrapText="1"/>
    </xf>
    <xf numFmtId="0" fontId="30" fillId="78" borderId="73" xfId="9" applyFont="1" applyFill="1" applyBorder="1"/>
    <xf numFmtId="0" fontId="30" fillId="7" borderId="64" xfId="9" applyFont="1" applyFill="1" applyBorder="1"/>
    <xf numFmtId="0" fontId="30" fillId="7" borderId="65" xfId="9" applyFont="1" applyFill="1" applyBorder="1"/>
    <xf numFmtId="0" fontId="30" fillId="7" borderId="66" xfId="9" applyFont="1" applyFill="1" applyBorder="1"/>
    <xf numFmtId="0" fontId="32" fillId="61" borderId="69" xfId="9" applyFont="1" applyFill="1" applyBorder="1" applyAlignment="1">
      <alignment horizontal="left" vertical="center" wrapText="1"/>
    </xf>
    <xf numFmtId="0" fontId="129" fillId="60" borderId="84" xfId="9" applyFont="1" applyFill="1" applyBorder="1" applyAlignment="1">
      <alignment horizontal="left" vertical="center" wrapText="1"/>
    </xf>
    <xf numFmtId="0" fontId="30" fillId="78" borderId="72" xfId="9" applyFont="1" applyFill="1" applyBorder="1"/>
    <xf numFmtId="0" fontId="30" fillId="7" borderId="59" xfId="9" applyFont="1" applyFill="1" applyBorder="1"/>
    <xf numFmtId="0" fontId="30" fillId="7" borderId="60" xfId="9" applyFont="1" applyFill="1" applyBorder="1"/>
    <xf numFmtId="0" fontId="99" fillId="11" borderId="104" xfId="9" applyFont="1" applyFill="1" applyBorder="1" applyAlignment="1">
      <alignment wrapText="1"/>
    </xf>
    <xf numFmtId="0" fontId="153" fillId="11" borderId="105" xfId="9" applyFont="1" applyFill="1" applyBorder="1"/>
    <xf numFmtId="167" fontId="153" fillId="11" borderId="104" xfId="11" applyNumberFormat="1" applyFont="1" applyFill="1" applyBorder="1"/>
    <xf numFmtId="167" fontId="153" fillId="11" borderId="106" xfId="11" applyNumberFormat="1" applyFont="1" applyFill="1" applyBorder="1"/>
    <xf numFmtId="167" fontId="153" fillId="11" borderId="107" xfId="11" applyNumberFormat="1" applyFont="1" applyFill="1" applyBorder="1"/>
    <xf numFmtId="0" fontId="32" fillId="61" borderId="49" xfId="9" applyFont="1" applyFill="1" applyBorder="1" applyAlignment="1">
      <alignment horizontal="left" vertical="center" wrapText="1"/>
    </xf>
    <xf numFmtId="0" fontId="129" fillId="60" borderId="108" xfId="9" applyFont="1" applyFill="1" applyBorder="1" applyAlignment="1">
      <alignment horizontal="left" vertical="center" wrapText="1"/>
    </xf>
    <xf numFmtId="167" fontId="30" fillId="78" borderId="59" xfId="11" applyNumberFormat="1" applyFont="1" applyFill="1" applyBorder="1"/>
    <xf numFmtId="167" fontId="30" fillId="78" borderId="60" xfId="11" applyNumberFormat="1" applyFont="1" applyFill="1" applyBorder="1"/>
    <xf numFmtId="167" fontId="30" fillId="78" borderId="73" xfId="11" applyNumberFormat="1" applyFont="1" applyFill="1" applyBorder="1"/>
    <xf numFmtId="0" fontId="30" fillId="78" borderId="59" xfId="9" applyFont="1" applyFill="1" applyBorder="1"/>
    <xf numFmtId="0" fontId="30" fillId="78" borderId="60" xfId="9" applyFont="1" applyFill="1" applyBorder="1"/>
    <xf numFmtId="0" fontId="129" fillId="11" borderId="86" xfId="9" applyFont="1" applyFill="1" applyBorder="1" applyAlignment="1">
      <alignment wrapText="1"/>
    </xf>
    <xf numFmtId="0" fontId="128" fillId="11" borderId="109" xfId="9" applyFont="1" applyFill="1" applyBorder="1"/>
    <xf numFmtId="167" fontId="128" fillId="11" borderId="86" xfId="11" applyNumberFormat="1" applyFont="1" applyFill="1" applyBorder="1"/>
    <xf numFmtId="167" fontId="128" fillId="11" borderId="110" xfId="11" applyNumberFormat="1" applyFont="1" applyFill="1" applyBorder="1"/>
    <xf numFmtId="167" fontId="128" fillId="11" borderId="111" xfId="11" applyNumberFormat="1" applyFont="1" applyFill="1" applyBorder="1"/>
    <xf numFmtId="0" fontId="129" fillId="11" borderId="104" xfId="9" applyFont="1" applyFill="1" applyBorder="1" applyAlignment="1">
      <alignment wrapText="1"/>
    </xf>
    <xf numFmtId="0" fontId="128" fillId="11" borderId="105" xfId="9" applyFont="1" applyFill="1" applyBorder="1"/>
    <xf numFmtId="43" fontId="128" fillId="11" borderId="104" xfId="11" applyNumberFormat="1" applyFont="1" applyFill="1" applyBorder="1"/>
    <xf numFmtId="43" fontId="128" fillId="11" borderId="106" xfId="11" applyNumberFormat="1" applyFont="1" applyFill="1" applyBorder="1"/>
    <xf numFmtId="43" fontId="128" fillId="11" borderId="107" xfId="11" applyNumberFormat="1" applyFont="1" applyFill="1" applyBorder="1"/>
    <xf numFmtId="43" fontId="30" fillId="7" borderId="49" xfId="9" applyNumberFormat="1" applyFont="1" applyFill="1" applyBorder="1" applyAlignment="1">
      <alignment horizontal="center"/>
    </xf>
    <xf numFmtId="43" fontId="30" fillId="7" borderId="50" xfId="9" applyNumberFormat="1" applyFont="1" applyFill="1" applyBorder="1" applyAlignment="1">
      <alignment horizontal="center"/>
    </xf>
    <xf numFmtId="43" fontId="30" fillId="7" borderId="81" xfId="9" applyNumberFormat="1" applyFont="1" applyFill="1" applyBorder="1" applyAlignment="1">
      <alignment horizontal="center"/>
    </xf>
    <xf numFmtId="43" fontId="30" fillId="7" borderId="56" xfId="9" applyNumberFormat="1" applyFont="1" applyFill="1" applyBorder="1" applyAlignment="1">
      <alignment horizontal="center"/>
    </xf>
    <xf numFmtId="43" fontId="30" fillId="7" borderId="65" xfId="9" applyNumberFormat="1" applyFont="1" applyFill="1" applyBorder="1" applyAlignment="1">
      <alignment horizontal="center"/>
    </xf>
    <xf numFmtId="43" fontId="30" fillId="7" borderId="66" xfId="9" applyNumberFormat="1" applyFont="1" applyFill="1" applyBorder="1" applyAlignment="1">
      <alignment horizontal="center"/>
    </xf>
    <xf numFmtId="0" fontId="128" fillId="60" borderId="56" xfId="9" applyFont="1" applyFill="1" applyBorder="1" applyAlignment="1">
      <alignment horizontal="left" vertical="center" wrapText="1"/>
    </xf>
    <xf numFmtId="0" fontId="30" fillId="15" borderId="79" xfId="9" applyFont="1" applyFill="1" applyBorder="1" applyAlignment="1">
      <alignment horizontal="left" vertical="center" wrapText="1" indent="2"/>
    </xf>
    <xf numFmtId="0" fontId="30" fillId="14" borderId="80" xfId="9" applyFont="1" applyFill="1" applyBorder="1"/>
    <xf numFmtId="167" fontId="30" fillId="14" borderId="67" xfId="11" applyNumberFormat="1" applyFont="1" applyFill="1" applyBorder="1"/>
    <xf numFmtId="167" fontId="30" fillId="14" borderId="95" xfId="11" applyNumberFormat="1" applyFont="1" applyFill="1" applyBorder="1"/>
    <xf numFmtId="167" fontId="30" fillId="14" borderId="79" xfId="11" applyNumberFormat="1" applyFont="1" applyFill="1" applyBorder="1"/>
    <xf numFmtId="167" fontId="30" fillId="14" borderId="99" xfId="11" applyNumberFormat="1" applyFont="1" applyFill="1" applyBorder="1"/>
    <xf numFmtId="0" fontId="30" fillId="15" borderId="59" xfId="9" applyFont="1" applyFill="1" applyBorder="1" applyAlignment="1">
      <alignment horizontal="left" vertical="center" wrapText="1" indent="2"/>
    </xf>
    <xf numFmtId="0" fontId="30" fillId="14" borderId="72" xfId="9" applyFont="1" applyFill="1" applyBorder="1"/>
    <xf numFmtId="0" fontId="30" fillId="14" borderId="59" xfId="9" applyFont="1" applyFill="1" applyBorder="1"/>
    <xf numFmtId="0" fontId="30" fillId="14" borderId="60" xfId="9" applyFont="1" applyFill="1" applyBorder="1"/>
    <xf numFmtId="0" fontId="30" fillId="14" borderId="73" xfId="9" applyFont="1" applyFill="1" applyBorder="1"/>
    <xf numFmtId="0" fontId="30" fillId="14" borderId="101" xfId="9" applyFont="1" applyFill="1" applyBorder="1"/>
    <xf numFmtId="0" fontId="32" fillId="7" borderId="49" xfId="9" applyFont="1" applyFill="1" applyBorder="1" applyAlignment="1">
      <alignment wrapText="1"/>
    </xf>
    <xf numFmtId="0" fontId="30" fillId="7" borderId="108" xfId="9" applyFont="1" applyFill="1" applyBorder="1"/>
    <xf numFmtId="167" fontId="30" fillId="7" borderId="49" xfId="11" applyNumberFormat="1" applyFont="1" applyFill="1" applyBorder="1"/>
    <xf numFmtId="167" fontId="30" fillId="7" borderId="50" xfId="11" applyNumberFormat="1" applyFont="1" applyFill="1" applyBorder="1"/>
    <xf numFmtId="167" fontId="30" fillId="7" borderId="81" xfId="11" applyNumberFormat="1" applyFont="1" applyFill="1" applyBorder="1"/>
    <xf numFmtId="167" fontId="30" fillId="7" borderId="100" xfId="11" applyNumberFormat="1" applyFont="1" applyFill="1" applyBorder="1"/>
    <xf numFmtId="0" fontId="30" fillId="7" borderId="72" xfId="9" applyFont="1" applyFill="1" applyBorder="1"/>
    <xf numFmtId="43" fontId="30" fillId="7" borderId="59" xfId="11" applyNumberFormat="1" applyFont="1" applyFill="1" applyBorder="1"/>
    <xf numFmtId="43" fontId="30" fillId="7" borderId="60" xfId="11" applyNumberFormat="1" applyFont="1" applyFill="1" applyBorder="1"/>
    <xf numFmtId="43" fontId="30" fillId="7" borderId="73" xfId="11" applyNumberFormat="1" applyFont="1" applyFill="1" applyBorder="1"/>
    <xf numFmtId="43" fontId="30" fillId="7" borderId="101" xfId="11" applyNumberFormat="1" applyFont="1" applyFill="1" applyBorder="1"/>
    <xf numFmtId="0" fontId="30" fillId="0" borderId="0" xfId="50807" applyBorder="1"/>
    <xf numFmtId="0" fontId="154" fillId="8" borderId="0" xfId="0" applyFont="1" applyFill="1" applyAlignment="1">
      <alignment vertical="center"/>
    </xf>
    <xf numFmtId="0" fontId="13" fillId="62" borderId="0" xfId="0" applyFont="1" applyFill="1" applyAlignment="1">
      <alignment vertical="center"/>
    </xf>
    <xf numFmtId="0" fontId="2" fillId="0" borderId="0" xfId="0" applyFont="1" applyFill="1" applyAlignment="1">
      <alignment horizontal="left" vertical="center"/>
    </xf>
    <xf numFmtId="0" fontId="115" fillId="0" borderId="0" xfId="0" applyFont="1" applyFill="1" applyAlignment="1">
      <alignment horizontal="left" vertical="center"/>
    </xf>
    <xf numFmtId="2" fontId="13" fillId="62" borderId="0" xfId="0" applyNumberFormat="1" applyFont="1" applyFill="1" applyAlignment="1">
      <alignment vertical="center"/>
    </xf>
    <xf numFmtId="0" fontId="157" fillId="0" borderId="0" xfId="50815"/>
    <xf numFmtId="3" fontId="157" fillId="0" borderId="0" xfId="50815" applyNumberFormat="1"/>
    <xf numFmtId="44" fontId="13" fillId="79" borderId="3" xfId="0" applyNumberFormat="1" applyFont="1" applyFill="1" applyBorder="1" applyAlignment="1">
      <alignment vertical="center"/>
    </xf>
    <xf numFmtId="44" fontId="13" fillId="79" borderId="0" xfId="0" applyNumberFormat="1" applyFont="1" applyFill="1" applyBorder="1" applyAlignment="1">
      <alignment vertical="center"/>
    </xf>
    <xf numFmtId="188" fontId="13" fillId="7" borderId="0" xfId="0" applyNumberFormat="1" applyFont="1" applyFill="1"/>
    <xf numFmtId="188" fontId="13" fillId="8" borderId="0" xfId="0" applyNumberFormat="1" applyFont="1" applyFill="1" applyAlignment="1">
      <alignment vertical="center"/>
    </xf>
    <xf numFmtId="0" fontId="116" fillId="62" borderId="0" xfId="0" applyFont="1" applyFill="1" applyAlignment="1">
      <alignment horizontal="left" vertical="center"/>
    </xf>
    <xf numFmtId="0" fontId="2" fillId="8" borderId="0" xfId="0" applyFont="1" applyFill="1" applyAlignment="1">
      <alignment horizontal="left" vertical="center"/>
    </xf>
    <xf numFmtId="10" fontId="1" fillId="8" borderId="0" xfId="2" applyNumberFormat="1" applyFont="1" applyFill="1" applyAlignment="1">
      <alignment vertical="center"/>
    </xf>
    <xf numFmtId="0" fontId="156" fillId="70" borderId="0" xfId="0" applyFont="1" applyFill="1" applyAlignment="1">
      <alignment vertical="center"/>
    </xf>
    <xf numFmtId="10" fontId="156" fillId="70" borderId="0" xfId="2" applyNumberFormat="1" applyFont="1" applyFill="1" applyAlignment="1">
      <alignment vertical="center"/>
    </xf>
    <xf numFmtId="0" fontId="115" fillId="0" borderId="0" xfId="0" applyFont="1" applyFill="1" applyAlignment="1">
      <alignment horizontal="right" vertical="center"/>
    </xf>
    <xf numFmtId="0" fontId="13" fillId="8" borderId="0" xfId="0" applyFont="1" applyFill="1" applyAlignment="1">
      <alignment horizontal="right" vertical="top"/>
    </xf>
    <xf numFmtId="0" fontId="115" fillId="8" borderId="0" xfId="0" applyFont="1" applyFill="1" applyAlignment="1">
      <alignment horizontal="right" vertical="center"/>
    </xf>
    <xf numFmtId="0" fontId="115" fillId="62" borderId="0" xfId="0" applyFont="1" applyFill="1" applyAlignment="1">
      <alignment horizontal="right" vertical="center"/>
    </xf>
    <xf numFmtId="1" fontId="115" fillId="8" borderId="0" xfId="2" applyNumberFormat="1" applyFont="1" applyFill="1" applyAlignment="1">
      <alignment horizontal="right" vertical="center"/>
    </xf>
    <xf numFmtId="203" fontId="115" fillId="8" borderId="0" xfId="2" applyNumberFormat="1" applyFont="1" applyFill="1" applyAlignment="1">
      <alignment horizontal="right" vertical="center"/>
    </xf>
    <xf numFmtId="203" fontId="115" fillId="62" borderId="0" xfId="2" applyNumberFormat="1" applyFont="1" applyFill="1" applyAlignment="1">
      <alignment horizontal="right" vertical="center"/>
    </xf>
    <xf numFmtId="203" fontId="115" fillId="0" borderId="0" xfId="2" applyNumberFormat="1" applyFont="1" applyFill="1" applyAlignment="1">
      <alignment horizontal="right" vertical="center"/>
    </xf>
    <xf numFmtId="203" fontId="19" fillId="8" borderId="0" xfId="2" applyNumberFormat="1" applyFont="1" applyFill="1" applyAlignment="1">
      <alignment horizontal="right" vertical="top"/>
    </xf>
    <xf numFmtId="203" fontId="115" fillId="62" borderId="0" xfId="6" applyNumberFormat="1" applyFont="1" applyFill="1" applyAlignment="1">
      <alignment horizontal="right" vertical="center"/>
    </xf>
    <xf numFmtId="0" fontId="14" fillId="8" borderId="2" xfId="0" applyFont="1" applyFill="1" applyBorder="1" applyAlignment="1">
      <alignment vertical="center" wrapText="1"/>
    </xf>
    <xf numFmtId="0" fontId="27" fillId="75" borderId="0" xfId="0" applyFont="1" applyFill="1"/>
    <xf numFmtId="43" fontId="27" fillId="75" borderId="0" xfId="0" applyNumberFormat="1" applyFont="1" applyFill="1"/>
    <xf numFmtId="43" fontId="2" fillId="75" borderId="35" xfId="0" applyNumberFormat="1" applyFont="1" applyFill="1" applyBorder="1"/>
    <xf numFmtId="43" fontId="5" fillId="75" borderId="0" xfId="0" applyNumberFormat="1" applyFont="1" applyFill="1"/>
    <xf numFmtId="10" fontId="0" fillId="0" borderId="33" xfId="2" applyNumberFormat="1" applyFont="1" applyFill="1" applyBorder="1"/>
    <xf numFmtId="0" fontId="156" fillId="64" borderId="0" xfId="0" applyFont="1" applyFill="1"/>
    <xf numFmtId="44" fontId="156" fillId="64" borderId="0" xfId="0" applyNumberFormat="1" applyFont="1" applyFill="1"/>
    <xf numFmtId="43" fontId="156" fillId="64" borderId="35" xfId="0" applyNumberFormat="1" applyFont="1" applyFill="1" applyBorder="1"/>
    <xf numFmtId="0" fontId="0" fillId="5" borderId="0" xfId="0" applyFill="1" applyAlignment="1">
      <alignment vertical="center"/>
    </xf>
    <xf numFmtId="0" fontId="158" fillId="5" borderId="0" xfId="0" applyFont="1" applyFill="1" applyAlignment="1">
      <alignment vertical="center" wrapText="1"/>
    </xf>
    <xf numFmtId="0" fontId="8" fillId="5" borderId="0" xfId="0" applyFont="1" applyFill="1" applyAlignment="1">
      <alignment vertical="center" wrapText="1"/>
    </xf>
    <xf numFmtId="44" fontId="13" fillId="8" borderId="0" xfId="0" quotePrefix="1" applyNumberFormat="1" applyFont="1" applyFill="1" applyAlignment="1">
      <alignment vertical="center"/>
    </xf>
    <xf numFmtId="0" fontId="0" fillId="0" borderId="12" xfId="0" applyBorder="1"/>
    <xf numFmtId="0" fontId="0" fillId="0" borderId="3" xfId="0" applyBorder="1"/>
    <xf numFmtId="0" fontId="0" fillId="0" borderId="13" xfId="0" applyBorder="1"/>
    <xf numFmtId="0" fontId="13" fillId="8" borderId="0" xfId="0" applyFont="1" applyFill="1" applyAlignment="1">
      <alignment horizontal="right" vertical="center"/>
    </xf>
    <xf numFmtId="0" fontId="0" fillId="0" borderId="0" xfId="0" applyFill="1"/>
    <xf numFmtId="43" fontId="0" fillId="0" borderId="0" xfId="6" applyFont="1"/>
    <xf numFmtId="43" fontId="1" fillId="0" borderId="0" xfId="6" applyFont="1" applyFill="1"/>
    <xf numFmtId="43" fontId="2" fillId="0" borderId="0" xfId="6" applyFont="1" applyFill="1"/>
    <xf numFmtId="43" fontId="0" fillId="0" borderId="0" xfId="6" applyFont="1" applyFill="1"/>
    <xf numFmtId="0" fontId="2" fillId="0" borderId="0" xfId="0" applyFont="1" applyFill="1" applyAlignment="1">
      <alignment horizontal="right"/>
    </xf>
    <xf numFmtId="43" fontId="0" fillId="0" borderId="0" xfId="6" applyFont="1" applyAlignment="1">
      <alignment horizontal="right"/>
    </xf>
    <xf numFmtId="44" fontId="13" fillId="8" borderId="13" xfId="0" applyNumberFormat="1" applyFont="1" applyFill="1" applyBorder="1" applyAlignment="1">
      <alignment vertical="center"/>
    </xf>
    <xf numFmtId="44" fontId="13" fillId="8" borderId="12" xfId="0" applyNumberFormat="1" applyFont="1" applyFill="1" applyBorder="1" applyAlignment="1">
      <alignment vertical="center"/>
    </xf>
    <xf numFmtId="44" fontId="14" fillId="8" borderId="13" xfId="0" applyNumberFormat="1" applyFont="1" applyFill="1" applyBorder="1" applyAlignment="1">
      <alignment vertical="center"/>
    </xf>
    <xf numFmtId="44" fontId="14" fillId="8" borderId="12" xfId="0" applyNumberFormat="1" applyFont="1" applyFill="1" applyBorder="1" applyAlignment="1">
      <alignment vertical="center"/>
    </xf>
    <xf numFmtId="44" fontId="14" fillId="8" borderId="112" xfId="0" applyNumberFormat="1" applyFont="1" applyFill="1" applyBorder="1" applyAlignment="1">
      <alignment vertical="center"/>
    </xf>
    <xf numFmtId="0" fontId="0" fillId="0" borderId="11" xfId="0" applyBorder="1"/>
    <xf numFmtId="0" fontId="2" fillId="0" borderId="33" xfId="0" applyFont="1" applyBorder="1"/>
    <xf numFmtId="0" fontId="2" fillId="0" borderId="34" xfId="0" applyFont="1" applyBorder="1"/>
    <xf numFmtId="0" fontId="0" fillId="0" borderId="12" xfId="0" quotePrefix="1" applyBorder="1"/>
    <xf numFmtId="0" fontId="0" fillId="7" borderId="0" xfId="0" applyFont="1" applyFill="1" applyAlignment="1">
      <alignment vertical="center"/>
    </xf>
    <xf numFmtId="0" fontId="0" fillId="7" borderId="0" xfId="0" applyFont="1" applyFill="1"/>
    <xf numFmtId="0" fontId="13" fillId="80" borderId="0" xfId="0" applyFont="1" applyFill="1"/>
    <xf numFmtId="0" fontId="0" fillId="80" borderId="0" xfId="0" applyFont="1" applyFill="1" applyAlignment="1">
      <alignment vertical="center"/>
    </xf>
    <xf numFmtId="0" fontId="13" fillId="80" borderId="0" xfId="0" applyFont="1" applyFill="1" applyAlignment="1">
      <alignment vertical="center"/>
    </xf>
    <xf numFmtId="0" fontId="0" fillId="80" borderId="0" xfId="0" applyFont="1" applyFill="1"/>
    <xf numFmtId="0" fontId="0" fillId="80" borderId="0" xfId="0" applyFill="1"/>
    <xf numFmtId="0" fontId="2" fillId="0" borderId="0" xfId="0" applyFont="1" applyFill="1" applyBorder="1"/>
    <xf numFmtId="0" fontId="35" fillId="8" borderId="0" xfId="50779" applyFill="1"/>
    <xf numFmtId="0" fontId="35" fillId="81" borderId="0" xfId="50779" applyFill="1"/>
    <xf numFmtId="0" fontId="35" fillId="0" borderId="0" xfId="50779"/>
    <xf numFmtId="0" fontId="159" fillId="8" borderId="0" xfId="50779" applyFont="1" applyFill="1"/>
    <xf numFmtId="0" fontId="160" fillId="8" borderId="0" xfId="50779" applyFont="1" applyFill="1"/>
    <xf numFmtId="0" fontId="161" fillId="8" borderId="0" xfId="50779" applyFont="1" applyFill="1"/>
    <xf numFmtId="0" fontId="99" fillId="8" borderId="0" xfId="50779" applyFont="1" applyFill="1"/>
    <xf numFmtId="17" fontId="99" fillId="8" borderId="0" xfId="50779" quotePrefix="1" applyNumberFormat="1" applyFont="1" applyFill="1"/>
    <xf numFmtId="0" fontId="127" fillId="67" borderId="57" xfId="12586" applyFont="1" applyFill="1" applyBorder="1" applyAlignment="1">
      <alignment horizontal="center" vertical="center" wrapText="1"/>
    </xf>
    <xf numFmtId="0" fontId="127" fillId="67" borderId="54" xfId="12586" applyFont="1" applyFill="1" applyBorder="1" applyAlignment="1">
      <alignment horizontal="center" vertical="center" wrapText="1"/>
    </xf>
    <xf numFmtId="0" fontId="127" fillId="67" borderId="55" xfId="12586" applyFont="1" applyFill="1" applyBorder="1" applyAlignment="1">
      <alignment horizontal="center" vertical="center" wrapText="1"/>
    </xf>
    <xf numFmtId="0" fontId="124" fillId="8" borderId="48" xfId="10" applyFont="1" applyFill="1" applyBorder="1" applyAlignment="1">
      <alignment horizontal="center" vertical="center" wrapText="1"/>
    </xf>
    <xf numFmtId="0" fontId="126" fillId="8" borderId="52" xfId="10" applyFont="1" applyFill="1" applyBorder="1" applyAlignment="1">
      <alignment horizontal="center" vertical="center" wrapText="1"/>
    </xf>
    <xf numFmtId="0" fontId="126" fillId="8" borderId="58" xfId="10" applyFont="1" applyFill="1" applyBorder="1" applyAlignment="1">
      <alignment horizontal="center" vertical="center" wrapText="1"/>
    </xf>
    <xf numFmtId="0" fontId="30" fillId="14" borderId="75" xfId="50807" applyFont="1" applyFill="1" applyBorder="1" applyAlignment="1" applyProtection="1">
      <alignment horizontal="left" vertical="center" wrapText="1"/>
      <protection locked="0"/>
    </xf>
    <xf numFmtId="0" fontId="30" fillId="14" borderId="76" xfId="50807" applyFont="1" applyFill="1" applyBorder="1" applyAlignment="1" applyProtection="1">
      <alignment horizontal="left" vertical="center" wrapText="1"/>
      <protection locked="0"/>
    </xf>
    <xf numFmtId="0" fontId="30" fillId="14" borderId="77" xfId="50807" applyFont="1" applyFill="1" applyBorder="1" applyAlignment="1" applyProtection="1">
      <alignment horizontal="left" vertical="center" wrapText="1"/>
      <protection locked="0"/>
    </xf>
    <xf numFmtId="0" fontId="125" fillId="63" borderId="49" xfId="12586" applyNumberFormat="1" applyFont="1" applyFill="1" applyBorder="1" applyAlignment="1" applyProtection="1">
      <alignment horizontal="center" vertical="center" wrapText="1"/>
    </xf>
    <xf numFmtId="0" fontId="34" fillId="65" borderId="50" xfId="12586" applyFont="1" applyFill="1" applyBorder="1" applyAlignment="1">
      <alignment horizontal="center" vertical="center" wrapText="1"/>
    </xf>
    <xf numFmtId="0" fontId="125" fillId="66" borderId="50" xfId="12586" applyNumberFormat="1" applyFont="1" applyFill="1" applyBorder="1" applyAlignment="1" applyProtection="1">
      <alignment horizontal="center" vertical="center" wrapText="1"/>
    </xf>
    <xf numFmtId="0" fontId="34" fillId="67" borderId="50" xfId="12586" applyFont="1" applyFill="1" applyBorder="1" applyAlignment="1">
      <alignment horizontal="center" vertical="center" wrapText="1"/>
    </xf>
    <xf numFmtId="0" fontId="125" fillId="63" borderId="50" xfId="12586" applyNumberFormat="1" applyFont="1" applyFill="1" applyBorder="1" applyAlignment="1" applyProtection="1">
      <alignment horizontal="center" vertical="center" wrapText="1"/>
    </xf>
    <xf numFmtId="0" fontId="125" fillId="63" borderId="51" xfId="12586" applyNumberFormat="1" applyFont="1" applyFill="1" applyBorder="1" applyAlignment="1" applyProtection="1">
      <alignment horizontal="center" vertical="center" wrapText="1"/>
    </xf>
    <xf numFmtId="0" fontId="127" fillId="65" borderId="53" xfId="12586" applyFont="1" applyFill="1" applyBorder="1" applyAlignment="1">
      <alignment horizontal="center" vertical="center" wrapText="1"/>
    </xf>
    <xf numFmtId="0" fontId="127" fillId="65" borderId="54" xfId="12586" applyFont="1" applyFill="1" applyBorder="1" applyAlignment="1">
      <alignment horizontal="center" vertical="center" wrapText="1"/>
    </xf>
    <xf numFmtId="0" fontId="127" fillId="65" borderId="56" xfId="12586" applyFont="1" applyFill="1" applyBorder="1" applyAlignment="1">
      <alignment horizontal="center" vertical="center" wrapText="1"/>
    </xf>
    <xf numFmtId="0" fontId="32" fillId="65" borderId="53" xfId="9" applyFont="1" applyFill="1" applyBorder="1" applyAlignment="1">
      <alignment horizontal="center" vertical="center" wrapText="1"/>
    </xf>
    <xf numFmtId="0" fontId="32" fillId="65" borderId="54" xfId="9" applyFont="1" applyFill="1" applyBorder="1" applyAlignment="1">
      <alignment horizontal="center" vertical="center" wrapText="1"/>
    </xf>
    <xf numFmtId="0" fontId="32" fillId="65" borderId="68" xfId="9" applyFont="1" applyFill="1" applyBorder="1" applyAlignment="1">
      <alignment horizontal="center" vertical="center" wrapText="1"/>
    </xf>
    <xf numFmtId="0" fontId="30" fillId="15" borderId="88" xfId="50807" applyFont="1" applyFill="1" applyBorder="1" applyAlignment="1" applyProtection="1">
      <alignment horizontal="left" vertical="center" wrapText="1"/>
      <protection locked="0"/>
    </xf>
    <xf numFmtId="0" fontId="30" fillId="15" borderId="76" xfId="50807" applyFont="1" applyFill="1" applyBorder="1" applyAlignment="1" applyProtection="1">
      <alignment horizontal="left" vertical="center" wrapText="1"/>
      <protection locked="0"/>
    </xf>
    <xf numFmtId="0" fontId="30" fillId="15" borderId="77" xfId="50807" applyFont="1" applyFill="1" applyBorder="1" applyAlignment="1" applyProtection="1">
      <alignment horizontal="left" vertical="center" wrapText="1"/>
      <protection locked="0"/>
    </xf>
    <xf numFmtId="0" fontId="32" fillId="65" borderId="49" xfId="9" applyFont="1" applyFill="1" applyBorder="1" applyAlignment="1">
      <alignment horizontal="center" vertical="center"/>
    </xf>
    <xf numFmtId="0" fontId="130" fillId="65" borderId="50" xfId="9" applyFont="1" applyFill="1" applyBorder="1" applyAlignment="1">
      <alignment horizontal="center" vertical="center"/>
    </xf>
    <xf numFmtId="0" fontId="130" fillId="65" borderId="81" xfId="9" applyFont="1" applyFill="1" applyBorder="1" applyAlignment="1">
      <alignment horizontal="center" vertical="center"/>
    </xf>
    <xf numFmtId="0" fontId="150" fillId="76" borderId="50" xfId="12586" applyNumberFormat="1" applyFont="1" applyFill="1" applyBorder="1" applyAlignment="1" applyProtection="1">
      <alignment horizontal="center" vertical="center" wrapText="1"/>
    </xf>
    <xf numFmtId="0" fontId="150" fillId="76" borderId="81" xfId="12586" applyNumberFormat="1" applyFont="1" applyFill="1" applyBorder="1" applyAlignment="1" applyProtection="1">
      <alignment horizontal="center" vertical="center" wrapText="1"/>
    </xf>
    <xf numFmtId="0" fontId="32" fillId="76" borderId="53" xfId="12586" applyFont="1" applyFill="1" applyBorder="1" applyAlignment="1">
      <alignment horizontal="center" vertical="center" wrapText="1"/>
    </xf>
    <xf numFmtId="0" fontId="32" fillId="76" borderId="54" xfId="12586" applyFont="1" applyFill="1" applyBorder="1" applyAlignment="1">
      <alignment horizontal="center" vertical="center" wrapText="1"/>
    </xf>
    <xf numFmtId="0" fontId="32" fillId="76" borderId="68" xfId="12586" applyFont="1" applyFill="1" applyBorder="1" applyAlignment="1">
      <alignment horizontal="center" vertical="center" wrapText="1"/>
    </xf>
    <xf numFmtId="0" fontId="32" fillId="76" borderId="56" xfId="12586" applyFont="1" applyFill="1" applyBorder="1" applyAlignment="1">
      <alignment horizontal="center" vertical="center" wrapText="1"/>
    </xf>
    <xf numFmtId="0" fontId="32" fillId="77" borderId="57" xfId="12586" applyFont="1" applyFill="1" applyBorder="1" applyAlignment="1">
      <alignment horizontal="center" vertical="center" wrapText="1"/>
    </xf>
    <xf numFmtId="0" fontId="32" fillId="77" borderId="54" xfId="12586" applyFont="1" applyFill="1" applyBorder="1" applyAlignment="1">
      <alignment horizontal="center" vertical="center" wrapText="1"/>
    </xf>
    <xf numFmtId="0" fontId="32" fillId="77" borderId="68" xfId="12586" applyFont="1" applyFill="1" applyBorder="1" applyAlignment="1">
      <alignment horizontal="center" vertical="center" wrapText="1"/>
    </xf>
    <xf numFmtId="0" fontId="30" fillId="12" borderId="0" xfId="9" applyFont="1" applyFill="1" applyAlignment="1">
      <alignment horizontal="left" wrapText="1"/>
    </xf>
    <xf numFmtId="0" fontId="30" fillId="12" borderId="0" xfId="9" applyFont="1" applyFill="1" applyBorder="1" applyAlignment="1">
      <alignment horizontal="left" vertical="top" wrapText="1"/>
    </xf>
    <xf numFmtId="0" fontId="149" fillId="8" borderId="48" xfId="10" applyFont="1" applyFill="1" applyBorder="1" applyAlignment="1">
      <alignment horizontal="center" vertical="center" wrapText="1"/>
    </xf>
    <xf numFmtId="0" fontId="151" fillId="8" borderId="52" xfId="10" applyFont="1" applyFill="1" applyBorder="1" applyAlignment="1">
      <alignment horizontal="center" vertical="center" wrapText="1"/>
    </xf>
    <xf numFmtId="0" fontId="151" fillId="8" borderId="58" xfId="10" applyFont="1" applyFill="1" applyBorder="1" applyAlignment="1">
      <alignment horizontal="center" vertical="center" wrapText="1"/>
    </xf>
    <xf numFmtId="0" fontId="150" fillId="76" borderId="49" xfId="12586" applyNumberFormat="1" applyFont="1" applyFill="1" applyBorder="1" applyAlignment="1" applyProtection="1">
      <alignment horizontal="center" vertical="center" wrapText="1"/>
    </xf>
    <xf numFmtId="0" fontId="32" fillId="76" borderId="50" xfId="12586" applyFont="1" applyFill="1" applyBorder="1" applyAlignment="1">
      <alignment horizontal="center" vertical="center" wrapText="1"/>
    </xf>
    <xf numFmtId="0" fontId="150" fillId="77" borderId="50" xfId="12586" applyNumberFormat="1" applyFont="1" applyFill="1" applyBorder="1" applyAlignment="1" applyProtection="1">
      <alignment horizontal="center" vertical="center" wrapText="1"/>
    </xf>
    <xf numFmtId="0" fontId="32" fillId="77" borderId="50" xfId="12586" applyFont="1" applyFill="1" applyBorder="1" applyAlignment="1">
      <alignment horizontal="center" vertical="center" wrapText="1"/>
    </xf>
    <xf numFmtId="0" fontId="32" fillId="12" borderId="0" xfId="9" applyFont="1" applyFill="1" applyAlignment="1">
      <alignment horizontal="left" vertical="top" wrapText="1"/>
    </xf>
    <xf numFmtId="0" fontId="30" fillId="12" borderId="0" xfId="9" applyFont="1" applyFill="1" applyAlignment="1">
      <alignment horizontal="left" vertical="top" wrapText="1"/>
    </xf>
    <xf numFmtId="0" fontId="30" fillId="0" borderId="0" xfId="12586" applyAlignment="1">
      <alignment horizontal="left" vertical="top" wrapText="1"/>
    </xf>
    <xf numFmtId="0" fontId="152" fillId="8" borderId="91" xfId="9" applyFont="1" applyFill="1" applyBorder="1" applyAlignment="1">
      <alignment horizontal="center" vertical="center" wrapText="1"/>
    </xf>
    <xf numFmtId="0" fontId="152" fillId="8" borderId="102" xfId="9" applyFont="1" applyFill="1" applyBorder="1" applyAlignment="1">
      <alignment horizontal="center" vertical="center" wrapText="1"/>
    </xf>
    <xf numFmtId="0" fontId="152" fillId="8" borderId="103" xfId="9" applyFont="1" applyFill="1" applyBorder="1" applyAlignment="1">
      <alignment horizontal="center" vertical="center" wrapText="1"/>
    </xf>
    <xf numFmtId="0" fontId="32" fillId="61" borderId="48" xfId="9" applyFont="1" applyFill="1" applyBorder="1" applyAlignment="1">
      <alignment horizontal="center" vertical="center" wrapText="1"/>
    </xf>
    <xf numFmtId="0" fontId="32" fillId="61" borderId="52" xfId="9" applyFont="1" applyFill="1" applyBorder="1" applyAlignment="1">
      <alignment horizontal="center" vertical="center" wrapText="1"/>
    </xf>
    <xf numFmtId="0" fontId="32" fillId="61" borderId="58" xfId="9" applyFont="1" applyFill="1" applyBorder="1" applyAlignment="1">
      <alignment horizontal="center" vertical="center" wrapText="1"/>
    </xf>
    <xf numFmtId="0" fontId="150" fillId="76" borderId="51" xfId="12586" applyNumberFormat="1" applyFont="1" applyFill="1" applyBorder="1" applyAlignment="1" applyProtection="1">
      <alignment horizontal="center" vertical="center" wrapText="1"/>
    </xf>
    <xf numFmtId="0" fontId="32" fillId="76" borderId="55" xfId="12586" applyFont="1" applyFill="1" applyBorder="1" applyAlignment="1">
      <alignment horizontal="center" vertical="center" wrapText="1"/>
    </xf>
    <xf numFmtId="0" fontId="32" fillId="77" borderId="55" xfId="12586" applyFont="1" applyFill="1" applyBorder="1" applyAlignment="1">
      <alignment horizontal="center" vertical="center" wrapText="1"/>
    </xf>
    <xf numFmtId="0" fontId="138" fillId="0" borderId="0" xfId="50810" quotePrefix="1" applyFont="1" applyAlignment="1" applyProtection="1">
      <alignment horizontal="center" wrapText="1"/>
    </xf>
    <xf numFmtId="0" fontId="139" fillId="0" borderId="0" xfId="50810" applyFont="1" applyAlignment="1">
      <alignment horizontal="center" wrapText="1"/>
    </xf>
    <xf numFmtId="0" fontId="32" fillId="0" borderId="33" xfId="12586" applyFont="1" applyBorder="1" applyAlignment="1">
      <alignment horizontal="left"/>
    </xf>
    <xf numFmtId="0" fontId="30" fillId="0" borderId="13" xfId="12586" applyBorder="1" applyAlignment="1">
      <alignment horizontal="left"/>
    </xf>
    <xf numFmtId="0" fontId="144" fillId="0" borderId="34" xfId="50812" applyBorder="1" applyAlignment="1" applyProtection="1">
      <alignment horizontal="left"/>
    </xf>
    <xf numFmtId="0" fontId="144" fillId="0" borderId="35" xfId="50812" applyBorder="1" applyAlignment="1" applyProtection="1">
      <alignment horizontal="left"/>
    </xf>
    <xf numFmtId="0" fontId="144" fillId="0" borderId="36" xfId="50812" applyBorder="1" applyAlignment="1" applyProtection="1">
      <alignment horizontal="left"/>
    </xf>
    <xf numFmtId="0" fontId="30" fillId="0" borderId="0" xfId="12586" applyFont="1" applyAlignment="1">
      <alignment vertical="top" wrapText="1"/>
    </xf>
  </cellXfs>
  <cellStyles count="50816">
    <cellStyle name=" 1" xfId="12"/>
    <cellStyle name=" 1 2" xfId="13"/>
    <cellStyle name=" 1 2 2" xfId="14"/>
    <cellStyle name=" 1 3" xfId="15"/>
    <cellStyle name=" 1 3 2" xfId="16"/>
    <cellStyle name=" 1 4" xfId="17"/>
    <cellStyle name=" 1_29(d) - Gas extensions -tariffs" xfId="18"/>
    <cellStyle name="_3GIS model v2.77_Distribution Business_Retail Fin Perform " xfId="19"/>
    <cellStyle name="_3GIS model v2.77_Fleet Overhead Costs 2_Retail Fin Perform " xfId="20"/>
    <cellStyle name="_3GIS model v2.77_Fleet Overhead Costs_Retail Fin Perform " xfId="21"/>
    <cellStyle name="_3GIS model v2.77_Forecast 2_Retail Fin Perform " xfId="22"/>
    <cellStyle name="_3GIS model v2.77_Forecast_Retail Fin Perform " xfId="23"/>
    <cellStyle name="_3GIS model v2.77_Funding &amp; Cashflow_1_Retail Fin Perform " xfId="24"/>
    <cellStyle name="_3GIS model v2.77_Funding &amp; Cashflow_Retail Fin Perform " xfId="25"/>
    <cellStyle name="_3GIS model v2.77_Group P&amp;L_1_Retail Fin Perform " xfId="26"/>
    <cellStyle name="_3GIS model v2.77_Group P&amp;L_Retail Fin Perform " xfId="27"/>
    <cellStyle name="_3GIS model v2.77_Opening  Detailed BS_Retail Fin Perform " xfId="28"/>
    <cellStyle name="_3GIS model v2.77_OUTPUT DB_Retail Fin Perform " xfId="29"/>
    <cellStyle name="_3GIS model v2.77_OUTPUT EB_Retail Fin Perform " xfId="30"/>
    <cellStyle name="_3GIS model v2.77_Report_Retail Fin Perform " xfId="31"/>
    <cellStyle name="_3GIS model v2.77_Retail Fin Perform " xfId="32"/>
    <cellStyle name="_3GIS model v2.77_Sheet2 2_Retail Fin Perform " xfId="33"/>
    <cellStyle name="_3GIS model v2.77_Sheet2_Retail Fin Perform " xfId="34"/>
    <cellStyle name="_Capex" xfId="35"/>
    <cellStyle name="_Capex 2" xfId="36"/>
    <cellStyle name="_Capex_29(d) - Gas extensions -tariffs" xfId="37"/>
    <cellStyle name="_UED AMP 2009-14 Final 250309 Less PU" xfId="38"/>
    <cellStyle name="_UED AMP 2009-14 Final 250309 Less PU_1011 monthly" xfId="39"/>
    <cellStyle name="0,0_x000d__x000a_NA_x000d__x000a_" xfId="40"/>
    <cellStyle name="20% - Accent1 2" xfId="41"/>
    <cellStyle name="20% - Accent1 3" xfId="42"/>
    <cellStyle name="20% - Accent2 2" xfId="43"/>
    <cellStyle name="20% - Accent2 3" xfId="44"/>
    <cellStyle name="20% - Accent3 2" xfId="45"/>
    <cellStyle name="20% - Accent3 3" xfId="46"/>
    <cellStyle name="20% - Accent4 2" xfId="47"/>
    <cellStyle name="20% - Accent4 3" xfId="48"/>
    <cellStyle name="20% - Accent5 2" xfId="49"/>
    <cellStyle name="20% - Accent6 2" xfId="50"/>
    <cellStyle name="40% - Accent1 2" xfId="51"/>
    <cellStyle name="40% - Accent1 3" xfId="52"/>
    <cellStyle name="40% - Accent2 2" xfId="53"/>
    <cellStyle name="40% - Accent2 3" xfId="54"/>
    <cellStyle name="40% - Accent3 2" xfId="55"/>
    <cellStyle name="40% - Accent3 3" xfId="56"/>
    <cellStyle name="40% - Accent4 2" xfId="57"/>
    <cellStyle name="40% - Accent4 3" xfId="58"/>
    <cellStyle name="40% - Accent5 2" xfId="59"/>
    <cellStyle name="40% - Accent6 2" xfId="60"/>
    <cellStyle name="40% - Accent6 3" xfId="61"/>
    <cellStyle name="60% - Accent1 2" xfId="62"/>
    <cellStyle name="60% - Accent1 3" xfId="63"/>
    <cellStyle name="60% - Accent2 2" xfId="64"/>
    <cellStyle name="60% - Accent2 3" xfId="65"/>
    <cellStyle name="60% - Accent3 2" xfId="66"/>
    <cellStyle name="60% - Accent3 3" xfId="67"/>
    <cellStyle name="60% - Accent4 2" xfId="68"/>
    <cellStyle name="60% - Accent4 3" xfId="69"/>
    <cellStyle name="60% - Accent5 2" xfId="70"/>
    <cellStyle name="60% - Accent6 2" xfId="71"/>
    <cellStyle name="60% - Accent6 3" xfId="72"/>
    <cellStyle name="Accent1 - 20%" xfId="73"/>
    <cellStyle name="Accent1 - 40%" xfId="74"/>
    <cellStyle name="Accent1 - 60%" xfId="75"/>
    <cellStyle name="Accent1 2" xfId="76"/>
    <cellStyle name="Accent1 3" xfId="77"/>
    <cellStyle name="Accent1 4" xfId="78"/>
    <cellStyle name="Accent1 5" xfId="79"/>
    <cellStyle name="Accent2 - 20%" xfId="80"/>
    <cellStyle name="Accent2 - 40%" xfId="81"/>
    <cellStyle name="Accent2 - 60%" xfId="82"/>
    <cellStyle name="Accent2 2" xfId="83"/>
    <cellStyle name="Accent2 3" xfId="84"/>
    <cellStyle name="Accent2 4" xfId="85"/>
    <cellStyle name="Accent2 5" xfId="86"/>
    <cellStyle name="Accent3 - 20%" xfId="87"/>
    <cellStyle name="Accent3 - 40%" xfId="88"/>
    <cellStyle name="Accent3 - 60%" xfId="89"/>
    <cellStyle name="Accent3 2" xfId="90"/>
    <cellStyle name="Accent3 3" xfId="91"/>
    <cellStyle name="Accent3 4" xfId="92"/>
    <cellStyle name="Accent3 5" xfId="93"/>
    <cellStyle name="Accent4 - 20%" xfId="94"/>
    <cellStyle name="Accent4 - 40%" xfId="95"/>
    <cellStyle name="Accent4 - 60%" xfId="96"/>
    <cellStyle name="Accent4 2" xfId="97"/>
    <cellStyle name="Accent4 3" xfId="98"/>
    <cellStyle name="Accent4 4" xfId="99"/>
    <cellStyle name="Accent4 5" xfId="100"/>
    <cellStyle name="Accent5 - 20%" xfId="101"/>
    <cellStyle name="Accent5 - 40%" xfId="102"/>
    <cellStyle name="Accent5 - 60%" xfId="103"/>
    <cellStyle name="Accent5 2" xfId="104"/>
    <cellStyle name="Accent5 3" xfId="105"/>
    <cellStyle name="Accent5 4" xfId="106"/>
    <cellStyle name="Accent5 5" xfId="107"/>
    <cellStyle name="Accent6 - 20%" xfId="108"/>
    <cellStyle name="Accent6 - 40%" xfId="109"/>
    <cellStyle name="Accent6 - 60%" xfId="110"/>
    <cellStyle name="Accent6 2" xfId="111"/>
    <cellStyle name="Accent6 3" xfId="112"/>
    <cellStyle name="Accent6 4" xfId="113"/>
    <cellStyle name="Accent6 5" xfId="114"/>
    <cellStyle name="Agara" xfId="115"/>
    <cellStyle name="Assumptions Right Number" xfId="50805"/>
    <cellStyle name="B79812_.wvu.PrintTitlest" xfId="116"/>
    <cellStyle name="Bad 2" xfId="117"/>
    <cellStyle name="Black" xfId="118"/>
    <cellStyle name="Blockout" xfId="119"/>
    <cellStyle name="Blockout 2" xfId="120"/>
    <cellStyle name="Blue" xfId="121"/>
    <cellStyle name="Calculation 2" xfId="122"/>
    <cellStyle name="Calculation 2 10" xfId="123"/>
    <cellStyle name="Calculation 2 10 2" xfId="124"/>
    <cellStyle name="Calculation 2 10 2 2" xfId="125"/>
    <cellStyle name="Calculation 2 10 2 3" xfId="126"/>
    <cellStyle name="Calculation 2 10 3" xfId="127"/>
    <cellStyle name="Calculation 2 10 3 2" xfId="128"/>
    <cellStyle name="Calculation 2 10 3 3" xfId="129"/>
    <cellStyle name="Calculation 2 10 4" xfId="130"/>
    <cellStyle name="Calculation 2 10 4 2" xfId="131"/>
    <cellStyle name="Calculation 2 10 4 3" xfId="132"/>
    <cellStyle name="Calculation 2 10 5" xfId="133"/>
    <cellStyle name="Calculation 2 10 5 2" xfId="134"/>
    <cellStyle name="Calculation 2 10 5 3" xfId="135"/>
    <cellStyle name="Calculation 2 10 6" xfId="136"/>
    <cellStyle name="Calculation 2 10 6 2" xfId="137"/>
    <cellStyle name="Calculation 2 10 6 3" xfId="138"/>
    <cellStyle name="Calculation 2 10 7" xfId="139"/>
    <cellStyle name="Calculation 2 10 8" xfId="140"/>
    <cellStyle name="Calculation 2 10 9" xfId="141"/>
    <cellStyle name="Calculation 2 11" xfId="142"/>
    <cellStyle name="Calculation 2 11 2" xfId="143"/>
    <cellStyle name="Calculation 2 11 2 2" xfId="144"/>
    <cellStyle name="Calculation 2 11 2 3" xfId="145"/>
    <cellStyle name="Calculation 2 11 3" xfId="146"/>
    <cellStyle name="Calculation 2 11 3 2" xfId="147"/>
    <cellStyle name="Calculation 2 11 3 3" xfId="148"/>
    <cellStyle name="Calculation 2 11 4" xfId="149"/>
    <cellStyle name="Calculation 2 11 4 2" xfId="150"/>
    <cellStyle name="Calculation 2 11 4 3" xfId="151"/>
    <cellStyle name="Calculation 2 11 5" xfId="152"/>
    <cellStyle name="Calculation 2 11 5 2" xfId="153"/>
    <cellStyle name="Calculation 2 11 5 3" xfId="154"/>
    <cellStyle name="Calculation 2 11 6" xfId="155"/>
    <cellStyle name="Calculation 2 11 6 2" xfId="156"/>
    <cellStyle name="Calculation 2 11 6 3" xfId="157"/>
    <cellStyle name="Calculation 2 11 7" xfId="158"/>
    <cellStyle name="Calculation 2 11 8" xfId="159"/>
    <cellStyle name="Calculation 2 11 9" xfId="160"/>
    <cellStyle name="Calculation 2 12" xfId="161"/>
    <cellStyle name="Calculation 2 12 2" xfId="162"/>
    <cellStyle name="Calculation 2 12 2 2" xfId="163"/>
    <cellStyle name="Calculation 2 12 2 3" xfId="164"/>
    <cellStyle name="Calculation 2 12 3" xfId="165"/>
    <cellStyle name="Calculation 2 12 3 2" xfId="166"/>
    <cellStyle name="Calculation 2 12 3 3" xfId="167"/>
    <cellStyle name="Calculation 2 12 4" xfId="168"/>
    <cellStyle name="Calculation 2 12 4 2" xfId="169"/>
    <cellStyle name="Calculation 2 12 4 3" xfId="170"/>
    <cellStyle name="Calculation 2 12 5" xfId="171"/>
    <cellStyle name="Calculation 2 12 5 2" xfId="172"/>
    <cellStyle name="Calculation 2 12 5 3" xfId="173"/>
    <cellStyle name="Calculation 2 12 6" xfId="174"/>
    <cellStyle name="Calculation 2 12 6 2" xfId="175"/>
    <cellStyle name="Calculation 2 12 6 3" xfId="176"/>
    <cellStyle name="Calculation 2 12 7" xfId="177"/>
    <cellStyle name="Calculation 2 12 8" xfId="178"/>
    <cellStyle name="Calculation 2 12 9" xfId="179"/>
    <cellStyle name="Calculation 2 13" xfId="180"/>
    <cellStyle name="Calculation 2 13 2" xfId="181"/>
    <cellStyle name="Calculation 2 13 2 2" xfId="182"/>
    <cellStyle name="Calculation 2 13 2 3" xfId="183"/>
    <cellStyle name="Calculation 2 13 3" xfId="184"/>
    <cellStyle name="Calculation 2 13 3 2" xfId="185"/>
    <cellStyle name="Calculation 2 13 3 3" xfId="186"/>
    <cellStyle name="Calculation 2 13 4" xfId="187"/>
    <cellStyle name="Calculation 2 13 4 2" xfId="188"/>
    <cellStyle name="Calculation 2 13 4 3" xfId="189"/>
    <cellStyle name="Calculation 2 13 5" xfId="190"/>
    <cellStyle name="Calculation 2 13 5 2" xfId="191"/>
    <cellStyle name="Calculation 2 13 5 3" xfId="192"/>
    <cellStyle name="Calculation 2 13 6" xfId="193"/>
    <cellStyle name="Calculation 2 13 6 2" xfId="194"/>
    <cellStyle name="Calculation 2 13 6 3" xfId="195"/>
    <cellStyle name="Calculation 2 13 7" xfId="196"/>
    <cellStyle name="Calculation 2 13 8" xfId="197"/>
    <cellStyle name="Calculation 2 13 9" xfId="198"/>
    <cellStyle name="Calculation 2 14" xfId="199"/>
    <cellStyle name="Calculation 2 14 2" xfId="200"/>
    <cellStyle name="Calculation 2 14 2 2" xfId="201"/>
    <cellStyle name="Calculation 2 14 2 3" xfId="202"/>
    <cellStyle name="Calculation 2 14 3" xfId="203"/>
    <cellStyle name="Calculation 2 14 3 2" xfId="204"/>
    <cellStyle name="Calculation 2 14 3 3" xfId="205"/>
    <cellStyle name="Calculation 2 14 4" xfId="206"/>
    <cellStyle name="Calculation 2 14 4 2" xfId="207"/>
    <cellStyle name="Calculation 2 14 4 3" xfId="208"/>
    <cellStyle name="Calculation 2 14 5" xfId="209"/>
    <cellStyle name="Calculation 2 14 5 2" xfId="210"/>
    <cellStyle name="Calculation 2 14 5 3" xfId="211"/>
    <cellStyle name="Calculation 2 14 6" xfId="212"/>
    <cellStyle name="Calculation 2 14 6 2" xfId="213"/>
    <cellStyle name="Calculation 2 14 6 3" xfId="214"/>
    <cellStyle name="Calculation 2 14 7" xfId="215"/>
    <cellStyle name="Calculation 2 14 8" xfId="216"/>
    <cellStyle name="Calculation 2 14 9" xfId="217"/>
    <cellStyle name="Calculation 2 15" xfId="218"/>
    <cellStyle name="Calculation 2 15 2" xfId="219"/>
    <cellStyle name="Calculation 2 15 2 2" xfId="220"/>
    <cellStyle name="Calculation 2 15 2 3" xfId="221"/>
    <cellStyle name="Calculation 2 15 3" xfId="222"/>
    <cellStyle name="Calculation 2 15 3 2" xfId="223"/>
    <cellStyle name="Calculation 2 15 3 3" xfId="224"/>
    <cellStyle name="Calculation 2 15 4" xfId="225"/>
    <cellStyle name="Calculation 2 15 4 2" xfId="226"/>
    <cellStyle name="Calculation 2 15 4 3" xfId="227"/>
    <cellStyle name="Calculation 2 15 5" xfId="228"/>
    <cellStyle name="Calculation 2 15 5 2" xfId="229"/>
    <cellStyle name="Calculation 2 15 5 3" xfId="230"/>
    <cellStyle name="Calculation 2 15 6" xfId="231"/>
    <cellStyle name="Calculation 2 15 6 2" xfId="232"/>
    <cellStyle name="Calculation 2 15 6 3" xfId="233"/>
    <cellStyle name="Calculation 2 15 7" xfId="234"/>
    <cellStyle name="Calculation 2 15 8" xfId="235"/>
    <cellStyle name="Calculation 2 15 9" xfId="236"/>
    <cellStyle name="Calculation 2 16" xfId="237"/>
    <cellStyle name="Calculation 2 17" xfId="238"/>
    <cellStyle name="Calculation 2 18" xfId="239"/>
    <cellStyle name="Calculation 2 19" xfId="240"/>
    <cellStyle name="Calculation 2 2" xfId="241"/>
    <cellStyle name="Calculation 2 2 10" xfId="242"/>
    <cellStyle name="Calculation 2 2 10 2" xfId="243"/>
    <cellStyle name="Calculation 2 2 10 2 2" xfId="244"/>
    <cellStyle name="Calculation 2 2 10 2 3" xfId="245"/>
    <cellStyle name="Calculation 2 2 10 3" xfId="246"/>
    <cellStyle name="Calculation 2 2 10 3 2" xfId="247"/>
    <cellStyle name="Calculation 2 2 10 3 3" xfId="248"/>
    <cellStyle name="Calculation 2 2 10 4" xfId="249"/>
    <cellStyle name="Calculation 2 2 10 4 2" xfId="250"/>
    <cellStyle name="Calculation 2 2 10 4 3" xfId="251"/>
    <cellStyle name="Calculation 2 2 10 5" xfId="252"/>
    <cellStyle name="Calculation 2 2 10 5 2" xfId="253"/>
    <cellStyle name="Calculation 2 2 10 5 3" xfId="254"/>
    <cellStyle name="Calculation 2 2 10 6" xfId="255"/>
    <cellStyle name="Calculation 2 2 10 6 2" xfId="256"/>
    <cellStyle name="Calculation 2 2 10 6 3" xfId="257"/>
    <cellStyle name="Calculation 2 2 10 7" xfId="258"/>
    <cellStyle name="Calculation 2 2 10 8" xfId="259"/>
    <cellStyle name="Calculation 2 2 10 9" xfId="260"/>
    <cellStyle name="Calculation 2 2 11" xfId="261"/>
    <cellStyle name="Calculation 2 2 11 2" xfId="262"/>
    <cellStyle name="Calculation 2 2 11 2 2" xfId="263"/>
    <cellStyle name="Calculation 2 2 11 2 3" xfId="264"/>
    <cellStyle name="Calculation 2 2 11 3" xfId="265"/>
    <cellStyle name="Calculation 2 2 11 3 2" xfId="266"/>
    <cellStyle name="Calculation 2 2 11 3 3" xfId="267"/>
    <cellStyle name="Calculation 2 2 11 4" xfId="268"/>
    <cellStyle name="Calculation 2 2 11 4 2" xfId="269"/>
    <cellStyle name="Calculation 2 2 11 4 3" xfId="270"/>
    <cellStyle name="Calculation 2 2 11 5" xfId="271"/>
    <cellStyle name="Calculation 2 2 11 5 2" xfId="272"/>
    <cellStyle name="Calculation 2 2 11 5 3" xfId="273"/>
    <cellStyle name="Calculation 2 2 11 6" xfId="274"/>
    <cellStyle name="Calculation 2 2 11 6 2" xfId="275"/>
    <cellStyle name="Calculation 2 2 11 6 3" xfId="276"/>
    <cellStyle name="Calculation 2 2 11 7" xfId="277"/>
    <cellStyle name="Calculation 2 2 11 8" xfId="278"/>
    <cellStyle name="Calculation 2 2 11 9" xfId="279"/>
    <cellStyle name="Calculation 2 2 12" xfId="280"/>
    <cellStyle name="Calculation 2 2 12 2" xfId="281"/>
    <cellStyle name="Calculation 2 2 12 2 2" xfId="282"/>
    <cellStyle name="Calculation 2 2 12 2 3" xfId="283"/>
    <cellStyle name="Calculation 2 2 12 3" xfId="284"/>
    <cellStyle name="Calculation 2 2 12 3 2" xfId="285"/>
    <cellStyle name="Calculation 2 2 12 3 3" xfId="286"/>
    <cellStyle name="Calculation 2 2 12 4" xfId="287"/>
    <cellStyle name="Calculation 2 2 12 4 2" xfId="288"/>
    <cellStyle name="Calculation 2 2 12 4 3" xfId="289"/>
    <cellStyle name="Calculation 2 2 12 5" xfId="290"/>
    <cellStyle name="Calculation 2 2 12 5 2" xfId="291"/>
    <cellStyle name="Calculation 2 2 12 5 3" xfId="292"/>
    <cellStyle name="Calculation 2 2 12 6" xfId="293"/>
    <cellStyle name="Calculation 2 2 12 6 2" xfId="294"/>
    <cellStyle name="Calculation 2 2 12 6 3" xfId="295"/>
    <cellStyle name="Calculation 2 2 12 7" xfId="296"/>
    <cellStyle name="Calculation 2 2 12 8" xfId="297"/>
    <cellStyle name="Calculation 2 2 12 9" xfId="298"/>
    <cellStyle name="Calculation 2 2 13" xfId="299"/>
    <cellStyle name="Calculation 2 2 13 2" xfId="300"/>
    <cellStyle name="Calculation 2 2 13 2 2" xfId="301"/>
    <cellStyle name="Calculation 2 2 13 2 3" xfId="302"/>
    <cellStyle name="Calculation 2 2 13 3" xfId="303"/>
    <cellStyle name="Calculation 2 2 13 3 2" xfId="304"/>
    <cellStyle name="Calculation 2 2 13 3 3" xfId="305"/>
    <cellStyle name="Calculation 2 2 13 4" xfId="306"/>
    <cellStyle name="Calculation 2 2 13 4 2" xfId="307"/>
    <cellStyle name="Calculation 2 2 13 4 3" xfId="308"/>
    <cellStyle name="Calculation 2 2 13 5" xfId="309"/>
    <cellStyle name="Calculation 2 2 13 5 2" xfId="310"/>
    <cellStyle name="Calculation 2 2 13 5 3" xfId="311"/>
    <cellStyle name="Calculation 2 2 13 6" xfId="312"/>
    <cellStyle name="Calculation 2 2 13 6 2" xfId="313"/>
    <cellStyle name="Calculation 2 2 13 6 3" xfId="314"/>
    <cellStyle name="Calculation 2 2 13 7" xfId="315"/>
    <cellStyle name="Calculation 2 2 13 8" xfId="316"/>
    <cellStyle name="Calculation 2 2 13 9" xfId="317"/>
    <cellStyle name="Calculation 2 2 14" xfId="318"/>
    <cellStyle name="Calculation 2 2 14 2" xfId="319"/>
    <cellStyle name="Calculation 2 2 14 2 2" xfId="320"/>
    <cellStyle name="Calculation 2 2 14 2 3" xfId="321"/>
    <cellStyle name="Calculation 2 2 14 3" xfId="322"/>
    <cellStyle name="Calculation 2 2 14 3 2" xfId="323"/>
    <cellStyle name="Calculation 2 2 14 3 3" xfId="324"/>
    <cellStyle name="Calculation 2 2 14 4" xfId="325"/>
    <cellStyle name="Calculation 2 2 14 4 2" xfId="326"/>
    <cellStyle name="Calculation 2 2 14 4 3" xfId="327"/>
    <cellStyle name="Calculation 2 2 14 5" xfId="328"/>
    <cellStyle name="Calculation 2 2 14 5 2" xfId="329"/>
    <cellStyle name="Calculation 2 2 14 5 3" xfId="330"/>
    <cellStyle name="Calculation 2 2 14 6" xfId="331"/>
    <cellStyle name="Calculation 2 2 14 6 2" xfId="332"/>
    <cellStyle name="Calculation 2 2 14 6 3" xfId="333"/>
    <cellStyle name="Calculation 2 2 14 7" xfId="334"/>
    <cellStyle name="Calculation 2 2 14 8" xfId="335"/>
    <cellStyle name="Calculation 2 2 14 9" xfId="336"/>
    <cellStyle name="Calculation 2 2 15" xfId="337"/>
    <cellStyle name="Calculation 2 2 15 2" xfId="338"/>
    <cellStyle name="Calculation 2 2 15 2 2" xfId="339"/>
    <cellStyle name="Calculation 2 2 15 2 3" xfId="340"/>
    <cellStyle name="Calculation 2 2 15 3" xfId="341"/>
    <cellStyle name="Calculation 2 2 15 3 2" xfId="342"/>
    <cellStyle name="Calculation 2 2 15 3 3" xfId="343"/>
    <cellStyle name="Calculation 2 2 15 4" xfId="344"/>
    <cellStyle name="Calculation 2 2 15 4 2" xfId="345"/>
    <cellStyle name="Calculation 2 2 15 4 3" xfId="346"/>
    <cellStyle name="Calculation 2 2 15 5" xfId="347"/>
    <cellStyle name="Calculation 2 2 15 5 2" xfId="348"/>
    <cellStyle name="Calculation 2 2 15 5 3" xfId="349"/>
    <cellStyle name="Calculation 2 2 15 6" xfId="350"/>
    <cellStyle name="Calculation 2 2 15 6 2" xfId="351"/>
    <cellStyle name="Calculation 2 2 15 6 3" xfId="352"/>
    <cellStyle name="Calculation 2 2 15 7" xfId="353"/>
    <cellStyle name="Calculation 2 2 15 8" xfId="354"/>
    <cellStyle name="Calculation 2 2 15 9" xfId="355"/>
    <cellStyle name="Calculation 2 2 16" xfId="356"/>
    <cellStyle name="Calculation 2 2 17" xfId="357"/>
    <cellStyle name="Calculation 2 2 18" xfId="358"/>
    <cellStyle name="Calculation 2 2 19" xfId="359"/>
    <cellStyle name="Calculation 2 2 2" xfId="360"/>
    <cellStyle name="Calculation 2 2 2 10" xfId="361"/>
    <cellStyle name="Calculation 2 2 2 10 2" xfId="362"/>
    <cellStyle name="Calculation 2 2 2 10 2 2" xfId="363"/>
    <cellStyle name="Calculation 2 2 2 10 2 3" xfId="364"/>
    <cellStyle name="Calculation 2 2 2 10 3" xfId="365"/>
    <cellStyle name="Calculation 2 2 2 10 3 2" xfId="366"/>
    <cellStyle name="Calculation 2 2 2 10 3 3" xfId="367"/>
    <cellStyle name="Calculation 2 2 2 10 4" xfId="368"/>
    <cellStyle name="Calculation 2 2 2 10 4 2" xfId="369"/>
    <cellStyle name="Calculation 2 2 2 10 4 3" xfId="370"/>
    <cellStyle name="Calculation 2 2 2 10 5" xfId="371"/>
    <cellStyle name="Calculation 2 2 2 10 5 2" xfId="372"/>
    <cellStyle name="Calculation 2 2 2 10 5 3" xfId="373"/>
    <cellStyle name="Calculation 2 2 2 10 6" xfId="374"/>
    <cellStyle name="Calculation 2 2 2 10 6 2" xfId="375"/>
    <cellStyle name="Calculation 2 2 2 10 6 3" xfId="376"/>
    <cellStyle name="Calculation 2 2 2 10 7" xfId="377"/>
    <cellStyle name="Calculation 2 2 2 10 8" xfId="378"/>
    <cellStyle name="Calculation 2 2 2 10 9" xfId="379"/>
    <cellStyle name="Calculation 2 2 2 11" xfId="380"/>
    <cellStyle name="Calculation 2 2 2 11 2" xfId="381"/>
    <cellStyle name="Calculation 2 2 2 11 2 2" xfId="382"/>
    <cellStyle name="Calculation 2 2 2 11 2 3" xfId="383"/>
    <cellStyle name="Calculation 2 2 2 11 3" xfId="384"/>
    <cellStyle name="Calculation 2 2 2 11 3 2" xfId="385"/>
    <cellStyle name="Calculation 2 2 2 11 3 3" xfId="386"/>
    <cellStyle name="Calculation 2 2 2 11 4" xfId="387"/>
    <cellStyle name="Calculation 2 2 2 11 4 2" xfId="388"/>
    <cellStyle name="Calculation 2 2 2 11 4 3" xfId="389"/>
    <cellStyle name="Calculation 2 2 2 11 5" xfId="390"/>
    <cellStyle name="Calculation 2 2 2 11 5 2" xfId="391"/>
    <cellStyle name="Calculation 2 2 2 11 5 3" xfId="392"/>
    <cellStyle name="Calculation 2 2 2 11 6" xfId="393"/>
    <cellStyle name="Calculation 2 2 2 11 6 2" xfId="394"/>
    <cellStyle name="Calculation 2 2 2 11 6 3" xfId="395"/>
    <cellStyle name="Calculation 2 2 2 11 7" xfId="396"/>
    <cellStyle name="Calculation 2 2 2 11 8" xfId="397"/>
    <cellStyle name="Calculation 2 2 2 11 9" xfId="398"/>
    <cellStyle name="Calculation 2 2 2 12" xfId="399"/>
    <cellStyle name="Calculation 2 2 2 12 2" xfId="400"/>
    <cellStyle name="Calculation 2 2 2 12 2 2" xfId="401"/>
    <cellStyle name="Calculation 2 2 2 12 2 3" xfId="402"/>
    <cellStyle name="Calculation 2 2 2 12 3" xfId="403"/>
    <cellStyle name="Calculation 2 2 2 12 3 2" xfId="404"/>
    <cellStyle name="Calculation 2 2 2 12 3 3" xfId="405"/>
    <cellStyle name="Calculation 2 2 2 12 4" xfId="406"/>
    <cellStyle name="Calculation 2 2 2 12 4 2" xfId="407"/>
    <cellStyle name="Calculation 2 2 2 12 4 3" xfId="408"/>
    <cellStyle name="Calculation 2 2 2 12 5" xfId="409"/>
    <cellStyle name="Calculation 2 2 2 12 5 2" xfId="410"/>
    <cellStyle name="Calculation 2 2 2 12 5 3" xfId="411"/>
    <cellStyle name="Calculation 2 2 2 12 6" xfId="412"/>
    <cellStyle name="Calculation 2 2 2 12 6 2" xfId="413"/>
    <cellStyle name="Calculation 2 2 2 12 6 3" xfId="414"/>
    <cellStyle name="Calculation 2 2 2 12 7" xfId="415"/>
    <cellStyle name="Calculation 2 2 2 12 8" xfId="416"/>
    <cellStyle name="Calculation 2 2 2 12 9" xfId="417"/>
    <cellStyle name="Calculation 2 2 2 13" xfId="418"/>
    <cellStyle name="Calculation 2 2 2 13 2" xfId="419"/>
    <cellStyle name="Calculation 2 2 2 13 2 2" xfId="420"/>
    <cellStyle name="Calculation 2 2 2 13 2 3" xfId="421"/>
    <cellStyle name="Calculation 2 2 2 13 3" xfId="422"/>
    <cellStyle name="Calculation 2 2 2 13 3 2" xfId="423"/>
    <cellStyle name="Calculation 2 2 2 13 3 3" xfId="424"/>
    <cellStyle name="Calculation 2 2 2 13 4" xfId="425"/>
    <cellStyle name="Calculation 2 2 2 13 4 2" xfId="426"/>
    <cellStyle name="Calculation 2 2 2 13 4 3" xfId="427"/>
    <cellStyle name="Calculation 2 2 2 13 5" xfId="428"/>
    <cellStyle name="Calculation 2 2 2 13 5 2" xfId="429"/>
    <cellStyle name="Calculation 2 2 2 13 5 3" xfId="430"/>
    <cellStyle name="Calculation 2 2 2 13 6" xfId="431"/>
    <cellStyle name="Calculation 2 2 2 13 6 2" xfId="432"/>
    <cellStyle name="Calculation 2 2 2 13 6 3" xfId="433"/>
    <cellStyle name="Calculation 2 2 2 13 7" xfId="434"/>
    <cellStyle name="Calculation 2 2 2 13 8" xfId="435"/>
    <cellStyle name="Calculation 2 2 2 13 9" xfId="436"/>
    <cellStyle name="Calculation 2 2 2 14" xfId="437"/>
    <cellStyle name="Calculation 2 2 2 15" xfId="438"/>
    <cellStyle name="Calculation 2 2 2 16" xfId="439"/>
    <cellStyle name="Calculation 2 2 2 17" xfId="440"/>
    <cellStyle name="Calculation 2 2 2 18" xfId="441"/>
    <cellStyle name="Calculation 2 2 2 19" xfId="442"/>
    <cellStyle name="Calculation 2 2 2 2" xfId="443"/>
    <cellStyle name="Calculation 2 2 2 2 10" xfId="444"/>
    <cellStyle name="Calculation 2 2 2 2 10 2" xfId="445"/>
    <cellStyle name="Calculation 2 2 2 2 10 2 2" xfId="446"/>
    <cellStyle name="Calculation 2 2 2 2 10 2 3" xfId="447"/>
    <cellStyle name="Calculation 2 2 2 2 10 3" xfId="448"/>
    <cellStyle name="Calculation 2 2 2 2 10 3 2" xfId="449"/>
    <cellStyle name="Calculation 2 2 2 2 10 3 3" xfId="450"/>
    <cellStyle name="Calculation 2 2 2 2 10 4" xfId="451"/>
    <cellStyle name="Calculation 2 2 2 2 10 4 2" xfId="452"/>
    <cellStyle name="Calculation 2 2 2 2 10 4 3" xfId="453"/>
    <cellStyle name="Calculation 2 2 2 2 10 5" xfId="454"/>
    <cellStyle name="Calculation 2 2 2 2 10 5 2" xfId="455"/>
    <cellStyle name="Calculation 2 2 2 2 10 5 3" xfId="456"/>
    <cellStyle name="Calculation 2 2 2 2 10 6" xfId="457"/>
    <cellStyle name="Calculation 2 2 2 2 10 6 2" xfId="458"/>
    <cellStyle name="Calculation 2 2 2 2 10 6 3" xfId="459"/>
    <cellStyle name="Calculation 2 2 2 2 10 7" xfId="460"/>
    <cellStyle name="Calculation 2 2 2 2 10 8" xfId="461"/>
    <cellStyle name="Calculation 2 2 2 2 11" xfId="462"/>
    <cellStyle name="Calculation 2 2 2 2 11 2" xfId="463"/>
    <cellStyle name="Calculation 2 2 2 2 11 2 2" xfId="464"/>
    <cellStyle name="Calculation 2 2 2 2 11 2 3" xfId="465"/>
    <cellStyle name="Calculation 2 2 2 2 11 3" xfId="466"/>
    <cellStyle name="Calculation 2 2 2 2 11 3 2" xfId="467"/>
    <cellStyle name="Calculation 2 2 2 2 11 3 3" xfId="468"/>
    <cellStyle name="Calculation 2 2 2 2 11 4" xfId="469"/>
    <cellStyle name="Calculation 2 2 2 2 11 4 2" xfId="470"/>
    <cellStyle name="Calculation 2 2 2 2 11 4 3" xfId="471"/>
    <cellStyle name="Calculation 2 2 2 2 11 5" xfId="472"/>
    <cellStyle name="Calculation 2 2 2 2 11 5 2" xfId="473"/>
    <cellStyle name="Calculation 2 2 2 2 11 5 3" xfId="474"/>
    <cellStyle name="Calculation 2 2 2 2 11 6" xfId="475"/>
    <cellStyle name="Calculation 2 2 2 2 11 6 2" xfId="476"/>
    <cellStyle name="Calculation 2 2 2 2 11 6 3" xfId="477"/>
    <cellStyle name="Calculation 2 2 2 2 11 7" xfId="478"/>
    <cellStyle name="Calculation 2 2 2 2 11 8" xfId="479"/>
    <cellStyle name="Calculation 2 2 2 2 12" xfId="480"/>
    <cellStyle name="Calculation 2 2 2 2 12 2" xfId="481"/>
    <cellStyle name="Calculation 2 2 2 2 12 2 2" xfId="482"/>
    <cellStyle name="Calculation 2 2 2 2 12 2 3" xfId="483"/>
    <cellStyle name="Calculation 2 2 2 2 12 3" xfId="484"/>
    <cellStyle name="Calculation 2 2 2 2 12 3 2" xfId="485"/>
    <cellStyle name="Calculation 2 2 2 2 12 3 3" xfId="486"/>
    <cellStyle name="Calculation 2 2 2 2 12 4" xfId="487"/>
    <cellStyle name="Calculation 2 2 2 2 12 4 2" xfId="488"/>
    <cellStyle name="Calculation 2 2 2 2 12 4 3" xfId="489"/>
    <cellStyle name="Calculation 2 2 2 2 12 5" xfId="490"/>
    <cellStyle name="Calculation 2 2 2 2 12 5 2" xfId="491"/>
    <cellStyle name="Calculation 2 2 2 2 12 5 3" xfId="492"/>
    <cellStyle name="Calculation 2 2 2 2 12 6" xfId="493"/>
    <cellStyle name="Calculation 2 2 2 2 12 6 2" xfId="494"/>
    <cellStyle name="Calculation 2 2 2 2 12 6 3" xfId="495"/>
    <cellStyle name="Calculation 2 2 2 2 12 7" xfId="496"/>
    <cellStyle name="Calculation 2 2 2 2 12 8" xfId="497"/>
    <cellStyle name="Calculation 2 2 2 2 13" xfId="498"/>
    <cellStyle name="Calculation 2 2 2 2 13 2" xfId="499"/>
    <cellStyle name="Calculation 2 2 2 2 13 2 2" xfId="500"/>
    <cellStyle name="Calculation 2 2 2 2 13 2 3" xfId="501"/>
    <cellStyle name="Calculation 2 2 2 2 13 3" xfId="502"/>
    <cellStyle name="Calculation 2 2 2 2 13 3 2" xfId="503"/>
    <cellStyle name="Calculation 2 2 2 2 13 3 3" xfId="504"/>
    <cellStyle name="Calculation 2 2 2 2 13 4" xfId="505"/>
    <cellStyle name="Calculation 2 2 2 2 13 4 2" xfId="506"/>
    <cellStyle name="Calculation 2 2 2 2 13 4 3" xfId="507"/>
    <cellStyle name="Calculation 2 2 2 2 13 5" xfId="508"/>
    <cellStyle name="Calculation 2 2 2 2 13 5 2" xfId="509"/>
    <cellStyle name="Calculation 2 2 2 2 13 5 3" xfId="510"/>
    <cellStyle name="Calculation 2 2 2 2 13 6" xfId="511"/>
    <cellStyle name="Calculation 2 2 2 2 13 6 2" xfId="512"/>
    <cellStyle name="Calculation 2 2 2 2 13 6 3" xfId="513"/>
    <cellStyle name="Calculation 2 2 2 2 13 7" xfId="514"/>
    <cellStyle name="Calculation 2 2 2 2 13 8" xfId="515"/>
    <cellStyle name="Calculation 2 2 2 2 14" xfId="516"/>
    <cellStyle name="Calculation 2 2 2 2 14 2" xfId="517"/>
    <cellStyle name="Calculation 2 2 2 2 14 2 2" xfId="518"/>
    <cellStyle name="Calculation 2 2 2 2 14 2 3" xfId="519"/>
    <cellStyle name="Calculation 2 2 2 2 14 3" xfId="520"/>
    <cellStyle name="Calculation 2 2 2 2 14 3 2" xfId="521"/>
    <cellStyle name="Calculation 2 2 2 2 14 3 3" xfId="522"/>
    <cellStyle name="Calculation 2 2 2 2 14 4" xfId="523"/>
    <cellStyle name="Calculation 2 2 2 2 14 4 2" xfId="524"/>
    <cellStyle name="Calculation 2 2 2 2 14 4 3" xfId="525"/>
    <cellStyle name="Calculation 2 2 2 2 14 5" xfId="526"/>
    <cellStyle name="Calculation 2 2 2 2 14 5 2" xfId="527"/>
    <cellStyle name="Calculation 2 2 2 2 14 5 3" xfId="528"/>
    <cellStyle name="Calculation 2 2 2 2 14 6" xfId="529"/>
    <cellStyle name="Calculation 2 2 2 2 14 6 2" xfId="530"/>
    <cellStyle name="Calculation 2 2 2 2 14 6 3" xfId="531"/>
    <cellStyle name="Calculation 2 2 2 2 14 7" xfId="532"/>
    <cellStyle name="Calculation 2 2 2 2 14 8" xfId="533"/>
    <cellStyle name="Calculation 2 2 2 2 15" xfId="534"/>
    <cellStyle name="Calculation 2 2 2 2 15 2" xfId="535"/>
    <cellStyle name="Calculation 2 2 2 2 15 3" xfId="536"/>
    <cellStyle name="Calculation 2 2 2 2 16" xfId="537"/>
    <cellStyle name="Calculation 2 2 2 2 2" xfId="538"/>
    <cellStyle name="Calculation 2 2 2 2 2 2" xfId="539"/>
    <cellStyle name="Calculation 2 2 2 2 2 2 2" xfId="540"/>
    <cellStyle name="Calculation 2 2 2 2 2 2 3" xfId="541"/>
    <cellStyle name="Calculation 2 2 2 2 2 3" xfId="542"/>
    <cellStyle name="Calculation 2 2 2 2 2 3 2" xfId="543"/>
    <cellStyle name="Calculation 2 2 2 2 2 3 3" xfId="544"/>
    <cellStyle name="Calculation 2 2 2 2 2 4" xfId="545"/>
    <cellStyle name="Calculation 2 2 2 2 2 4 2" xfId="546"/>
    <cellStyle name="Calculation 2 2 2 2 2 4 3" xfId="547"/>
    <cellStyle name="Calculation 2 2 2 2 2 5" xfId="548"/>
    <cellStyle name="Calculation 2 2 2 2 2 5 2" xfId="549"/>
    <cellStyle name="Calculation 2 2 2 2 2 5 3" xfId="550"/>
    <cellStyle name="Calculation 2 2 2 2 2 6" xfId="551"/>
    <cellStyle name="Calculation 2 2 2 2 2 6 2" xfId="552"/>
    <cellStyle name="Calculation 2 2 2 2 2 6 3" xfId="553"/>
    <cellStyle name="Calculation 2 2 2 2 2 7" xfId="554"/>
    <cellStyle name="Calculation 2 2 2 2 2 8" xfId="555"/>
    <cellStyle name="Calculation 2 2 2 2 2 9" xfId="556"/>
    <cellStyle name="Calculation 2 2 2 2 3" xfId="557"/>
    <cellStyle name="Calculation 2 2 2 2 3 2" xfId="558"/>
    <cellStyle name="Calculation 2 2 2 2 3 2 2" xfId="559"/>
    <cellStyle name="Calculation 2 2 2 2 3 2 3" xfId="560"/>
    <cellStyle name="Calculation 2 2 2 2 3 3" xfId="561"/>
    <cellStyle name="Calculation 2 2 2 2 3 3 2" xfId="562"/>
    <cellStyle name="Calculation 2 2 2 2 3 3 3" xfId="563"/>
    <cellStyle name="Calculation 2 2 2 2 3 4" xfId="564"/>
    <cellStyle name="Calculation 2 2 2 2 3 4 2" xfId="565"/>
    <cellStyle name="Calculation 2 2 2 2 3 4 3" xfId="566"/>
    <cellStyle name="Calculation 2 2 2 2 3 5" xfId="567"/>
    <cellStyle name="Calculation 2 2 2 2 3 5 2" xfId="568"/>
    <cellStyle name="Calculation 2 2 2 2 3 5 3" xfId="569"/>
    <cellStyle name="Calculation 2 2 2 2 3 6" xfId="570"/>
    <cellStyle name="Calculation 2 2 2 2 3 6 2" xfId="571"/>
    <cellStyle name="Calculation 2 2 2 2 3 6 3" xfId="572"/>
    <cellStyle name="Calculation 2 2 2 2 3 7" xfId="573"/>
    <cellStyle name="Calculation 2 2 2 2 3 8" xfId="574"/>
    <cellStyle name="Calculation 2 2 2 2 3 9" xfId="575"/>
    <cellStyle name="Calculation 2 2 2 2 4" xfId="576"/>
    <cellStyle name="Calculation 2 2 2 2 4 2" xfId="577"/>
    <cellStyle name="Calculation 2 2 2 2 4 2 2" xfId="578"/>
    <cellStyle name="Calculation 2 2 2 2 4 2 3" xfId="579"/>
    <cellStyle name="Calculation 2 2 2 2 4 3" xfId="580"/>
    <cellStyle name="Calculation 2 2 2 2 4 3 2" xfId="581"/>
    <cellStyle name="Calculation 2 2 2 2 4 3 3" xfId="582"/>
    <cellStyle name="Calculation 2 2 2 2 4 4" xfId="583"/>
    <cellStyle name="Calculation 2 2 2 2 4 4 2" xfId="584"/>
    <cellStyle name="Calculation 2 2 2 2 4 4 3" xfId="585"/>
    <cellStyle name="Calculation 2 2 2 2 4 5" xfId="586"/>
    <cellStyle name="Calculation 2 2 2 2 4 5 2" xfId="587"/>
    <cellStyle name="Calculation 2 2 2 2 4 5 3" xfId="588"/>
    <cellStyle name="Calculation 2 2 2 2 4 6" xfId="589"/>
    <cellStyle name="Calculation 2 2 2 2 4 6 2" xfId="590"/>
    <cellStyle name="Calculation 2 2 2 2 4 6 3" xfId="591"/>
    <cellStyle name="Calculation 2 2 2 2 4 7" xfId="592"/>
    <cellStyle name="Calculation 2 2 2 2 4 8" xfId="593"/>
    <cellStyle name="Calculation 2 2 2 2 4 9" xfId="594"/>
    <cellStyle name="Calculation 2 2 2 2 5" xfId="595"/>
    <cellStyle name="Calculation 2 2 2 2 5 2" xfId="596"/>
    <cellStyle name="Calculation 2 2 2 2 5 2 2" xfId="597"/>
    <cellStyle name="Calculation 2 2 2 2 5 2 3" xfId="598"/>
    <cellStyle name="Calculation 2 2 2 2 5 3" xfId="599"/>
    <cellStyle name="Calculation 2 2 2 2 5 3 2" xfId="600"/>
    <cellStyle name="Calculation 2 2 2 2 5 3 3" xfId="601"/>
    <cellStyle name="Calculation 2 2 2 2 5 4" xfId="602"/>
    <cellStyle name="Calculation 2 2 2 2 5 4 2" xfId="603"/>
    <cellStyle name="Calculation 2 2 2 2 5 4 3" xfId="604"/>
    <cellStyle name="Calculation 2 2 2 2 5 5" xfId="605"/>
    <cellStyle name="Calculation 2 2 2 2 5 5 2" xfId="606"/>
    <cellStyle name="Calculation 2 2 2 2 5 5 3" xfId="607"/>
    <cellStyle name="Calculation 2 2 2 2 5 6" xfId="608"/>
    <cellStyle name="Calculation 2 2 2 2 5 6 2" xfId="609"/>
    <cellStyle name="Calculation 2 2 2 2 5 6 3" xfId="610"/>
    <cellStyle name="Calculation 2 2 2 2 5 7" xfId="611"/>
    <cellStyle name="Calculation 2 2 2 2 5 8" xfId="612"/>
    <cellStyle name="Calculation 2 2 2 2 5 9" xfId="613"/>
    <cellStyle name="Calculation 2 2 2 2 6" xfId="614"/>
    <cellStyle name="Calculation 2 2 2 2 6 2" xfId="615"/>
    <cellStyle name="Calculation 2 2 2 2 6 2 2" xfId="616"/>
    <cellStyle name="Calculation 2 2 2 2 6 2 3" xfId="617"/>
    <cellStyle name="Calculation 2 2 2 2 6 3" xfId="618"/>
    <cellStyle name="Calculation 2 2 2 2 6 3 2" xfId="619"/>
    <cellStyle name="Calculation 2 2 2 2 6 3 3" xfId="620"/>
    <cellStyle name="Calculation 2 2 2 2 6 4" xfId="621"/>
    <cellStyle name="Calculation 2 2 2 2 6 4 2" xfId="622"/>
    <cellStyle name="Calculation 2 2 2 2 6 4 3" xfId="623"/>
    <cellStyle name="Calculation 2 2 2 2 6 5" xfId="624"/>
    <cellStyle name="Calculation 2 2 2 2 6 5 2" xfId="625"/>
    <cellStyle name="Calculation 2 2 2 2 6 5 3" xfId="626"/>
    <cellStyle name="Calculation 2 2 2 2 6 6" xfId="627"/>
    <cellStyle name="Calculation 2 2 2 2 6 6 2" xfId="628"/>
    <cellStyle name="Calculation 2 2 2 2 6 6 3" xfId="629"/>
    <cellStyle name="Calculation 2 2 2 2 6 7" xfId="630"/>
    <cellStyle name="Calculation 2 2 2 2 6 8" xfId="631"/>
    <cellStyle name="Calculation 2 2 2 2 6 9" xfId="632"/>
    <cellStyle name="Calculation 2 2 2 2 7" xfId="633"/>
    <cellStyle name="Calculation 2 2 2 2 7 2" xfId="634"/>
    <cellStyle name="Calculation 2 2 2 2 7 2 2" xfId="635"/>
    <cellStyle name="Calculation 2 2 2 2 7 2 3" xfId="636"/>
    <cellStyle name="Calculation 2 2 2 2 7 3" xfId="637"/>
    <cellStyle name="Calculation 2 2 2 2 7 3 2" xfId="638"/>
    <cellStyle name="Calculation 2 2 2 2 7 3 3" xfId="639"/>
    <cellStyle name="Calculation 2 2 2 2 7 4" xfId="640"/>
    <cellStyle name="Calculation 2 2 2 2 7 4 2" xfId="641"/>
    <cellStyle name="Calculation 2 2 2 2 7 4 3" xfId="642"/>
    <cellStyle name="Calculation 2 2 2 2 7 5" xfId="643"/>
    <cellStyle name="Calculation 2 2 2 2 7 5 2" xfId="644"/>
    <cellStyle name="Calculation 2 2 2 2 7 5 3" xfId="645"/>
    <cellStyle name="Calculation 2 2 2 2 7 6" xfId="646"/>
    <cellStyle name="Calculation 2 2 2 2 7 6 2" xfId="647"/>
    <cellStyle name="Calculation 2 2 2 2 7 6 3" xfId="648"/>
    <cellStyle name="Calculation 2 2 2 2 7 7" xfId="649"/>
    <cellStyle name="Calculation 2 2 2 2 7 8" xfId="650"/>
    <cellStyle name="Calculation 2 2 2 2 7 9" xfId="651"/>
    <cellStyle name="Calculation 2 2 2 2 8" xfId="652"/>
    <cellStyle name="Calculation 2 2 2 2 8 2" xfId="653"/>
    <cellStyle name="Calculation 2 2 2 2 8 2 2" xfId="654"/>
    <cellStyle name="Calculation 2 2 2 2 8 2 3" xfId="655"/>
    <cellStyle name="Calculation 2 2 2 2 8 3" xfId="656"/>
    <cellStyle name="Calculation 2 2 2 2 8 3 2" xfId="657"/>
    <cellStyle name="Calculation 2 2 2 2 8 3 3" xfId="658"/>
    <cellStyle name="Calculation 2 2 2 2 8 4" xfId="659"/>
    <cellStyle name="Calculation 2 2 2 2 8 4 2" xfId="660"/>
    <cellStyle name="Calculation 2 2 2 2 8 4 3" xfId="661"/>
    <cellStyle name="Calculation 2 2 2 2 8 5" xfId="662"/>
    <cellStyle name="Calculation 2 2 2 2 8 5 2" xfId="663"/>
    <cellStyle name="Calculation 2 2 2 2 8 5 3" xfId="664"/>
    <cellStyle name="Calculation 2 2 2 2 8 6" xfId="665"/>
    <cellStyle name="Calculation 2 2 2 2 8 6 2" xfId="666"/>
    <cellStyle name="Calculation 2 2 2 2 8 6 3" xfId="667"/>
    <cellStyle name="Calculation 2 2 2 2 8 7" xfId="668"/>
    <cellStyle name="Calculation 2 2 2 2 8 8" xfId="669"/>
    <cellStyle name="Calculation 2 2 2 2 8 9" xfId="670"/>
    <cellStyle name="Calculation 2 2 2 2 9" xfId="671"/>
    <cellStyle name="Calculation 2 2 2 2 9 2" xfId="672"/>
    <cellStyle name="Calculation 2 2 2 2 9 2 2" xfId="673"/>
    <cellStyle name="Calculation 2 2 2 2 9 2 3" xfId="674"/>
    <cellStyle name="Calculation 2 2 2 2 9 3" xfId="675"/>
    <cellStyle name="Calculation 2 2 2 2 9 3 2" xfId="676"/>
    <cellStyle name="Calculation 2 2 2 2 9 3 3" xfId="677"/>
    <cellStyle name="Calculation 2 2 2 2 9 4" xfId="678"/>
    <cellStyle name="Calculation 2 2 2 2 9 4 2" xfId="679"/>
    <cellStyle name="Calculation 2 2 2 2 9 4 3" xfId="680"/>
    <cellStyle name="Calculation 2 2 2 2 9 5" xfId="681"/>
    <cellStyle name="Calculation 2 2 2 2 9 5 2" xfId="682"/>
    <cellStyle name="Calculation 2 2 2 2 9 5 3" xfId="683"/>
    <cellStyle name="Calculation 2 2 2 2 9 6" xfId="684"/>
    <cellStyle name="Calculation 2 2 2 2 9 6 2" xfId="685"/>
    <cellStyle name="Calculation 2 2 2 2 9 6 3" xfId="686"/>
    <cellStyle name="Calculation 2 2 2 2 9 7" xfId="687"/>
    <cellStyle name="Calculation 2 2 2 2 9 8" xfId="688"/>
    <cellStyle name="Calculation 2 2 2 3" xfId="689"/>
    <cellStyle name="Calculation 2 2 2 3 10" xfId="690"/>
    <cellStyle name="Calculation 2 2 2 3 11" xfId="691"/>
    <cellStyle name="Calculation 2 2 2 3 2" xfId="692"/>
    <cellStyle name="Calculation 2 2 2 3 2 2" xfId="693"/>
    <cellStyle name="Calculation 2 2 2 3 2 3" xfId="694"/>
    <cellStyle name="Calculation 2 2 2 3 2 4" xfId="695"/>
    <cellStyle name="Calculation 2 2 2 3 3" xfId="696"/>
    <cellStyle name="Calculation 2 2 2 3 3 2" xfId="697"/>
    <cellStyle name="Calculation 2 2 2 3 3 3" xfId="698"/>
    <cellStyle name="Calculation 2 2 2 3 3 4" xfId="699"/>
    <cellStyle name="Calculation 2 2 2 3 4" xfId="700"/>
    <cellStyle name="Calculation 2 2 2 3 4 2" xfId="701"/>
    <cellStyle name="Calculation 2 2 2 3 4 3" xfId="702"/>
    <cellStyle name="Calculation 2 2 2 3 4 4" xfId="703"/>
    <cellStyle name="Calculation 2 2 2 3 5" xfId="704"/>
    <cellStyle name="Calculation 2 2 2 3 5 2" xfId="705"/>
    <cellStyle name="Calculation 2 2 2 3 5 3" xfId="706"/>
    <cellStyle name="Calculation 2 2 2 3 5 4" xfId="707"/>
    <cellStyle name="Calculation 2 2 2 3 6" xfId="708"/>
    <cellStyle name="Calculation 2 2 2 3 6 2" xfId="709"/>
    <cellStyle name="Calculation 2 2 2 3 6 3" xfId="710"/>
    <cellStyle name="Calculation 2 2 2 3 6 4" xfId="711"/>
    <cellStyle name="Calculation 2 2 2 3 7" xfId="712"/>
    <cellStyle name="Calculation 2 2 2 3 8" xfId="713"/>
    <cellStyle name="Calculation 2 2 2 3 9" xfId="714"/>
    <cellStyle name="Calculation 2 2 2 4" xfId="715"/>
    <cellStyle name="Calculation 2 2 2 4 10" xfId="716"/>
    <cellStyle name="Calculation 2 2 2 4 2" xfId="717"/>
    <cellStyle name="Calculation 2 2 2 4 2 2" xfId="718"/>
    <cellStyle name="Calculation 2 2 2 4 2 3" xfId="719"/>
    <cellStyle name="Calculation 2 2 2 4 2 4" xfId="720"/>
    <cellStyle name="Calculation 2 2 2 4 3" xfId="721"/>
    <cellStyle name="Calculation 2 2 2 4 3 2" xfId="722"/>
    <cellStyle name="Calculation 2 2 2 4 3 3" xfId="723"/>
    <cellStyle name="Calculation 2 2 2 4 3 4" xfId="724"/>
    <cellStyle name="Calculation 2 2 2 4 4" xfId="725"/>
    <cellStyle name="Calculation 2 2 2 4 4 2" xfId="726"/>
    <cellStyle name="Calculation 2 2 2 4 4 3" xfId="727"/>
    <cellStyle name="Calculation 2 2 2 4 4 4" xfId="728"/>
    <cellStyle name="Calculation 2 2 2 4 5" xfId="729"/>
    <cellStyle name="Calculation 2 2 2 4 5 2" xfId="730"/>
    <cellStyle name="Calculation 2 2 2 4 5 3" xfId="731"/>
    <cellStyle name="Calculation 2 2 2 4 5 4" xfId="732"/>
    <cellStyle name="Calculation 2 2 2 4 6" xfId="733"/>
    <cellStyle name="Calculation 2 2 2 4 6 2" xfId="734"/>
    <cellStyle name="Calculation 2 2 2 4 6 3" xfId="735"/>
    <cellStyle name="Calculation 2 2 2 4 6 4" xfId="736"/>
    <cellStyle name="Calculation 2 2 2 4 7" xfId="737"/>
    <cellStyle name="Calculation 2 2 2 4 8" xfId="738"/>
    <cellStyle name="Calculation 2 2 2 4 9" xfId="739"/>
    <cellStyle name="Calculation 2 2 2 5" xfId="740"/>
    <cellStyle name="Calculation 2 2 2 5 2" xfId="741"/>
    <cellStyle name="Calculation 2 2 2 5 2 2" xfId="742"/>
    <cellStyle name="Calculation 2 2 2 5 2 3" xfId="743"/>
    <cellStyle name="Calculation 2 2 2 5 3" xfId="744"/>
    <cellStyle name="Calculation 2 2 2 5 3 2" xfId="745"/>
    <cellStyle name="Calculation 2 2 2 5 3 3" xfId="746"/>
    <cellStyle name="Calculation 2 2 2 5 4" xfId="747"/>
    <cellStyle name="Calculation 2 2 2 5 4 2" xfId="748"/>
    <cellStyle name="Calculation 2 2 2 5 4 3" xfId="749"/>
    <cellStyle name="Calculation 2 2 2 5 5" xfId="750"/>
    <cellStyle name="Calculation 2 2 2 5 5 2" xfId="751"/>
    <cellStyle name="Calculation 2 2 2 5 5 3" xfId="752"/>
    <cellStyle name="Calculation 2 2 2 5 6" xfId="753"/>
    <cellStyle name="Calculation 2 2 2 5 6 2" xfId="754"/>
    <cellStyle name="Calculation 2 2 2 5 6 3" xfId="755"/>
    <cellStyle name="Calculation 2 2 2 5 7" xfId="756"/>
    <cellStyle name="Calculation 2 2 2 5 8" xfId="757"/>
    <cellStyle name="Calculation 2 2 2 5 9" xfId="758"/>
    <cellStyle name="Calculation 2 2 2 6" xfId="759"/>
    <cellStyle name="Calculation 2 2 2 6 2" xfId="760"/>
    <cellStyle name="Calculation 2 2 2 6 2 2" xfId="761"/>
    <cellStyle name="Calculation 2 2 2 6 2 3" xfId="762"/>
    <cellStyle name="Calculation 2 2 2 6 3" xfId="763"/>
    <cellStyle name="Calculation 2 2 2 6 3 2" xfId="764"/>
    <cellStyle name="Calculation 2 2 2 6 3 3" xfId="765"/>
    <cellStyle name="Calculation 2 2 2 6 4" xfId="766"/>
    <cellStyle name="Calculation 2 2 2 6 4 2" xfId="767"/>
    <cellStyle name="Calculation 2 2 2 6 4 3" xfId="768"/>
    <cellStyle name="Calculation 2 2 2 6 5" xfId="769"/>
    <cellStyle name="Calculation 2 2 2 6 5 2" xfId="770"/>
    <cellStyle name="Calculation 2 2 2 6 5 3" xfId="771"/>
    <cellStyle name="Calculation 2 2 2 6 6" xfId="772"/>
    <cellStyle name="Calculation 2 2 2 6 6 2" xfId="773"/>
    <cellStyle name="Calculation 2 2 2 6 6 3" xfId="774"/>
    <cellStyle name="Calculation 2 2 2 6 7" xfId="775"/>
    <cellStyle name="Calculation 2 2 2 6 8" xfId="776"/>
    <cellStyle name="Calculation 2 2 2 6 9" xfId="777"/>
    <cellStyle name="Calculation 2 2 2 7" xfId="778"/>
    <cellStyle name="Calculation 2 2 2 7 2" xfId="779"/>
    <cellStyle name="Calculation 2 2 2 7 2 2" xfId="780"/>
    <cellStyle name="Calculation 2 2 2 7 2 3" xfId="781"/>
    <cellStyle name="Calculation 2 2 2 7 3" xfId="782"/>
    <cellStyle name="Calculation 2 2 2 7 3 2" xfId="783"/>
    <cellStyle name="Calculation 2 2 2 7 3 3" xfId="784"/>
    <cellStyle name="Calculation 2 2 2 7 4" xfId="785"/>
    <cellStyle name="Calculation 2 2 2 7 4 2" xfId="786"/>
    <cellStyle name="Calculation 2 2 2 7 4 3" xfId="787"/>
    <cellStyle name="Calculation 2 2 2 7 5" xfId="788"/>
    <cellStyle name="Calculation 2 2 2 7 5 2" xfId="789"/>
    <cellStyle name="Calculation 2 2 2 7 5 3" xfId="790"/>
    <cellStyle name="Calculation 2 2 2 7 6" xfId="791"/>
    <cellStyle name="Calculation 2 2 2 7 6 2" xfId="792"/>
    <cellStyle name="Calculation 2 2 2 7 6 3" xfId="793"/>
    <cellStyle name="Calculation 2 2 2 7 7" xfId="794"/>
    <cellStyle name="Calculation 2 2 2 7 8" xfId="795"/>
    <cellStyle name="Calculation 2 2 2 7 9" xfId="796"/>
    <cellStyle name="Calculation 2 2 2 8" xfId="797"/>
    <cellStyle name="Calculation 2 2 2 8 2" xfId="798"/>
    <cellStyle name="Calculation 2 2 2 8 2 2" xfId="799"/>
    <cellStyle name="Calculation 2 2 2 8 2 3" xfId="800"/>
    <cellStyle name="Calculation 2 2 2 8 3" xfId="801"/>
    <cellStyle name="Calculation 2 2 2 8 3 2" xfId="802"/>
    <cellStyle name="Calculation 2 2 2 8 3 3" xfId="803"/>
    <cellStyle name="Calculation 2 2 2 8 4" xfId="804"/>
    <cellStyle name="Calculation 2 2 2 8 4 2" xfId="805"/>
    <cellStyle name="Calculation 2 2 2 8 4 3" xfId="806"/>
    <cellStyle name="Calculation 2 2 2 8 5" xfId="807"/>
    <cellStyle name="Calculation 2 2 2 8 5 2" xfId="808"/>
    <cellStyle name="Calculation 2 2 2 8 5 3" xfId="809"/>
    <cellStyle name="Calculation 2 2 2 8 6" xfId="810"/>
    <cellStyle name="Calculation 2 2 2 8 6 2" xfId="811"/>
    <cellStyle name="Calculation 2 2 2 8 6 3" xfId="812"/>
    <cellStyle name="Calculation 2 2 2 8 7" xfId="813"/>
    <cellStyle name="Calculation 2 2 2 8 8" xfId="814"/>
    <cellStyle name="Calculation 2 2 2 8 9" xfId="815"/>
    <cellStyle name="Calculation 2 2 2 9" xfId="816"/>
    <cellStyle name="Calculation 2 2 2 9 2" xfId="817"/>
    <cellStyle name="Calculation 2 2 2 9 2 2" xfId="818"/>
    <cellStyle name="Calculation 2 2 2 9 2 3" xfId="819"/>
    <cellStyle name="Calculation 2 2 2 9 3" xfId="820"/>
    <cellStyle name="Calculation 2 2 2 9 3 2" xfId="821"/>
    <cellStyle name="Calculation 2 2 2 9 3 3" xfId="822"/>
    <cellStyle name="Calculation 2 2 2 9 4" xfId="823"/>
    <cellStyle name="Calculation 2 2 2 9 4 2" xfId="824"/>
    <cellStyle name="Calculation 2 2 2 9 4 3" xfId="825"/>
    <cellStyle name="Calculation 2 2 2 9 5" xfId="826"/>
    <cellStyle name="Calculation 2 2 2 9 5 2" xfId="827"/>
    <cellStyle name="Calculation 2 2 2 9 5 3" xfId="828"/>
    <cellStyle name="Calculation 2 2 2 9 6" xfId="829"/>
    <cellStyle name="Calculation 2 2 2 9 6 2" xfId="830"/>
    <cellStyle name="Calculation 2 2 2 9 6 3" xfId="831"/>
    <cellStyle name="Calculation 2 2 2 9 7" xfId="832"/>
    <cellStyle name="Calculation 2 2 2 9 8" xfId="833"/>
    <cellStyle name="Calculation 2 2 2 9 9" xfId="834"/>
    <cellStyle name="Calculation 2 2 20" xfId="835"/>
    <cellStyle name="Calculation 2 2 21" xfId="836"/>
    <cellStyle name="Calculation 2 2 22" xfId="837"/>
    <cellStyle name="Calculation 2 2 3" xfId="838"/>
    <cellStyle name="Calculation 2 2 3 10" xfId="839"/>
    <cellStyle name="Calculation 2 2 3 10 2" xfId="840"/>
    <cellStyle name="Calculation 2 2 3 10 2 2" xfId="841"/>
    <cellStyle name="Calculation 2 2 3 10 2 3" xfId="842"/>
    <cellStyle name="Calculation 2 2 3 10 3" xfId="843"/>
    <cellStyle name="Calculation 2 2 3 10 3 2" xfId="844"/>
    <cellStyle name="Calculation 2 2 3 10 3 3" xfId="845"/>
    <cellStyle name="Calculation 2 2 3 10 4" xfId="846"/>
    <cellStyle name="Calculation 2 2 3 10 4 2" xfId="847"/>
    <cellStyle name="Calculation 2 2 3 10 4 3" xfId="848"/>
    <cellStyle name="Calculation 2 2 3 10 5" xfId="849"/>
    <cellStyle name="Calculation 2 2 3 10 5 2" xfId="850"/>
    <cellStyle name="Calculation 2 2 3 10 5 3" xfId="851"/>
    <cellStyle name="Calculation 2 2 3 10 6" xfId="852"/>
    <cellStyle name="Calculation 2 2 3 10 6 2" xfId="853"/>
    <cellStyle name="Calculation 2 2 3 10 6 3" xfId="854"/>
    <cellStyle name="Calculation 2 2 3 10 7" xfId="855"/>
    <cellStyle name="Calculation 2 2 3 10 8" xfId="856"/>
    <cellStyle name="Calculation 2 2 3 10 9" xfId="857"/>
    <cellStyle name="Calculation 2 2 3 11" xfId="858"/>
    <cellStyle name="Calculation 2 2 3 11 2" xfId="859"/>
    <cellStyle name="Calculation 2 2 3 11 2 2" xfId="860"/>
    <cellStyle name="Calculation 2 2 3 11 2 3" xfId="861"/>
    <cellStyle name="Calculation 2 2 3 11 3" xfId="862"/>
    <cellStyle name="Calculation 2 2 3 11 3 2" xfId="863"/>
    <cellStyle name="Calculation 2 2 3 11 3 3" xfId="864"/>
    <cellStyle name="Calculation 2 2 3 11 4" xfId="865"/>
    <cellStyle name="Calculation 2 2 3 11 4 2" xfId="866"/>
    <cellStyle name="Calculation 2 2 3 11 4 3" xfId="867"/>
    <cellStyle name="Calculation 2 2 3 11 5" xfId="868"/>
    <cellStyle name="Calculation 2 2 3 11 5 2" xfId="869"/>
    <cellStyle name="Calculation 2 2 3 11 5 3" xfId="870"/>
    <cellStyle name="Calculation 2 2 3 11 6" xfId="871"/>
    <cellStyle name="Calculation 2 2 3 11 6 2" xfId="872"/>
    <cellStyle name="Calculation 2 2 3 11 6 3" xfId="873"/>
    <cellStyle name="Calculation 2 2 3 11 7" xfId="874"/>
    <cellStyle name="Calculation 2 2 3 11 8" xfId="875"/>
    <cellStyle name="Calculation 2 2 3 11 9" xfId="876"/>
    <cellStyle name="Calculation 2 2 3 12" xfId="877"/>
    <cellStyle name="Calculation 2 2 3 12 2" xfId="878"/>
    <cellStyle name="Calculation 2 2 3 12 2 2" xfId="879"/>
    <cellStyle name="Calculation 2 2 3 12 2 3" xfId="880"/>
    <cellStyle name="Calculation 2 2 3 12 3" xfId="881"/>
    <cellStyle name="Calculation 2 2 3 12 3 2" xfId="882"/>
    <cellStyle name="Calculation 2 2 3 12 3 3" xfId="883"/>
    <cellStyle name="Calculation 2 2 3 12 4" xfId="884"/>
    <cellStyle name="Calculation 2 2 3 12 4 2" xfId="885"/>
    <cellStyle name="Calculation 2 2 3 12 4 3" xfId="886"/>
    <cellStyle name="Calculation 2 2 3 12 5" xfId="887"/>
    <cellStyle name="Calculation 2 2 3 12 5 2" xfId="888"/>
    <cellStyle name="Calculation 2 2 3 12 5 3" xfId="889"/>
    <cellStyle name="Calculation 2 2 3 12 6" xfId="890"/>
    <cellStyle name="Calculation 2 2 3 12 6 2" xfId="891"/>
    <cellStyle name="Calculation 2 2 3 12 6 3" xfId="892"/>
    <cellStyle name="Calculation 2 2 3 12 7" xfId="893"/>
    <cellStyle name="Calculation 2 2 3 12 8" xfId="894"/>
    <cellStyle name="Calculation 2 2 3 12 9" xfId="895"/>
    <cellStyle name="Calculation 2 2 3 13" xfId="896"/>
    <cellStyle name="Calculation 2 2 3 13 2" xfId="897"/>
    <cellStyle name="Calculation 2 2 3 13 2 2" xfId="898"/>
    <cellStyle name="Calculation 2 2 3 13 2 3" xfId="899"/>
    <cellStyle name="Calculation 2 2 3 13 3" xfId="900"/>
    <cellStyle name="Calculation 2 2 3 13 3 2" xfId="901"/>
    <cellStyle name="Calculation 2 2 3 13 3 3" xfId="902"/>
    <cellStyle name="Calculation 2 2 3 13 4" xfId="903"/>
    <cellStyle name="Calculation 2 2 3 13 4 2" xfId="904"/>
    <cellStyle name="Calculation 2 2 3 13 4 3" xfId="905"/>
    <cellStyle name="Calculation 2 2 3 13 5" xfId="906"/>
    <cellStyle name="Calculation 2 2 3 13 5 2" xfId="907"/>
    <cellStyle name="Calculation 2 2 3 13 5 3" xfId="908"/>
    <cellStyle name="Calculation 2 2 3 13 6" xfId="909"/>
    <cellStyle name="Calculation 2 2 3 13 6 2" xfId="910"/>
    <cellStyle name="Calculation 2 2 3 13 6 3" xfId="911"/>
    <cellStyle name="Calculation 2 2 3 13 7" xfId="912"/>
    <cellStyle name="Calculation 2 2 3 13 8" xfId="913"/>
    <cellStyle name="Calculation 2 2 3 13 9" xfId="914"/>
    <cellStyle name="Calculation 2 2 3 14" xfId="915"/>
    <cellStyle name="Calculation 2 2 3 15" xfId="916"/>
    <cellStyle name="Calculation 2 2 3 16" xfId="917"/>
    <cellStyle name="Calculation 2 2 3 17" xfId="918"/>
    <cellStyle name="Calculation 2 2 3 18" xfId="919"/>
    <cellStyle name="Calculation 2 2 3 19" xfId="920"/>
    <cellStyle name="Calculation 2 2 3 2" xfId="921"/>
    <cellStyle name="Calculation 2 2 3 2 10" xfId="922"/>
    <cellStyle name="Calculation 2 2 3 2 10 2" xfId="923"/>
    <cellStyle name="Calculation 2 2 3 2 10 2 2" xfId="924"/>
    <cellStyle name="Calculation 2 2 3 2 10 2 3" xfId="925"/>
    <cellStyle name="Calculation 2 2 3 2 10 3" xfId="926"/>
    <cellStyle name="Calculation 2 2 3 2 10 3 2" xfId="927"/>
    <cellStyle name="Calculation 2 2 3 2 10 3 3" xfId="928"/>
    <cellStyle name="Calculation 2 2 3 2 10 4" xfId="929"/>
    <cellStyle name="Calculation 2 2 3 2 10 4 2" xfId="930"/>
    <cellStyle name="Calculation 2 2 3 2 10 4 3" xfId="931"/>
    <cellStyle name="Calculation 2 2 3 2 10 5" xfId="932"/>
    <cellStyle name="Calculation 2 2 3 2 10 5 2" xfId="933"/>
    <cellStyle name="Calculation 2 2 3 2 10 5 3" xfId="934"/>
    <cellStyle name="Calculation 2 2 3 2 10 6" xfId="935"/>
    <cellStyle name="Calculation 2 2 3 2 10 6 2" xfId="936"/>
    <cellStyle name="Calculation 2 2 3 2 10 6 3" xfId="937"/>
    <cellStyle name="Calculation 2 2 3 2 10 7" xfId="938"/>
    <cellStyle name="Calculation 2 2 3 2 10 8" xfId="939"/>
    <cellStyle name="Calculation 2 2 3 2 11" xfId="940"/>
    <cellStyle name="Calculation 2 2 3 2 11 2" xfId="941"/>
    <cellStyle name="Calculation 2 2 3 2 11 2 2" xfId="942"/>
    <cellStyle name="Calculation 2 2 3 2 11 2 3" xfId="943"/>
    <cellStyle name="Calculation 2 2 3 2 11 3" xfId="944"/>
    <cellStyle name="Calculation 2 2 3 2 11 3 2" xfId="945"/>
    <cellStyle name="Calculation 2 2 3 2 11 3 3" xfId="946"/>
    <cellStyle name="Calculation 2 2 3 2 11 4" xfId="947"/>
    <cellStyle name="Calculation 2 2 3 2 11 4 2" xfId="948"/>
    <cellStyle name="Calculation 2 2 3 2 11 4 3" xfId="949"/>
    <cellStyle name="Calculation 2 2 3 2 11 5" xfId="950"/>
    <cellStyle name="Calculation 2 2 3 2 11 5 2" xfId="951"/>
    <cellStyle name="Calculation 2 2 3 2 11 5 3" xfId="952"/>
    <cellStyle name="Calculation 2 2 3 2 11 6" xfId="953"/>
    <cellStyle name="Calculation 2 2 3 2 11 6 2" xfId="954"/>
    <cellStyle name="Calculation 2 2 3 2 11 6 3" xfId="955"/>
    <cellStyle name="Calculation 2 2 3 2 11 7" xfId="956"/>
    <cellStyle name="Calculation 2 2 3 2 11 8" xfId="957"/>
    <cellStyle name="Calculation 2 2 3 2 12" xfId="958"/>
    <cellStyle name="Calculation 2 2 3 2 12 2" xfId="959"/>
    <cellStyle name="Calculation 2 2 3 2 12 2 2" xfId="960"/>
    <cellStyle name="Calculation 2 2 3 2 12 2 3" xfId="961"/>
    <cellStyle name="Calculation 2 2 3 2 12 3" xfId="962"/>
    <cellStyle name="Calculation 2 2 3 2 12 3 2" xfId="963"/>
    <cellStyle name="Calculation 2 2 3 2 12 3 3" xfId="964"/>
    <cellStyle name="Calculation 2 2 3 2 12 4" xfId="965"/>
    <cellStyle name="Calculation 2 2 3 2 12 4 2" xfId="966"/>
    <cellStyle name="Calculation 2 2 3 2 12 4 3" xfId="967"/>
    <cellStyle name="Calculation 2 2 3 2 12 5" xfId="968"/>
    <cellStyle name="Calculation 2 2 3 2 12 5 2" xfId="969"/>
    <cellStyle name="Calculation 2 2 3 2 12 5 3" xfId="970"/>
    <cellStyle name="Calculation 2 2 3 2 12 6" xfId="971"/>
    <cellStyle name="Calculation 2 2 3 2 12 6 2" xfId="972"/>
    <cellStyle name="Calculation 2 2 3 2 12 6 3" xfId="973"/>
    <cellStyle name="Calculation 2 2 3 2 12 7" xfId="974"/>
    <cellStyle name="Calculation 2 2 3 2 12 8" xfId="975"/>
    <cellStyle name="Calculation 2 2 3 2 13" xfId="976"/>
    <cellStyle name="Calculation 2 2 3 2 13 2" xfId="977"/>
    <cellStyle name="Calculation 2 2 3 2 13 2 2" xfId="978"/>
    <cellStyle name="Calculation 2 2 3 2 13 2 3" xfId="979"/>
    <cellStyle name="Calculation 2 2 3 2 13 3" xfId="980"/>
    <cellStyle name="Calculation 2 2 3 2 13 3 2" xfId="981"/>
    <cellStyle name="Calculation 2 2 3 2 13 3 3" xfId="982"/>
    <cellStyle name="Calculation 2 2 3 2 13 4" xfId="983"/>
    <cellStyle name="Calculation 2 2 3 2 13 4 2" xfId="984"/>
    <cellStyle name="Calculation 2 2 3 2 13 4 3" xfId="985"/>
    <cellStyle name="Calculation 2 2 3 2 13 5" xfId="986"/>
    <cellStyle name="Calculation 2 2 3 2 13 5 2" xfId="987"/>
    <cellStyle name="Calculation 2 2 3 2 13 5 3" xfId="988"/>
    <cellStyle name="Calculation 2 2 3 2 13 6" xfId="989"/>
    <cellStyle name="Calculation 2 2 3 2 13 6 2" xfId="990"/>
    <cellStyle name="Calculation 2 2 3 2 13 6 3" xfId="991"/>
    <cellStyle name="Calculation 2 2 3 2 13 7" xfId="992"/>
    <cellStyle name="Calculation 2 2 3 2 13 8" xfId="993"/>
    <cellStyle name="Calculation 2 2 3 2 14" xfId="994"/>
    <cellStyle name="Calculation 2 2 3 2 14 2" xfId="995"/>
    <cellStyle name="Calculation 2 2 3 2 14 2 2" xfId="996"/>
    <cellStyle name="Calculation 2 2 3 2 14 2 3" xfId="997"/>
    <cellStyle name="Calculation 2 2 3 2 14 3" xfId="998"/>
    <cellStyle name="Calculation 2 2 3 2 14 3 2" xfId="999"/>
    <cellStyle name="Calculation 2 2 3 2 14 3 3" xfId="1000"/>
    <cellStyle name="Calculation 2 2 3 2 14 4" xfId="1001"/>
    <cellStyle name="Calculation 2 2 3 2 14 4 2" xfId="1002"/>
    <cellStyle name="Calculation 2 2 3 2 14 4 3" xfId="1003"/>
    <cellStyle name="Calculation 2 2 3 2 14 5" xfId="1004"/>
    <cellStyle name="Calculation 2 2 3 2 14 5 2" xfId="1005"/>
    <cellStyle name="Calculation 2 2 3 2 14 5 3" xfId="1006"/>
    <cellStyle name="Calculation 2 2 3 2 14 6" xfId="1007"/>
    <cellStyle name="Calculation 2 2 3 2 14 6 2" xfId="1008"/>
    <cellStyle name="Calculation 2 2 3 2 14 6 3" xfId="1009"/>
    <cellStyle name="Calculation 2 2 3 2 14 7" xfId="1010"/>
    <cellStyle name="Calculation 2 2 3 2 14 8" xfId="1011"/>
    <cellStyle name="Calculation 2 2 3 2 15" xfId="1012"/>
    <cellStyle name="Calculation 2 2 3 2 15 2" xfId="1013"/>
    <cellStyle name="Calculation 2 2 3 2 15 3" xfId="1014"/>
    <cellStyle name="Calculation 2 2 3 2 16" xfId="1015"/>
    <cellStyle name="Calculation 2 2 3 2 2" xfId="1016"/>
    <cellStyle name="Calculation 2 2 3 2 2 2" xfId="1017"/>
    <cellStyle name="Calculation 2 2 3 2 2 2 2" xfId="1018"/>
    <cellStyle name="Calculation 2 2 3 2 2 2 3" xfId="1019"/>
    <cellStyle name="Calculation 2 2 3 2 2 3" xfId="1020"/>
    <cellStyle name="Calculation 2 2 3 2 2 3 2" xfId="1021"/>
    <cellStyle name="Calculation 2 2 3 2 2 3 3" xfId="1022"/>
    <cellStyle name="Calculation 2 2 3 2 2 4" xfId="1023"/>
    <cellStyle name="Calculation 2 2 3 2 2 4 2" xfId="1024"/>
    <cellStyle name="Calculation 2 2 3 2 2 4 3" xfId="1025"/>
    <cellStyle name="Calculation 2 2 3 2 2 5" xfId="1026"/>
    <cellStyle name="Calculation 2 2 3 2 2 5 2" xfId="1027"/>
    <cellStyle name="Calculation 2 2 3 2 2 5 3" xfId="1028"/>
    <cellStyle name="Calculation 2 2 3 2 2 6" xfId="1029"/>
    <cellStyle name="Calculation 2 2 3 2 2 6 2" xfId="1030"/>
    <cellStyle name="Calculation 2 2 3 2 2 6 3" xfId="1031"/>
    <cellStyle name="Calculation 2 2 3 2 2 7" xfId="1032"/>
    <cellStyle name="Calculation 2 2 3 2 2 8" xfId="1033"/>
    <cellStyle name="Calculation 2 2 3 2 2 9" xfId="1034"/>
    <cellStyle name="Calculation 2 2 3 2 3" xfId="1035"/>
    <cellStyle name="Calculation 2 2 3 2 3 2" xfId="1036"/>
    <cellStyle name="Calculation 2 2 3 2 3 2 2" xfId="1037"/>
    <cellStyle name="Calculation 2 2 3 2 3 2 3" xfId="1038"/>
    <cellStyle name="Calculation 2 2 3 2 3 3" xfId="1039"/>
    <cellStyle name="Calculation 2 2 3 2 3 3 2" xfId="1040"/>
    <cellStyle name="Calculation 2 2 3 2 3 3 3" xfId="1041"/>
    <cellStyle name="Calculation 2 2 3 2 3 4" xfId="1042"/>
    <cellStyle name="Calculation 2 2 3 2 3 4 2" xfId="1043"/>
    <cellStyle name="Calculation 2 2 3 2 3 4 3" xfId="1044"/>
    <cellStyle name="Calculation 2 2 3 2 3 5" xfId="1045"/>
    <cellStyle name="Calculation 2 2 3 2 3 5 2" xfId="1046"/>
    <cellStyle name="Calculation 2 2 3 2 3 5 3" xfId="1047"/>
    <cellStyle name="Calculation 2 2 3 2 3 6" xfId="1048"/>
    <cellStyle name="Calculation 2 2 3 2 3 6 2" xfId="1049"/>
    <cellStyle name="Calculation 2 2 3 2 3 6 3" xfId="1050"/>
    <cellStyle name="Calculation 2 2 3 2 3 7" xfId="1051"/>
    <cellStyle name="Calculation 2 2 3 2 3 8" xfId="1052"/>
    <cellStyle name="Calculation 2 2 3 2 3 9" xfId="1053"/>
    <cellStyle name="Calculation 2 2 3 2 4" xfId="1054"/>
    <cellStyle name="Calculation 2 2 3 2 4 2" xfId="1055"/>
    <cellStyle name="Calculation 2 2 3 2 4 2 2" xfId="1056"/>
    <cellStyle name="Calculation 2 2 3 2 4 2 3" xfId="1057"/>
    <cellStyle name="Calculation 2 2 3 2 4 3" xfId="1058"/>
    <cellStyle name="Calculation 2 2 3 2 4 3 2" xfId="1059"/>
    <cellStyle name="Calculation 2 2 3 2 4 3 3" xfId="1060"/>
    <cellStyle name="Calculation 2 2 3 2 4 4" xfId="1061"/>
    <cellStyle name="Calculation 2 2 3 2 4 4 2" xfId="1062"/>
    <cellStyle name="Calculation 2 2 3 2 4 4 3" xfId="1063"/>
    <cellStyle name="Calculation 2 2 3 2 4 5" xfId="1064"/>
    <cellStyle name="Calculation 2 2 3 2 4 5 2" xfId="1065"/>
    <cellStyle name="Calculation 2 2 3 2 4 5 3" xfId="1066"/>
    <cellStyle name="Calculation 2 2 3 2 4 6" xfId="1067"/>
    <cellStyle name="Calculation 2 2 3 2 4 6 2" xfId="1068"/>
    <cellStyle name="Calculation 2 2 3 2 4 6 3" xfId="1069"/>
    <cellStyle name="Calculation 2 2 3 2 4 7" xfId="1070"/>
    <cellStyle name="Calculation 2 2 3 2 4 8" xfId="1071"/>
    <cellStyle name="Calculation 2 2 3 2 4 9" xfId="1072"/>
    <cellStyle name="Calculation 2 2 3 2 5" xfId="1073"/>
    <cellStyle name="Calculation 2 2 3 2 5 2" xfId="1074"/>
    <cellStyle name="Calculation 2 2 3 2 5 2 2" xfId="1075"/>
    <cellStyle name="Calculation 2 2 3 2 5 2 3" xfId="1076"/>
    <cellStyle name="Calculation 2 2 3 2 5 3" xfId="1077"/>
    <cellStyle name="Calculation 2 2 3 2 5 3 2" xfId="1078"/>
    <cellStyle name="Calculation 2 2 3 2 5 3 3" xfId="1079"/>
    <cellStyle name="Calculation 2 2 3 2 5 4" xfId="1080"/>
    <cellStyle name="Calculation 2 2 3 2 5 4 2" xfId="1081"/>
    <cellStyle name="Calculation 2 2 3 2 5 4 3" xfId="1082"/>
    <cellStyle name="Calculation 2 2 3 2 5 5" xfId="1083"/>
    <cellStyle name="Calculation 2 2 3 2 5 5 2" xfId="1084"/>
    <cellStyle name="Calculation 2 2 3 2 5 5 3" xfId="1085"/>
    <cellStyle name="Calculation 2 2 3 2 5 6" xfId="1086"/>
    <cellStyle name="Calculation 2 2 3 2 5 6 2" xfId="1087"/>
    <cellStyle name="Calculation 2 2 3 2 5 6 3" xfId="1088"/>
    <cellStyle name="Calculation 2 2 3 2 5 7" xfId="1089"/>
    <cellStyle name="Calculation 2 2 3 2 5 8" xfId="1090"/>
    <cellStyle name="Calculation 2 2 3 2 5 9" xfId="1091"/>
    <cellStyle name="Calculation 2 2 3 2 6" xfId="1092"/>
    <cellStyle name="Calculation 2 2 3 2 6 2" xfId="1093"/>
    <cellStyle name="Calculation 2 2 3 2 6 2 2" xfId="1094"/>
    <cellStyle name="Calculation 2 2 3 2 6 2 3" xfId="1095"/>
    <cellStyle name="Calculation 2 2 3 2 6 3" xfId="1096"/>
    <cellStyle name="Calculation 2 2 3 2 6 3 2" xfId="1097"/>
    <cellStyle name="Calculation 2 2 3 2 6 3 3" xfId="1098"/>
    <cellStyle name="Calculation 2 2 3 2 6 4" xfId="1099"/>
    <cellStyle name="Calculation 2 2 3 2 6 4 2" xfId="1100"/>
    <cellStyle name="Calculation 2 2 3 2 6 4 3" xfId="1101"/>
    <cellStyle name="Calculation 2 2 3 2 6 5" xfId="1102"/>
    <cellStyle name="Calculation 2 2 3 2 6 5 2" xfId="1103"/>
    <cellStyle name="Calculation 2 2 3 2 6 5 3" xfId="1104"/>
    <cellStyle name="Calculation 2 2 3 2 6 6" xfId="1105"/>
    <cellStyle name="Calculation 2 2 3 2 6 6 2" xfId="1106"/>
    <cellStyle name="Calculation 2 2 3 2 6 6 3" xfId="1107"/>
    <cellStyle name="Calculation 2 2 3 2 6 7" xfId="1108"/>
    <cellStyle name="Calculation 2 2 3 2 6 8" xfId="1109"/>
    <cellStyle name="Calculation 2 2 3 2 6 9" xfId="1110"/>
    <cellStyle name="Calculation 2 2 3 2 7" xfId="1111"/>
    <cellStyle name="Calculation 2 2 3 2 7 2" xfId="1112"/>
    <cellStyle name="Calculation 2 2 3 2 7 2 2" xfId="1113"/>
    <cellStyle name="Calculation 2 2 3 2 7 2 3" xfId="1114"/>
    <cellStyle name="Calculation 2 2 3 2 7 3" xfId="1115"/>
    <cellStyle name="Calculation 2 2 3 2 7 3 2" xfId="1116"/>
    <cellStyle name="Calculation 2 2 3 2 7 3 3" xfId="1117"/>
    <cellStyle name="Calculation 2 2 3 2 7 4" xfId="1118"/>
    <cellStyle name="Calculation 2 2 3 2 7 4 2" xfId="1119"/>
    <cellStyle name="Calculation 2 2 3 2 7 4 3" xfId="1120"/>
    <cellStyle name="Calculation 2 2 3 2 7 5" xfId="1121"/>
    <cellStyle name="Calculation 2 2 3 2 7 5 2" xfId="1122"/>
    <cellStyle name="Calculation 2 2 3 2 7 5 3" xfId="1123"/>
    <cellStyle name="Calculation 2 2 3 2 7 6" xfId="1124"/>
    <cellStyle name="Calculation 2 2 3 2 7 6 2" xfId="1125"/>
    <cellStyle name="Calculation 2 2 3 2 7 6 3" xfId="1126"/>
    <cellStyle name="Calculation 2 2 3 2 7 7" xfId="1127"/>
    <cellStyle name="Calculation 2 2 3 2 7 8" xfId="1128"/>
    <cellStyle name="Calculation 2 2 3 2 7 9" xfId="1129"/>
    <cellStyle name="Calculation 2 2 3 2 8" xfId="1130"/>
    <cellStyle name="Calculation 2 2 3 2 8 2" xfId="1131"/>
    <cellStyle name="Calculation 2 2 3 2 8 2 2" xfId="1132"/>
    <cellStyle name="Calculation 2 2 3 2 8 2 3" xfId="1133"/>
    <cellStyle name="Calculation 2 2 3 2 8 3" xfId="1134"/>
    <cellStyle name="Calculation 2 2 3 2 8 3 2" xfId="1135"/>
    <cellStyle name="Calculation 2 2 3 2 8 3 3" xfId="1136"/>
    <cellStyle name="Calculation 2 2 3 2 8 4" xfId="1137"/>
    <cellStyle name="Calculation 2 2 3 2 8 4 2" xfId="1138"/>
    <cellStyle name="Calculation 2 2 3 2 8 4 3" xfId="1139"/>
    <cellStyle name="Calculation 2 2 3 2 8 5" xfId="1140"/>
    <cellStyle name="Calculation 2 2 3 2 8 5 2" xfId="1141"/>
    <cellStyle name="Calculation 2 2 3 2 8 5 3" xfId="1142"/>
    <cellStyle name="Calculation 2 2 3 2 8 6" xfId="1143"/>
    <cellStyle name="Calculation 2 2 3 2 8 6 2" xfId="1144"/>
    <cellStyle name="Calculation 2 2 3 2 8 6 3" xfId="1145"/>
    <cellStyle name="Calculation 2 2 3 2 8 7" xfId="1146"/>
    <cellStyle name="Calculation 2 2 3 2 8 8" xfId="1147"/>
    <cellStyle name="Calculation 2 2 3 2 8 9" xfId="1148"/>
    <cellStyle name="Calculation 2 2 3 2 9" xfId="1149"/>
    <cellStyle name="Calculation 2 2 3 2 9 2" xfId="1150"/>
    <cellStyle name="Calculation 2 2 3 2 9 2 2" xfId="1151"/>
    <cellStyle name="Calculation 2 2 3 2 9 2 3" xfId="1152"/>
    <cellStyle name="Calculation 2 2 3 2 9 3" xfId="1153"/>
    <cellStyle name="Calculation 2 2 3 2 9 3 2" xfId="1154"/>
    <cellStyle name="Calculation 2 2 3 2 9 3 3" xfId="1155"/>
    <cellStyle name="Calculation 2 2 3 2 9 4" xfId="1156"/>
    <cellStyle name="Calculation 2 2 3 2 9 4 2" xfId="1157"/>
    <cellStyle name="Calculation 2 2 3 2 9 4 3" xfId="1158"/>
    <cellStyle name="Calculation 2 2 3 2 9 5" xfId="1159"/>
    <cellStyle name="Calculation 2 2 3 2 9 5 2" xfId="1160"/>
    <cellStyle name="Calculation 2 2 3 2 9 5 3" xfId="1161"/>
    <cellStyle name="Calculation 2 2 3 2 9 6" xfId="1162"/>
    <cellStyle name="Calculation 2 2 3 2 9 6 2" xfId="1163"/>
    <cellStyle name="Calculation 2 2 3 2 9 6 3" xfId="1164"/>
    <cellStyle name="Calculation 2 2 3 2 9 7" xfId="1165"/>
    <cellStyle name="Calculation 2 2 3 2 9 8" xfId="1166"/>
    <cellStyle name="Calculation 2 2 3 3" xfId="1167"/>
    <cellStyle name="Calculation 2 2 3 3 10" xfId="1168"/>
    <cellStyle name="Calculation 2 2 3 3 11" xfId="1169"/>
    <cellStyle name="Calculation 2 2 3 3 2" xfId="1170"/>
    <cellStyle name="Calculation 2 2 3 3 2 2" xfId="1171"/>
    <cellStyle name="Calculation 2 2 3 3 2 3" xfId="1172"/>
    <cellStyle name="Calculation 2 2 3 3 2 4" xfId="1173"/>
    <cellStyle name="Calculation 2 2 3 3 3" xfId="1174"/>
    <cellStyle name="Calculation 2 2 3 3 3 2" xfId="1175"/>
    <cellStyle name="Calculation 2 2 3 3 3 3" xfId="1176"/>
    <cellStyle name="Calculation 2 2 3 3 3 4" xfId="1177"/>
    <cellStyle name="Calculation 2 2 3 3 4" xfId="1178"/>
    <cellStyle name="Calculation 2 2 3 3 4 2" xfId="1179"/>
    <cellStyle name="Calculation 2 2 3 3 4 3" xfId="1180"/>
    <cellStyle name="Calculation 2 2 3 3 4 4" xfId="1181"/>
    <cellStyle name="Calculation 2 2 3 3 5" xfId="1182"/>
    <cellStyle name="Calculation 2 2 3 3 5 2" xfId="1183"/>
    <cellStyle name="Calculation 2 2 3 3 5 3" xfId="1184"/>
    <cellStyle name="Calculation 2 2 3 3 5 4" xfId="1185"/>
    <cellStyle name="Calculation 2 2 3 3 6" xfId="1186"/>
    <cellStyle name="Calculation 2 2 3 3 6 2" xfId="1187"/>
    <cellStyle name="Calculation 2 2 3 3 6 3" xfId="1188"/>
    <cellStyle name="Calculation 2 2 3 3 6 4" xfId="1189"/>
    <cellStyle name="Calculation 2 2 3 3 7" xfId="1190"/>
    <cellStyle name="Calculation 2 2 3 3 8" xfId="1191"/>
    <cellStyle name="Calculation 2 2 3 3 9" xfId="1192"/>
    <cellStyle name="Calculation 2 2 3 4" xfId="1193"/>
    <cellStyle name="Calculation 2 2 3 4 10" xfId="1194"/>
    <cellStyle name="Calculation 2 2 3 4 2" xfId="1195"/>
    <cellStyle name="Calculation 2 2 3 4 2 2" xfId="1196"/>
    <cellStyle name="Calculation 2 2 3 4 2 3" xfId="1197"/>
    <cellStyle name="Calculation 2 2 3 4 2 4" xfId="1198"/>
    <cellStyle name="Calculation 2 2 3 4 3" xfId="1199"/>
    <cellStyle name="Calculation 2 2 3 4 3 2" xfId="1200"/>
    <cellStyle name="Calculation 2 2 3 4 3 3" xfId="1201"/>
    <cellStyle name="Calculation 2 2 3 4 3 4" xfId="1202"/>
    <cellStyle name="Calculation 2 2 3 4 4" xfId="1203"/>
    <cellStyle name="Calculation 2 2 3 4 4 2" xfId="1204"/>
    <cellStyle name="Calculation 2 2 3 4 4 3" xfId="1205"/>
    <cellStyle name="Calculation 2 2 3 4 4 4" xfId="1206"/>
    <cellStyle name="Calculation 2 2 3 4 5" xfId="1207"/>
    <cellStyle name="Calculation 2 2 3 4 5 2" xfId="1208"/>
    <cellStyle name="Calculation 2 2 3 4 5 3" xfId="1209"/>
    <cellStyle name="Calculation 2 2 3 4 5 4" xfId="1210"/>
    <cellStyle name="Calculation 2 2 3 4 6" xfId="1211"/>
    <cellStyle name="Calculation 2 2 3 4 6 2" xfId="1212"/>
    <cellStyle name="Calculation 2 2 3 4 6 3" xfId="1213"/>
    <cellStyle name="Calculation 2 2 3 4 6 4" xfId="1214"/>
    <cellStyle name="Calculation 2 2 3 4 7" xfId="1215"/>
    <cellStyle name="Calculation 2 2 3 4 8" xfId="1216"/>
    <cellStyle name="Calculation 2 2 3 4 9" xfId="1217"/>
    <cellStyle name="Calculation 2 2 3 5" xfId="1218"/>
    <cellStyle name="Calculation 2 2 3 5 2" xfId="1219"/>
    <cellStyle name="Calculation 2 2 3 5 2 2" xfId="1220"/>
    <cellStyle name="Calculation 2 2 3 5 2 3" xfId="1221"/>
    <cellStyle name="Calculation 2 2 3 5 3" xfId="1222"/>
    <cellStyle name="Calculation 2 2 3 5 3 2" xfId="1223"/>
    <cellStyle name="Calculation 2 2 3 5 3 3" xfId="1224"/>
    <cellStyle name="Calculation 2 2 3 5 4" xfId="1225"/>
    <cellStyle name="Calculation 2 2 3 5 4 2" xfId="1226"/>
    <cellStyle name="Calculation 2 2 3 5 4 3" xfId="1227"/>
    <cellStyle name="Calculation 2 2 3 5 5" xfId="1228"/>
    <cellStyle name="Calculation 2 2 3 5 5 2" xfId="1229"/>
    <cellStyle name="Calculation 2 2 3 5 5 3" xfId="1230"/>
    <cellStyle name="Calculation 2 2 3 5 6" xfId="1231"/>
    <cellStyle name="Calculation 2 2 3 5 6 2" xfId="1232"/>
    <cellStyle name="Calculation 2 2 3 5 6 3" xfId="1233"/>
    <cellStyle name="Calculation 2 2 3 5 7" xfId="1234"/>
    <cellStyle name="Calculation 2 2 3 5 8" xfId="1235"/>
    <cellStyle name="Calculation 2 2 3 5 9" xfId="1236"/>
    <cellStyle name="Calculation 2 2 3 6" xfId="1237"/>
    <cellStyle name="Calculation 2 2 3 6 2" xfId="1238"/>
    <cellStyle name="Calculation 2 2 3 6 2 2" xfId="1239"/>
    <cellStyle name="Calculation 2 2 3 6 2 3" xfId="1240"/>
    <cellStyle name="Calculation 2 2 3 6 3" xfId="1241"/>
    <cellStyle name="Calculation 2 2 3 6 3 2" xfId="1242"/>
    <cellStyle name="Calculation 2 2 3 6 3 3" xfId="1243"/>
    <cellStyle name="Calculation 2 2 3 6 4" xfId="1244"/>
    <cellStyle name="Calculation 2 2 3 6 4 2" xfId="1245"/>
    <cellStyle name="Calculation 2 2 3 6 4 3" xfId="1246"/>
    <cellStyle name="Calculation 2 2 3 6 5" xfId="1247"/>
    <cellStyle name="Calculation 2 2 3 6 5 2" xfId="1248"/>
    <cellStyle name="Calculation 2 2 3 6 5 3" xfId="1249"/>
    <cellStyle name="Calculation 2 2 3 6 6" xfId="1250"/>
    <cellStyle name="Calculation 2 2 3 6 6 2" xfId="1251"/>
    <cellStyle name="Calculation 2 2 3 6 6 3" xfId="1252"/>
    <cellStyle name="Calculation 2 2 3 6 7" xfId="1253"/>
    <cellStyle name="Calculation 2 2 3 6 8" xfId="1254"/>
    <cellStyle name="Calculation 2 2 3 6 9" xfId="1255"/>
    <cellStyle name="Calculation 2 2 3 7" xfId="1256"/>
    <cellStyle name="Calculation 2 2 3 7 2" xfId="1257"/>
    <cellStyle name="Calculation 2 2 3 7 2 2" xfId="1258"/>
    <cellStyle name="Calculation 2 2 3 7 2 3" xfId="1259"/>
    <cellStyle name="Calculation 2 2 3 7 3" xfId="1260"/>
    <cellStyle name="Calculation 2 2 3 7 3 2" xfId="1261"/>
    <cellStyle name="Calculation 2 2 3 7 3 3" xfId="1262"/>
    <cellStyle name="Calculation 2 2 3 7 4" xfId="1263"/>
    <cellStyle name="Calculation 2 2 3 7 4 2" xfId="1264"/>
    <cellStyle name="Calculation 2 2 3 7 4 3" xfId="1265"/>
    <cellStyle name="Calculation 2 2 3 7 5" xfId="1266"/>
    <cellStyle name="Calculation 2 2 3 7 5 2" xfId="1267"/>
    <cellStyle name="Calculation 2 2 3 7 5 3" xfId="1268"/>
    <cellStyle name="Calculation 2 2 3 7 6" xfId="1269"/>
    <cellStyle name="Calculation 2 2 3 7 6 2" xfId="1270"/>
    <cellStyle name="Calculation 2 2 3 7 6 3" xfId="1271"/>
    <cellStyle name="Calculation 2 2 3 7 7" xfId="1272"/>
    <cellStyle name="Calculation 2 2 3 7 8" xfId="1273"/>
    <cellStyle name="Calculation 2 2 3 7 9" xfId="1274"/>
    <cellStyle name="Calculation 2 2 3 8" xfId="1275"/>
    <cellStyle name="Calculation 2 2 3 8 2" xfId="1276"/>
    <cellStyle name="Calculation 2 2 3 8 2 2" xfId="1277"/>
    <cellStyle name="Calculation 2 2 3 8 2 3" xfId="1278"/>
    <cellStyle name="Calculation 2 2 3 8 3" xfId="1279"/>
    <cellStyle name="Calculation 2 2 3 8 3 2" xfId="1280"/>
    <cellStyle name="Calculation 2 2 3 8 3 3" xfId="1281"/>
    <cellStyle name="Calculation 2 2 3 8 4" xfId="1282"/>
    <cellStyle name="Calculation 2 2 3 8 4 2" xfId="1283"/>
    <cellStyle name="Calculation 2 2 3 8 4 3" xfId="1284"/>
    <cellStyle name="Calculation 2 2 3 8 5" xfId="1285"/>
    <cellStyle name="Calculation 2 2 3 8 5 2" xfId="1286"/>
    <cellStyle name="Calculation 2 2 3 8 5 3" xfId="1287"/>
    <cellStyle name="Calculation 2 2 3 8 6" xfId="1288"/>
    <cellStyle name="Calculation 2 2 3 8 6 2" xfId="1289"/>
    <cellStyle name="Calculation 2 2 3 8 6 3" xfId="1290"/>
    <cellStyle name="Calculation 2 2 3 8 7" xfId="1291"/>
    <cellStyle name="Calculation 2 2 3 8 8" xfId="1292"/>
    <cellStyle name="Calculation 2 2 3 8 9" xfId="1293"/>
    <cellStyle name="Calculation 2 2 3 9" xfId="1294"/>
    <cellStyle name="Calculation 2 2 3 9 2" xfId="1295"/>
    <cellStyle name="Calculation 2 2 3 9 2 2" xfId="1296"/>
    <cellStyle name="Calculation 2 2 3 9 2 3" xfId="1297"/>
    <cellStyle name="Calculation 2 2 3 9 3" xfId="1298"/>
    <cellStyle name="Calculation 2 2 3 9 3 2" xfId="1299"/>
    <cellStyle name="Calculation 2 2 3 9 3 3" xfId="1300"/>
    <cellStyle name="Calculation 2 2 3 9 4" xfId="1301"/>
    <cellStyle name="Calculation 2 2 3 9 4 2" xfId="1302"/>
    <cellStyle name="Calculation 2 2 3 9 4 3" xfId="1303"/>
    <cellStyle name="Calculation 2 2 3 9 5" xfId="1304"/>
    <cellStyle name="Calculation 2 2 3 9 5 2" xfId="1305"/>
    <cellStyle name="Calculation 2 2 3 9 5 3" xfId="1306"/>
    <cellStyle name="Calculation 2 2 3 9 6" xfId="1307"/>
    <cellStyle name="Calculation 2 2 3 9 6 2" xfId="1308"/>
    <cellStyle name="Calculation 2 2 3 9 6 3" xfId="1309"/>
    <cellStyle name="Calculation 2 2 3 9 7" xfId="1310"/>
    <cellStyle name="Calculation 2 2 3 9 8" xfId="1311"/>
    <cellStyle name="Calculation 2 2 3 9 9" xfId="1312"/>
    <cellStyle name="Calculation 2 2 4" xfId="1313"/>
    <cellStyle name="Calculation 2 2 4 10" xfId="1314"/>
    <cellStyle name="Calculation 2 2 4 10 2" xfId="1315"/>
    <cellStyle name="Calculation 2 2 4 10 2 2" xfId="1316"/>
    <cellStyle name="Calculation 2 2 4 10 2 3" xfId="1317"/>
    <cellStyle name="Calculation 2 2 4 10 3" xfId="1318"/>
    <cellStyle name="Calculation 2 2 4 10 3 2" xfId="1319"/>
    <cellStyle name="Calculation 2 2 4 10 3 3" xfId="1320"/>
    <cellStyle name="Calculation 2 2 4 10 4" xfId="1321"/>
    <cellStyle name="Calculation 2 2 4 10 4 2" xfId="1322"/>
    <cellStyle name="Calculation 2 2 4 10 4 3" xfId="1323"/>
    <cellStyle name="Calculation 2 2 4 10 5" xfId="1324"/>
    <cellStyle name="Calculation 2 2 4 10 5 2" xfId="1325"/>
    <cellStyle name="Calculation 2 2 4 10 5 3" xfId="1326"/>
    <cellStyle name="Calculation 2 2 4 10 6" xfId="1327"/>
    <cellStyle name="Calculation 2 2 4 10 6 2" xfId="1328"/>
    <cellStyle name="Calculation 2 2 4 10 6 3" xfId="1329"/>
    <cellStyle name="Calculation 2 2 4 10 7" xfId="1330"/>
    <cellStyle name="Calculation 2 2 4 10 8" xfId="1331"/>
    <cellStyle name="Calculation 2 2 4 11" xfId="1332"/>
    <cellStyle name="Calculation 2 2 4 11 2" xfId="1333"/>
    <cellStyle name="Calculation 2 2 4 11 2 2" xfId="1334"/>
    <cellStyle name="Calculation 2 2 4 11 2 3" xfId="1335"/>
    <cellStyle name="Calculation 2 2 4 11 3" xfId="1336"/>
    <cellStyle name="Calculation 2 2 4 11 3 2" xfId="1337"/>
    <cellStyle name="Calculation 2 2 4 11 3 3" xfId="1338"/>
    <cellStyle name="Calculation 2 2 4 11 4" xfId="1339"/>
    <cellStyle name="Calculation 2 2 4 11 4 2" xfId="1340"/>
    <cellStyle name="Calculation 2 2 4 11 4 3" xfId="1341"/>
    <cellStyle name="Calculation 2 2 4 11 5" xfId="1342"/>
    <cellStyle name="Calculation 2 2 4 11 5 2" xfId="1343"/>
    <cellStyle name="Calculation 2 2 4 11 5 3" xfId="1344"/>
    <cellStyle name="Calculation 2 2 4 11 6" xfId="1345"/>
    <cellStyle name="Calculation 2 2 4 11 6 2" xfId="1346"/>
    <cellStyle name="Calculation 2 2 4 11 6 3" xfId="1347"/>
    <cellStyle name="Calculation 2 2 4 11 7" xfId="1348"/>
    <cellStyle name="Calculation 2 2 4 11 8" xfId="1349"/>
    <cellStyle name="Calculation 2 2 4 12" xfId="1350"/>
    <cellStyle name="Calculation 2 2 4 12 2" xfId="1351"/>
    <cellStyle name="Calculation 2 2 4 12 2 2" xfId="1352"/>
    <cellStyle name="Calculation 2 2 4 12 2 3" xfId="1353"/>
    <cellStyle name="Calculation 2 2 4 12 3" xfId="1354"/>
    <cellStyle name="Calculation 2 2 4 12 3 2" xfId="1355"/>
    <cellStyle name="Calculation 2 2 4 12 3 3" xfId="1356"/>
    <cellStyle name="Calculation 2 2 4 12 4" xfId="1357"/>
    <cellStyle name="Calculation 2 2 4 12 4 2" xfId="1358"/>
    <cellStyle name="Calculation 2 2 4 12 4 3" xfId="1359"/>
    <cellStyle name="Calculation 2 2 4 12 5" xfId="1360"/>
    <cellStyle name="Calculation 2 2 4 12 5 2" xfId="1361"/>
    <cellStyle name="Calculation 2 2 4 12 5 3" xfId="1362"/>
    <cellStyle name="Calculation 2 2 4 12 6" xfId="1363"/>
    <cellStyle name="Calculation 2 2 4 12 6 2" xfId="1364"/>
    <cellStyle name="Calculation 2 2 4 12 6 3" xfId="1365"/>
    <cellStyle name="Calculation 2 2 4 12 7" xfId="1366"/>
    <cellStyle name="Calculation 2 2 4 12 8" xfId="1367"/>
    <cellStyle name="Calculation 2 2 4 13" xfId="1368"/>
    <cellStyle name="Calculation 2 2 4 13 2" xfId="1369"/>
    <cellStyle name="Calculation 2 2 4 13 2 2" xfId="1370"/>
    <cellStyle name="Calculation 2 2 4 13 2 3" xfId="1371"/>
    <cellStyle name="Calculation 2 2 4 13 3" xfId="1372"/>
    <cellStyle name="Calculation 2 2 4 13 3 2" xfId="1373"/>
    <cellStyle name="Calculation 2 2 4 13 3 3" xfId="1374"/>
    <cellStyle name="Calculation 2 2 4 13 4" xfId="1375"/>
    <cellStyle name="Calculation 2 2 4 13 4 2" xfId="1376"/>
    <cellStyle name="Calculation 2 2 4 13 4 3" xfId="1377"/>
    <cellStyle name="Calculation 2 2 4 13 5" xfId="1378"/>
    <cellStyle name="Calculation 2 2 4 13 5 2" xfId="1379"/>
    <cellStyle name="Calculation 2 2 4 13 5 3" xfId="1380"/>
    <cellStyle name="Calculation 2 2 4 13 6" xfId="1381"/>
    <cellStyle name="Calculation 2 2 4 13 6 2" xfId="1382"/>
    <cellStyle name="Calculation 2 2 4 13 6 3" xfId="1383"/>
    <cellStyle name="Calculation 2 2 4 13 7" xfId="1384"/>
    <cellStyle name="Calculation 2 2 4 13 8" xfId="1385"/>
    <cellStyle name="Calculation 2 2 4 14" xfId="1386"/>
    <cellStyle name="Calculation 2 2 4 14 2" xfId="1387"/>
    <cellStyle name="Calculation 2 2 4 14 2 2" xfId="1388"/>
    <cellStyle name="Calculation 2 2 4 14 2 3" xfId="1389"/>
    <cellStyle name="Calculation 2 2 4 14 3" xfId="1390"/>
    <cellStyle name="Calculation 2 2 4 14 3 2" xfId="1391"/>
    <cellStyle name="Calculation 2 2 4 14 3 3" xfId="1392"/>
    <cellStyle name="Calculation 2 2 4 14 4" xfId="1393"/>
    <cellStyle name="Calculation 2 2 4 14 4 2" xfId="1394"/>
    <cellStyle name="Calculation 2 2 4 14 4 3" xfId="1395"/>
    <cellStyle name="Calculation 2 2 4 14 5" xfId="1396"/>
    <cellStyle name="Calculation 2 2 4 14 5 2" xfId="1397"/>
    <cellStyle name="Calculation 2 2 4 14 5 3" xfId="1398"/>
    <cellStyle name="Calculation 2 2 4 14 6" xfId="1399"/>
    <cellStyle name="Calculation 2 2 4 14 6 2" xfId="1400"/>
    <cellStyle name="Calculation 2 2 4 14 6 3" xfId="1401"/>
    <cellStyle name="Calculation 2 2 4 14 7" xfId="1402"/>
    <cellStyle name="Calculation 2 2 4 14 8" xfId="1403"/>
    <cellStyle name="Calculation 2 2 4 15" xfId="1404"/>
    <cellStyle name="Calculation 2 2 4 15 2" xfId="1405"/>
    <cellStyle name="Calculation 2 2 4 15 3" xfId="1406"/>
    <cellStyle name="Calculation 2 2 4 16" xfId="1407"/>
    <cellStyle name="Calculation 2 2 4 2" xfId="1408"/>
    <cellStyle name="Calculation 2 2 4 2 2" xfId="1409"/>
    <cellStyle name="Calculation 2 2 4 2 2 2" xfId="1410"/>
    <cellStyle name="Calculation 2 2 4 2 2 3" xfId="1411"/>
    <cellStyle name="Calculation 2 2 4 2 3" xfId="1412"/>
    <cellStyle name="Calculation 2 2 4 2 3 2" xfId="1413"/>
    <cellStyle name="Calculation 2 2 4 2 3 3" xfId="1414"/>
    <cellStyle name="Calculation 2 2 4 2 4" xfId="1415"/>
    <cellStyle name="Calculation 2 2 4 2 4 2" xfId="1416"/>
    <cellStyle name="Calculation 2 2 4 2 4 3" xfId="1417"/>
    <cellStyle name="Calculation 2 2 4 2 5" xfId="1418"/>
    <cellStyle name="Calculation 2 2 4 2 5 2" xfId="1419"/>
    <cellStyle name="Calculation 2 2 4 2 5 3" xfId="1420"/>
    <cellStyle name="Calculation 2 2 4 2 6" xfId="1421"/>
    <cellStyle name="Calculation 2 2 4 2 6 2" xfId="1422"/>
    <cellStyle name="Calculation 2 2 4 2 6 3" xfId="1423"/>
    <cellStyle name="Calculation 2 2 4 2 7" xfId="1424"/>
    <cellStyle name="Calculation 2 2 4 2 8" xfId="1425"/>
    <cellStyle name="Calculation 2 2 4 2 9" xfId="1426"/>
    <cellStyle name="Calculation 2 2 4 3" xfId="1427"/>
    <cellStyle name="Calculation 2 2 4 3 2" xfId="1428"/>
    <cellStyle name="Calculation 2 2 4 3 2 2" xfId="1429"/>
    <cellStyle name="Calculation 2 2 4 3 2 3" xfId="1430"/>
    <cellStyle name="Calculation 2 2 4 3 3" xfId="1431"/>
    <cellStyle name="Calculation 2 2 4 3 3 2" xfId="1432"/>
    <cellStyle name="Calculation 2 2 4 3 3 3" xfId="1433"/>
    <cellStyle name="Calculation 2 2 4 3 4" xfId="1434"/>
    <cellStyle name="Calculation 2 2 4 3 4 2" xfId="1435"/>
    <cellStyle name="Calculation 2 2 4 3 4 3" xfId="1436"/>
    <cellStyle name="Calculation 2 2 4 3 5" xfId="1437"/>
    <cellStyle name="Calculation 2 2 4 3 5 2" xfId="1438"/>
    <cellStyle name="Calculation 2 2 4 3 5 3" xfId="1439"/>
    <cellStyle name="Calculation 2 2 4 3 6" xfId="1440"/>
    <cellStyle name="Calculation 2 2 4 3 6 2" xfId="1441"/>
    <cellStyle name="Calculation 2 2 4 3 6 3" xfId="1442"/>
    <cellStyle name="Calculation 2 2 4 3 7" xfId="1443"/>
    <cellStyle name="Calculation 2 2 4 3 8" xfId="1444"/>
    <cellStyle name="Calculation 2 2 4 3 9" xfId="1445"/>
    <cellStyle name="Calculation 2 2 4 4" xfId="1446"/>
    <cellStyle name="Calculation 2 2 4 4 2" xfId="1447"/>
    <cellStyle name="Calculation 2 2 4 4 2 2" xfId="1448"/>
    <cellStyle name="Calculation 2 2 4 4 2 3" xfId="1449"/>
    <cellStyle name="Calculation 2 2 4 4 3" xfId="1450"/>
    <cellStyle name="Calculation 2 2 4 4 3 2" xfId="1451"/>
    <cellStyle name="Calculation 2 2 4 4 3 3" xfId="1452"/>
    <cellStyle name="Calculation 2 2 4 4 4" xfId="1453"/>
    <cellStyle name="Calculation 2 2 4 4 4 2" xfId="1454"/>
    <cellStyle name="Calculation 2 2 4 4 4 3" xfId="1455"/>
    <cellStyle name="Calculation 2 2 4 4 5" xfId="1456"/>
    <cellStyle name="Calculation 2 2 4 4 5 2" xfId="1457"/>
    <cellStyle name="Calculation 2 2 4 4 5 3" xfId="1458"/>
    <cellStyle name="Calculation 2 2 4 4 6" xfId="1459"/>
    <cellStyle name="Calculation 2 2 4 4 6 2" xfId="1460"/>
    <cellStyle name="Calculation 2 2 4 4 6 3" xfId="1461"/>
    <cellStyle name="Calculation 2 2 4 4 7" xfId="1462"/>
    <cellStyle name="Calculation 2 2 4 4 8" xfId="1463"/>
    <cellStyle name="Calculation 2 2 4 4 9" xfId="1464"/>
    <cellStyle name="Calculation 2 2 4 5" xfId="1465"/>
    <cellStyle name="Calculation 2 2 4 5 2" xfId="1466"/>
    <cellStyle name="Calculation 2 2 4 5 2 2" xfId="1467"/>
    <cellStyle name="Calculation 2 2 4 5 2 3" xfId="1468"/>
    <cellStyle name="Calculation 2 2 4 5 3" xfId="1469"/>
    <cellStyle name="Calculation 2 2 4 5 3 2" xfId="1470"/>
    <cellStyle name="Calculation 2 2 4 5 3 3" xfId="1471"/>
    <cellStyle name="Calculation 2 2 4 5 4" xfId="1472"/>
    <cellStyle name="Calculation 2 2 4 5 4 2" xfId="1473"/>
    <cellStyle name="Calculation 2 2 4 5 4 3" xfId="1474"/>
    <cellStyle name="Calculation 2 2 4 5 5" xfId="1475"/>
    <cellStyle name="Calculation 2 2 4 5 5 2" xfId="1476"/>
    <cellStyle name="Calculation 2 2 4 5 5 3" xfId="1477"/>
    <cellStyle name="Calculation 2 2 4 5 6" xfId="1478"/>
    <cellStyle name="Calculation 2 2 4 5 6 2" xfId="1479"/>
    <cellStyle name="Calculation 2 2 4 5 6 3" xfId="1480"/>
    <cellStyle name="Calculation 2 2 4 5 7" xfId="1481"/>
    <cellStyle name="Calculation 2 2 4 5 8" xfId="1482"/>
    <cellStyle name="Calculation 2 2 4 5 9" xfId="1483"/>
    <cellStyle name="Calculation 2 2 4 6" xfId="1484"/>
    <cellStyle name="Calculation 2 2 4 6 2" xfId="1485"/>
    <cellStyle name="Calculation 2 2 4 6 2 2" xfId="1486"/>
    <cellStyle name="Calculation 2 2 4 6 2 3" xfId="1487"/>
    <cellStyle name="Calculation 2 2 4 6 3" xfId="1488"/>
    <cellStyle name="Calculation 2 2 4 6 3 2" xfId="1489"/>
    <cellStyle name="Calculation 2 2 4 6 3 3" xfId="1490"/>
    <cellStyle name="Calculation 2 2 4 6 4" xfId="1491"/>
    <cellStyle name="Calculation 2 2 4 6 4 2" xfId="1492"/>
    <cellStyle name="Calculation 2 2 4 6 4 3" xfId="1493"/>
    <cellStyle name="Calculation 2 2 4 6 5" xfId="1494"/>
    <cellStyle name="Calculation 2 2 4 6 5 2" xfId="1495"/>
    <cellStyle name="Calculation 2 2 4 6 5 3" xfId="1496"/>
    <cellStyle name="Calculation 2 2 4 6 6" xfId="1497"/>
    <cellStyle name="Calculation 2 2 4 6 6 2" xfId="1498"/>
    <cellStyle name="Calculation 2 2 4 6 6 3" xfId="1499"/>
    <cellStyle name="Calculation 2 2 4 6 7" xfId="1500"/>
    <cellStyle name="Calculation 2 2 4 6 8" xfId="1501"/>
    <cellStyle name="Calculation 2 2 4 6 9" xfId="1502"/>
    <cellStyle name="Calculation 2 2 4 7" xfId="1503"/>
    <cellStyle name="Calculation 2 2 4 7 2" xfId="1504"/>
    <cellStyle name="Calculation 2 2 4 7 2 2" xfId="1505"/>
    <cellStyle name="Calculation 2 2 4 7 2 3" xfId="1506"/>
    <cellStyle name="Calculation 2 2 4 7 3" xfId="1507"/>
    <cellStyle name="Calculation 2 2 4 7 3 2" xfId="1508"/>
    <cellStyle name="Calculation 2 2 4 7 3 3" xfId="1509"/>
    <cellStyle name="Calculation 2 2 4 7 4" xfId="1510"/>
    <cellStyle name="Calculation 2 2 4 7 4 2" xfId="1511"/>
    <cellStyle name="Calculation 2 2 4 7 4 3" xfId="1512"/>
    <cellStyle name="Calculation 2 2 4 7 5" xfId="1513"/>
    <cellStyle name="Calculation 2 2 4 7 5 2" xfId="1514"/>
    <cellStyle name="Calculation 2 2 4 7 5 3" xfId="1515"/>
    <cellStyle name="Calculation 2 2 4 7 6" xfId="1516"/>
    <cellStyle name="Calculation 2 2 4 7 6 2" xfId="1517"/>
    <cellStyle name="Calculation 2 2 4 7 6 3" xfId="1518"/>
    <cellStyle name="Calculation 2 2 4 7 7" xfId="1519"/>
    <cellStyle name="Calculation 2 2 4 7 8" xfId="1520"/>
    <cellStyle name="Calculation 2 2 4 7 9" xfId="1521"/>
    <cellStyle name="Calculation 2 2 4 8" xfId="1522"/>
    <cellStyle name="Calculation 2 2 4 8 2" xfId="1523"/>
    <cellStyle name="Calculation 2 2 4 8 2 2" xfId="1524"/>
    <cellStyle name="Calculation 2 2 4 8 2 3" xfId="1525"/>
    <cellStyle name="Calculation 2 2 4 8 3" xfId="1526"/>
    <cellStyle name="Calculation 2 2 4 8 3 2" xfId="1527"/>
    <cellStyle name="Calculation 2 2 4 8 3 3" xfId="1528"/>
    <cellStyle name="Calculation 2 2 4 8 4" xfId="1529"/>
    <cellStyle name="Calculation 2 2 4 8 4 2" xfId="1530"/>
    <cellStyle name="Calculation 2 2 4 8 4 3" xfId="1531"/>
    <cellStyle name="Calculation 2 2 4 8 5" xfId="1532"/>
    <cellStyle name="Calculation 2 2 4 8 5 2" xfId="1533"/>
    <cellStyle name="Calculation 2 2 4 8 5 3" xfId="1534"/>
    <cellStyle name="Calculation 2 2 4 8 6" xfId="1535"/>
    <cellStyle name="Calculation 2 2 4 8 6 2" xfId="1536"/>
    <cellStyle name="Calculation 2 2 4 8 6 3" xfId="1537"/>
    <cellStyle name="Calculation 2 2 4 8 7" xfId="1538"/>
    <cellStyle name="Calculation 2 2 4 8 8" xfId="1539"/>
    <cellStyle name="Calculation 2 2 4 8 9" xfId="1540"/>
    <cellStyle name="Calculation 2 2 4 9" xfId="1541"/>
    <cellStyle name="Calculation 2 2 4 9 2" xfId="1542"/>
    <cellStyle name="Calculation 2 2 4 9 2 2" xfId="1543"/>
    <cellStyle name="Calculation 2 2 4 9 2 3" xfId="1544"/>
    <cellStyle name="Calculation 2 2 4 9 3" xfId="1545"/>
    <cellStyle name="Calculation 2 2 4 9 3 2" xfId="1546"/>
    <cellStyle name="Calculation 2 2 4 9 3 3" xfId="1547"/>
    <cellStyle name="Calculation 2 2 4 9 4" xfId="1548"/>
    <cellStyle name="Calculation 2 2 4 9 4 2" xfId="1549"/>
    <cellStyle name="Calculation 2 2 4 9 4 3" xfId="1550"/>
    <cellStyle name="Calculation 2 2 4 9 5" xfId="1551"/>
    <cellStyle name="Calculation 2 2 4 9 5 2" xfId="1552"/>
    <cellStyle name="Calculation 2 2 4 9 5 3" xfId="1553"/>
    <cellStyle name="Calculation 2 2 4 9 6" xfId="1554"/>
    <cellStyle name="Calculation 2 2 4 9 6 2" xfId="1555"/>
    <cellStyle name="Calculation 2 2 4 9 6 3" xfId="1556"/>
    <cellStyle name="Calculation 2 2 4 9 7" xfId="1557"/>
    <cellStyle name="Calculation 2 2 4 9 8" xfId="1558"/>
    <cellStyle name="Calculation 2 2 5" xfId="1559"/>
    <cellStyle name="Calculation 2 2 5 10" xfId="1560"/>
    <cellStyle name="Calculation 2 2 5 11" xfId="1561"/>
    <cellStyle name="Calculation 2 2 5 2" xfId="1562"/>
    <cellStyle name="Calculation 2 2 5 2 2" xfId="1563"/>
    <cellStyle name="Calculation 2 2 5 2 3" xfId="1564"/>
    <cellStyle name="Calculation 2 2 5 2 4" xfId="1565"/>
    <cellStyle name="Calculation 2 2 5 3" xfId="1566"/>
    <cellStyle name="Calculation 2 2 5 3 2" xfId="1567"/>
    <cellStyle name="Calculation 2 2 5 3 3" xfId="1568"/>
    <cellStyle name="Calculation 2 2 5 3 4" xfId="1569"/>
    <cellStyle name="Calculation 2 2 5 4" xfId="1570"/>
    <cellStyle name="Calculation 2 2 5 4 2" xfId="1571"/>
    <cellStyle name="Calculation 2 2 5 4 3" xfId="1572"/>
    <cellStyle name="Calculation 2 2 5 4 4" xfId="1573"/>
    <cellStyle name="Calculation 2 2 5 5" xfId="1574"/>
    <cellStyle name="Calculation 2 2 5 5 2" xfId="1575"/>
    <cellStyle name="Calculation 2 2 5 5 3" xfId="1576"/>
    <cellStyle name="Calculation 2 2 5 5 4" xfId="1577"/>
    <cellStyle name="Calculation 2 2 5 6" xfId="1578"/>
    <cellStyle name="Calculation 2 2 5 6 2" xfId="1579"/>
    <cellStyle name="Calculation 2 2 5 6 3" xfId="1580"/>
    <cellStyle name="Calculation 2 2 5 6 4" xfId="1581"/>
    <cellStyle name="Calculation 2 2 5 7" xfId="1582"/>
    <cellStyle name="Calculation 2 2 5 8" xfId="1583"/>
    <cellStyle name="Calculation 2 2 5 9" xfId="1584"/>
    <cellStyle name="Calculation 2 2 6" xfId="1585"/>
    <cellStyle name="Calculation 2 2 6 10" xfId="1586"/>
    <cellStyle name="Calculation 2 2 6 2" xfId="1587"/>
    <cellStyle name="Calculation 2 2 6 2 2" xfId="1588"/>
    <cellStyle name="Calculation 2 2 6 2 3" xfId="1589"/>
    <cellStyle name="Calculation 2 2 6 2 4" xfId="1590"/>
    <cellStyle name="Calculation 2 2 6 3" xfId="1591"/>
    <cellStyle name="Calculation 2 2 6 3 2" xfId="1592"/>
    <cellStyle name="Calculation 2 2 6 3 3" xfId="1593"/>
    <cellStyle name="Calculation 2 2 6 3 4" xfId="1594"/>
    <cellStyle name="Calculation 2 2 6 4" xfId="1595"/>
    <cellStyle name="Calculation 2 2 6 4 2" xfId="1596"/>
    <cellStyle name="Calculation 2 2 6 4 3" xfId="1597"/>
    <cellStyle name="Calculation 2 2 6 4 4" xfId="1598"/>
    <cellStyle name="Calculation 2 2 6 5" xfId="1599"/>
    <cellStyle name="Calculation 2 2 6 5 2" xfId="1600"/>
    <cellStyle name="Calculation 2 2 6 5 3" xfId="1601"/>
    <cellStyle name="Calculation 2 2 6 5 4" xfId="1602"/>
    <cellStyle name="Calculation 2 2 6 6" xfId="1603"/>
    <cellStyle name="Calculation 2 2 6 6 2" xfId="1604"/>
    <cellStyle name="Calculation 2 2 6 6 3" xfId="1605"/>
    <cellStyle name="Calculation 2 2 6 6 4" xfId="1606"/>
    <cellStyle name="Calculation 2 2 6 7" xfId="1607"/>
    <cellStyle name="Calculation 2 2 6 8" xfId="1608"/>
    <cellStyle name="Calculation 2 2 6 9" xfId="1609"/>
    <cellStyle name="Calculation 2 2 7" xfId="1610"/>
    <cellStyle name="Calculation 2 2 7 2" xfId="1611"/>
    <cellStyle name="Calculation 2 2 7 2 2" xfId="1612"/>
    <cellStyle name="Calculation 2 2 7 2 3" xfId="1613"/>
    <cellStyle name="Calculation 2 2 7 3" xfId="1614"/>
    <cellStyle name="Calculation 2 2 7 3 2" xfId="1615"/>
    <cellStyle name="Calculation 2 2 7 3 3" xfId="1616"/>
    <cellStyle name="Calculation 2 2 7 4" xfId="1617"/>
    <cellStyle name="Calculation 2 2 7 4 2" xfId="1618"/>
    <cellStyle name="Calculation 2 2 7 4 3" xfId="1619"/>
    <cellStyle name="Calculation 2 2 7 5" xfId="1620"/>
    <cellStyle name="Calculation 2 2 7 5 2" xfId="1621"/>
    <cellStyle name="Calculation 2 2 7 5 3" xfId="1622"/>
    <cellStyle name="Calculation 2 2 7 6" xfId="1623"/>
    <cellStyle name="Calculation 2 2 7 6 2" xfId="1624"/>
    <cellStyle name="Calculation 2 2 7 6 3" xfId="1625"/>
    <cellStyle name="Calculation 2 2 7 7" xfId="1626"/>
    <cellStyle name="Calculation 2 2 7 8" xfId="1627"/>
    <cellStyle name="Calculation 2 2 7 9" xfId="1628"/>
    <cellStyle name="Calculation 2 2 8" xfId="1629"/>
    <cellStyle name="Calculation 2 2 8 2" xfId="1630"/>
    <cellStyle name="Calculation 2 2 8 2 2" xfId="1631"/>
    <cellStyle name="Calculation 2 2 8 2 3" xfId="1632"/>
    <cellStyle name="Calculation 2 2 8 3" xfId="1633"/>
    <cellStyle name="Calculation 2 2 8 3 2" xfId="1634"/>
    <cellStyle name="Calculation 2 2 8 3 3" xfId="1635"/>
    <cellStyle name="Calculation 2 2 8 4" xfId="1636"/>
    <cellStyle name="Calculation 2 2 8 4 2" xfId="1637"/>
    <cellStyle name="Calculation 2 2 8 4 3" xfId="1638"/>
    <cellStyle name="Calculation 2 2 8 5" xfId="1639"/>
    <cellStyle name="Calculation 2 2 8 5 2" xfId="1640"/>
    <cellStyle name="Calculation 2 2 8 5 3" xfId="1641"/>
    <cellStyle name="Calculation 2 2 8 6" xfId="1642"/>
    <cellStyle name="Calculation 2 2 8 6 2" xfId="1643"/>
    <cellStyle name="Calculation 2 2 8 6 3" xfId="1644"/>
    <cellStyle name="Calculation 2 2 8 7" xfId="1645"/>
    <cellStyle name="Calculation 2 2 8 8" xfId="1646"/>
    <cellStyle name="Calculation 2 2 8 9" xfId="1647"/>
    <cellStyle name="Calculation 2 2 9" xfId="1648"/>
    <cellStyle name="Calculation 2 2 9 2" xfId="1649"/>
    <cellStyle name="Calculation 2 2 9 2 2" xfId="1650"/>
    <cellStyle name="Calculation 2 2 9 2 3" xfId="1651"/>
    <cellStyle name="Calculation 2 2 9 3" xfId="1652"/>
    <cellStyle name="Calculation 2 2 9 3 2" xfId="1653"/>
    <cellStyle name="Calculation 2 2 9 3 3" xfId="1654"/>
    <cellStyle name="Calculation 2 2 9 4" xfId="1655"/>
    <cellStyle name="Calculation 2 2 9 4 2" xfId="1656"/>
    <cellStyle name="Calculation 2 2 9 4 3" xfId="1657"/>
    <cellStyle name="Calculation 2 2 9 5" xfId="1658"/>
    <cellStyle name="Calculation 2 2 9 5 2" xfId="1659"/>
    <cellStyle name="Calculation 2 2 9 5 3" xfId="1660"/>
    <cellStyle name="Calculation 2 2 9 6" xfId="1661"/>
    <cellStyle name="Calculation 2 2 9 6 2" xfId="1662"/>
    <cellStyle name="Calculation 2 2 9 6 3" xfId="1663"/>
    <cellStyle name="Calculation 2 2 9 7" xfId="1664"/>
    <cellStyle name="Calculation 2 2 9 8" xfId="1665"/>
    <cellStyle name="Calculation 2 2 9 9" xfId="1666"/>
    <cellStyle name="Calculation 2 20" xfId="1667"/>
    <cellStyle name="Calculation 2 21" xfId="1668"/>
    <cellStyle name="Calculation 2 3" xfId="1669"/>
    <cellStyle name="Calculation 2 3 10" xfId="1670"/>
    <cellStyle name="Calculation 2 3 10 2" xfId="1671"/>
    <cellStyle name="Calculation 2 3 10 2 2" xfId="1672"/>
    <cellStyle name="Calculation 2 3 10 2 3" xfId="1673"/>
    <cellStyle name="Calculation 2 3 10 3" xfId="1674"/>
    <cellStyle name="Calculation 2 3 10 3 2" xfId="1675"/>
    <cellStyle name="Calculation 2 3 10 3 3" xfId="1676"/>
    <cellStyle name="Calculation 2 3 10 4" xfId="1677"/>
    <cellStyle name="Calculation 2 3 10 4 2" xfId="1678"/>
    <cellStyle name="Calculation 2 3 10 4 3" xfId="1679"/>
    <cellStyle name="Calculation 2 3 10 5" xfId="1680"/>
    <cellStyle name="Calculation 2 3 10 5 2" xfId="1681"/>
    <cellStyle name="Calculation 2 3 10 5 3" xfId="1682"/>
    <cellStyle name="Calculation 2 3 10 6" xfId="1683"/>
    <cellStyle name="Calculation 2 3 10 6 2" xfId="1684"/>
    <cellStyle name="Calculation 2 3 10 6 3" xfId="1685"/>
    <cellStyle name="Calculation 2 3 10 7" xfId="1686"/>
    <cellStyle name="Calculation 2 3 10 8" xfId="1687"/>
    <cellStyle name="Calculation 2 3 10 9" xfId="1688"/>
    <cellStyle name="Calculation 2 3 11" xfId="1689"/>
    <cellStyle name="Calculation 2 3 11 2" xfId="1690"/>
    <cellStyle name="Calculation 2 3 11 2 2" xfId="1691"/>
    <cellStyle name="Calculation 2 3 11 2 3" xfId="1692"/>
    <cellStyle name="Calculation 2 3 11 3" xfId="1693"/>
    <cellStyle name="Calculation 2 3 11 3 2" xfId="1694"/>
    <cellStyle name="Calculation 2 3 11 3 3" xfId="1695"/>
    <cellStyle name="Calculation 2 3 11 4" xfId="1696"/>
    <cellStyle name="Calculation 2 3 11 4 2" xfId="1697"/>
    <cellStyle name="Calculation 2 3 11 4 3" xfId="1698"/>
    <cellStyle name="Calculation 2 3 11 5" xfId="1699"/>
    <cellStyle name="Calculation 2 3 11 5 2" xfId="1700"/>
    <cellStyle name="Calculation 2 3 11 5 3" xfId="1701"/>
    <cellStyle name="Calculation 2 3 11 6" xfId="1702"/>
    <cellStyle name="Calculation 2 3 11 6 2" xfId="1703"/>
    <cellStyle name="Calculation 2 3 11 6 3" xfId="1704"/>
    <cellStyle name="Calculation 2 3 11 7" xfId="1705"/>
    <cellStyle name="Calculation 2 3 11 8" xfId="1706"/>
    <cellStyle name="Calculation 2 3 11 9" xfId="1707"/>
    <cellStyle name="Calculation 2 3 12" xfId="1708"/>
    <cellStyle name="Calculation 2 3 12 2" xfId="1709"/>
    <cellStyle name="Calculation 2 3 12 2 2" xfId="1710"/>
    <cellStyle name="Calculation 2 3 12 2 3" xfId="1711"/>
    <cellStyle name="Calculation 2 3 12 3" xfId="1712"/>
    <cellStyle name="Calculation 2 3 12 3 2" xfId="1713"/>
    <cellStyle name="Calculation 2 3 12 3 3" xfId="1714"/>
    <cellStyle name="Calculation 2 3 12 4" xfId="1715"/>
    <cellStyle name="Calculation 2 3 12 4 2" xfId="1716"/>
    <cellStyle name="Calculation 2 3 12 4 3" xfId="1717"/>
    <cellStyle name="Calculation 2 3 12 5" xfId="1718"/>
    <cellStyle name="Calculation 2 3 12 5 2" xfId="1719"/>
    <cellStyle name="Calculation 2 3 12 5 3" xfId="1720"/>
    <cellStyle name="Calculation 2 3 12 6" xfId="1721"/>
    <cellStyle name="Calculation 2 3 12 6 2" xfId="1722"/>
    <cellStyle name="Calculation 2 3 12 6 3" xfId="1723"/>
    <cellStyle name="Calculation 2 3 12 7" xfId="1724"/>
    <cellStyle name="Calculation 2 3 12 8" xfId="1725"/>
    <cellStyle name="Calculation 2 3 12 9" xfId="1726"/>
    <cellStyle name="Calculation 2 3 13" xfId="1727"/>
    <cellStyle name="Calculation 2 3 13 2" xfId="1728"/>
    <cellStyle name="Calculation 2 3 13 2 2" xfId="1729"/>
    <cellStyle name="Calculation 2 3 13 2 3" xfId="1730"/>
    <cellStyle name="Calculation 2 3 13 3" xfId="1731"/>
    <cellStyle name="Calculation 2 3 13 3 2" xfId="1732"/>
    <cellStyle name="Calculation 2 3 13 3 3" xfId="1733"/>
    <cellStyle name="Calculation 2 3 13 4" xfId="1734"/>
    <cellStyle name="Calculation 2 3 13 4 2" xfId="1735"/>
    <cellStyle name="Calculation 2 3 13 4 3" xfId="1736"/>
    <cellStyle name="Calculation 2 3 13 5" xfId="1737"/>
    <cellStyle name="Calculation 2 3 13 5 2" xfId="1738"/>
    <cellStyle name="Calculation 2 3 13 5 3" xfId="1739"/>
    <cellStyle name="Calculation 2 3 13 6" xfId="1740"/>
    <cellStyle name="Calculation 2 3 13 6 2" xfId="1741"/>
    <cellStyle name="Calculation 2 3 13 6 3" xfId="1742"/>
    <cellStyle name="Calculation 2 3 13 7" xfId="1743"/>
    <cellStyle name="Calculation 2 3 13 8" xfId="1744"/>
    <cellStyle name="Calculation 2 3 13 9" xfId="1745"/>
    <cellStyle name="Calculation 2 3 14" xfId="1746"/>
    <cellStyle name="Calculation 2 3 14 2" xfId="1747"/>
    <cellStyle name="Calculation 2 3 14 2 2" xfId="1748"/>
    <cellStyle name="Calculation 2 3 14 2 3" xfId="1749"/>
    <cellStyle name="Calculation 2 3 14 3" xfId="1750"/>
    <cellStyle name="Calculation 2 3 14 3 2" xfId="1751"/>
    <cellStyle name="Calculation 2 3 14 3 3" xfId="1752"/>
    <cellStyle name="Calculation 2 3 14 4" xfId="1753"/>
    <cellStyle name="Calculation 2 3 14 4 2" xfId="1754"/>
    <cellStyle name="Calculation 2 3 14 4 3" xfId="1755"/>
    <cellStyle name="Calculation 2 3 14 5" xfId="1756"/>
    <cellStyle name="Calculation 2 3 14 5 2" xfId="1757"/>
    <cellStyle name="Calculation 2 3 14 5 3" xfId="1758"/>
    <cellStyle name="Calculation 2 3 14 6" xfId="1759"/>
    <cellStyle name="Calculation 2 3 14 6 2" xfId="1760"/>
    <cellStyle name="Calculation 2 3 14 6 3" xfId="1761"/>
    <cellStyle name="Calculation 2 3 14 7" xfId="1762"/>
    <cellStyle name="Calculation 2 3 14 8" xfId="1763"/>
    <cellStyle name="Calculation 2 3 14 9" xfId="1764"/>
    <cellStyle name="Calculation 2 3 15" xfId="1765"/>
    <cellStyle name="Calculation 2 3 15 2" xfId="1766"/>
    <cellStyle name="Calculation 2 3 15 2 2" xfId="1767"/>
    <cellStyle name="Calculation 2 3 15 2 3" xfId="1768"/>
    <cellStyle name="Calculation 2 3 15 3" xfId="1769"/>
    <cellStyle name="Calculation 2 3 15 3 2" xfId="1770"/>
    <cellStyle name="Calculation 2 3 15 3 3" xfId="1771"/>
    <cellStyle name="Calculation 2 3 15 4" xfId="1772"/>
    <cellStyle name="Calculation 2 3 15 4 2" xfId="1773"/>
    <cellStyle name="Calculation 2 3 15 4 3" xfId="1774"/>
    <cellStyle name="Calculation 2 3 15 5" xfId="1775"/>
    <cellStyle name="Calculation 2 3 15 5 2" xfId="1776"/>
    <cellStyle name="Calculation 2 3 15 5 3" xfId="1777"/>
    <cellStyle name="Calculation 2 3 15 6" xfId="1778"/>
    <cellStyle name="Calculation 2 3 15 6 2" xfId="1779"/>
    <cellStyle name="Calculation 2 3 15 6 3" xfId="1780"/>
    <cellStyle name="Calculation 2 3 15 7" xfId="1781"/>
    <cellStyle name="Calculation 2 3 15 8" xfId="1782"/>
    <cellStyle name="Calculation 2 3 15 9" xfId="1783"/>
    <cellStyle name="Calculation 2 3 16" xfId="1784"/>
    <cellStyle name="Calculation 2 3 17" xfId="1785"/>
    <cellStyle name="Calculation 2 3 18" xfId="1786"/>
    <cellStyle name="Calculation 2 3 19" xfId="1787"/>
    <cellStyle name="Calculation 2 3 2" xfId="1788"/>
    <cellStyle name="Calculation 2 3 2 10" xfId="1789"/>
    <cellStyle name="Calculation 2 3 2 10 2" xfId="1790"/>
    <cellStyle name="Calculation 2 3 2 10 2 2" xfId="1791"/>
    <cellStyle name="Calculation 2 3 2 10 2 3" xfId="1792"/>
    <cellStyle name="Calculation 2 3 2 10 3" xfId="1793"/>
    <cellStyle name="Calculation 2 3 2 10 3 2" xfId="1794"/>
    <cellStyle name="Calculation 2 3 2 10 3 3" xfId="1795"/>
    <cellStyle name="Calculation 2 3 2 10 4" xfId="1796"/>
    <cellStyle name="Calculation 2 3 2 10 4 2" xfId="1797"/>
    <cellStyle name="Calculation 2 3 2 10 4 3" xfId="1798"/>
    <cellStyle name="Calculation 2 3 2 10 5" xfId="1799"/>
    <cellStyle name="Calculation 2 3 2 10 5 2" xfId="1800"/>
    <cellStyle name="Calculation 2 3 2 10 5 3" xfId="1801"/>
    <cellStyle name="Calculation 2 3 2 10 6" xfId="1802"/>
    <cellStyle name="Calculation 2 3 2 10 6 2" xfId="1803"/>
    <cellStyle name="Calculation 2 3 2 10 6 3" xfId="1804"/>
    <cellStyle name="Calculation 2 3 2 10 7" xfId="1805"/>
    <cellStyle name="Calculation 2 3 2 10 8" xfId="1806"/>
    <cellStyle name="Calculation 2 3 2 10 9" xfId="1807"/>
    <cellStyle name="Calculation 2 3 2 11" xfId="1808"/>
    <cellStyle name="Calculation 2 3 2 11 2" xfId="1809"/>
    <cellStyle name="Calculation 2 3 2 11 2 2" xfId="1810"/>
    <cellStyle name="Calculation 2 3 2 11 2 3" xfId="1811"/>
    <cellStyle name="Calculation 2 3 2 11 3" xfId="1812"/>
    <cellStyle name="Calculation 2 3 2 11 3 2" xfId="1813"/>
    <cellStyle name="Calculation 2 3 2 11 3 3" xfId="1814"/>
    <cellStyle name="Calculation 2 3 2 11 4" xfId="1815"/>
    <cellStyle name="Calculation 2 3 2 11 4 2" xfId="1816"/>
    <cellStyle name="Calculation 2 3 2 11 4 3" xfId="1817"/>
    <cellStyle name="Calculation 2 3 2 11 5" xfId="1818"/>
    <cellStyle name="Calculation 2 3 2 11 5 2" xfId="1819"/>
    <cellStyle name="Calculation 2 3 2 11 5 3" xfId="1820"/>
    <cellStyle name="Calculation 2 3 2 11 6" xfId="1821"/>
    <cellStyle name="Calculation 2 3 2 11 6 2" xfId="1822"/>
    <cellStyle name="Calculation 2 3 2 11 6 3" xfId="1823"/>
    <cellStyle name="Calculation 2 3 2 11 7" xfId="1824"/>
    <cellStyle name="Calculation 2 3 2 11 8" xfId="1825"/>
    <cellStyle name="Calculation 2 3 2 11 9" xfId="1826"/>
    <cellStyle name="Calculation 2 3 2 12" xfId="1827"/>
    <cellStyle name="Calculation 2 3 2 12 2" xfId="1828"/>
    <cellStyle name="Calculation 2 3 2 12 2 2" xfId="1829"/>
    <cellStyle name="Calculation 2 3 2 12 2 3" xfId="1830"/>
    <cellStyle name="Calculation 2 3 2 12 3" xfId="1831"/>
    <cellStyle name="Calculation 2 3 2 12 3 2" xfId="1832"/>
    <cellStyle name="Calculation 2 3 2 12 3 3" xfId="1833"/>
    <cellStyle name="Calculation 2 3 2 12 4" xfId="1834"/>
    <cellStyle name="Calculation 2 3 2 12 4 2" xfId="1835"/>
    <cellStyle name="Calculation 2 3 2 12 4 3" xfId="1836"/>
    <cellStyle name="Calculation 2 3 2 12 5" xfId="1837"/>
    <cellStyle name="Calculation 2 3 2 12 5 2" xfId="1838"/>
    <cellStyle name="Calculation 2 3 2 12 5 3" xfId="1839"/>
    <cellStyle name="Calculation 2 3 2 12 6" xfId="1840"/>
    <cellStyle name="Calculation 2 3 2 12 6 2" xfId="1841"/>
    <cellStyle name="Calculation 2 3 2 12 6 3" xfId="1842"/>
    <cellStyle name="Calculation 2 3 2 12 7" xfId="1843"/>
    <cellStyle name="Calculation 2 3 2 12 8" xfId="1844"/>
    <cellStyle name="Calculation 2 3 2 12 9" xfId="1845"/>
    <cellStyle name="Calculation 2 3 2 13" xfId="1846"/>
    <cellStyle name="Calculation 2 3 2 13 2" xfId="1847"/>
    <cellStyle name="Calculation 2 3 2 13 2 2" xfId="1848"/>
    <cellStyle name="Calculation 2 3 2 13 2 3" xfId="1849"/>
    <cellStyle name="Calculation 2 3 2 13 3" xfId="1850"/>
    <cellStyle name="Calculation 2 3 2 13 3 2" xfId="1851"/>
    <cellStyle name="Calculation 2 3 2 13 3 3" xfId="1852"/>
    <cellStyle name="Calculation 2 3 2 13 4" xfId="1853"/>
    <cellStyle name="Calculation 2 3 2 13 4 2" xfId="1854"/>
    <cellStyle name="Calculation 2 3 2 13 4 3" xfId="1855"/>
    <cellStyle name="Calculation 2 3 2 13 5" xfId="1856"/>
    <cellStyle name="Calculation 2 3 2 13 5 2" xfId="1857"/>
    <cellStyle name="Calculation 2 3 2 13 5 3" xfId="1858"/>
    <cellStyle name="Calculation 2 3 2 13 6" xfId="1859"/>
    <cellStyle name="Calculation 2 3 2 13 6 2" xfId="1860"/>
    <cellStyle name="Calculation 2 3 2 13 6 3" xfId="1861"/>
    <cellStyle name="Calculation 2 3 2 13 7" xfId="1862"/>
    <cellStyle name="Calculation 2 3 2 13 8" xfId="1863"/>
    <cellStyle name="Calculation 2 3 2 13 9" xfId="1864"/>
    <cellStyle name="Calculation 2 3 2 14" xfId="1865"/>
    <cellStyle name="Calculation 2 3 2 15" xfId="1866"/>
    <cellStyle name="Calculation 2 3 2 16" xfId="1867"/>
    <cellStyle name="Calculation 2 3 2 17" xfId="1868"/>
    <cellStyle name="Calculation 2 3 2 18" xfId="1869"/>
    <cellStyle name="Calculation 2 3 2 19" xfId="1870"/>
    <cellStyle name="Calculation 2 3 2 2" xfId="1871"/>
    <cellStyle name="Calculation 2 3 2 2 10" xfId="1872"/>
    <cellStyle name="Calculation 2 3 2 2 10 2" xfId="1873"/>
    <cellStyle name="Calculation 2 3 2 2 10 2 2" xfId="1874"/>
    <cellStyle name="Calculation 2 3 2 2 10 2 3" xfId="1875"/>
    <cellStyle name="Calculation 2 3 2 2 10 3" xfId="1876"/>
    <cellStyle name="Calculation 2 3 2 2 10 3 2" xfId="1877"/>
    <cellStyle name="Calculation 2 3 2 2 10 3 3" xfId="1878"/>
    <cellStyle name="Calculation 2 3 2 2 10 4" xfId="1879"/>
    <cellStyle name="Calculation 2 3 2 2 10 4 2" xfId="1880"/>
    <cellStyle name="Calculation 2 3 2 2 10 4 3" xfId="1881"/>
    <cellStyle name="Calculation 2 3 2 2 10 5" xfId="1882"/>
    <cellStyle name="Calculation 2 3 2 2 10 5 2" xfId="1883"/>
    <cellStyle name="Calculation 2 3 2 2 10 5 3" xfId="1884"/>
    <cellStyle name="Calculation 2 3 2 2 10 6" xfId="1885"/>
    <cellStyle name="Calculation 2 3 2 2 10 6 2" xfId="1886"/>
    <cellStyle name="Calculation 2 3 2 2 10 6 3" xfId="1887"/>
    <cellStyle name="Calculation 2 3 2 2 10 7" xfId="1888"/>
    <cellStyle name="Calculation 2 3 2 2 10 8" xfId="1889"/>
    <cellStyle name="Calculation 2 3 2 2 11" xfId="1890"/>
    <cellStyle name="Calculation 2 3 2 2 11 2" xfId="1891"/>
    <cellStyle name="Calculation 2 3 2 2 11 2 2" xfId="1892"/>
    <cellStyle name="Calculation 2 3 2 2 11 2 3" xfId="1893"/>
    <cellStyle name="Calculation 2 3 2 2 11 3" xfId="1894"/>
    <cellStyle name="Calculation 2 3 2 2 11 3 2" xfId="1895"/>
    <cellStyle name="Calculation 2 3 2 2 11 3 3" xfId="1896"/>
    <cellStyle name="Calculation 2 3 2 2 11 4" xfId="1897"/>
    <cellStyle name="Calculation 2 3 2 2 11 4 2" xfId="1898"/>
    <cellStyle name="Calculation 2 3 2 2 11 4 3" xfId="1899"/>
    <cellStyle name="Calculation 2 3 2 2 11 5" xfId="1900"/>
    <cellStyle name="Calculation 2 3 2 2 11 5 2" xfId="1901"/>
    <cellStyle name="Calculation 2 3 2 2 11 5 3" xfId="1902"/>
    <cellStyle name="Calculation 2 3 2 2 11 6" xfId="1903"/>
    <cellStyle name="Calculation 2 3 2 2 11 6 2" xfId="1904"/>
    <cellStyle name="Calculation 2 3 2 2 11 6 3" xfId="1905"/>
    <cellStyle name="Calculation 2 3 2 2 11 7" xfId="1906"/>
    <cellStyle name="Calculation 2 3 2 2 11 8" xfId="1907"/>
    <cellStyle name="Calculation 2 3 2 2 12" xfId="1908"/>
    <cellStyle name="Calculation 2 3 2 2 12 2" xfId="1909"/>
    <cellStyle name="Calculation 2 3 2 2 12 2 2" xfId="1910"/>
    <cellStyle name="Calculation 2 3 2 2 12 2 3" xfId="1911"/>
    <cellStyle name="Calculation 2 3 2 2 12 3" xfId="1912"/>
    <cellStyle name="Calculation 2 3 2 2 12 3 2" xfId="1913"/>
    <cellStyle name="Calculation 2 3 2 2 12 3 3" xfId="1914"/>
    <cellStyle name="Calculation 2 3 2 2 12 4" xfId="1915"/>
    <cellStyle name="Calculation 2 3 2 2 12 4 2" xfId="1916"/>
    <cellStyle name="Calculation 2 3 2 2 12 4 3" xfId="1917"/>
    <cellStyle name="Calculation 2 3 2 2 12 5" xfId="1918"/>
    <cellStyle name="Calculation 2 3 2 2 12 5 2" xfId="1919"/>
    <cellStyle name="Calculation 2 3 2 2 12 5 3" xfId="1920"/>
    <cellStyle name="Calculation 2 3 2 2 12 6" xfId="1921"/>
    <cellStyle name="Calculation 2 3 2 2 12 6 2" xfId="1922"/>
    <cellStyle name="Calculation 2 3 2 2 12 6 3" xfId="1923"/>
    <cellStyle name="Calculation 2 3 2 2 12 7" xfId="1924"/>
    <cellStyle name="Calculation 2 3 2 2 12 8" xfId="1925"/>
    <cellStyle name="Calculation 2 3 2 2 13" xfId="1926"/>
    <cellStyle name="Calculation 2 3 2 2 13 2" xfId="1927"/>
    <cellStyle name="Calculation 2 3 2 2 13 2 2" xfId="1928"/>
    <cellStyle name="Calculation 2 3 2 2 13 2 3" xfId="1929"/>
    <cellStyle name="Calculation 2 3 2 2 13 3" xfId="1930"/>
    <cellStyle name="Calculation 2 3 2 2 13 3 2" xfId="1931"/>
    <cellStyle name="Calculation 2 3 2 2 13 3 3" xfId="1932"/>
    <cellStyle name="Calculation 2 3 2 2 13 4" xfId="1933"/>
    <cellStyle name="Calculation 2 3 2 2 13 4 2" xfId="1934"/>
    <cellStyle name="Calculation 2 3 2 2 13 4 3" xfId="1935"/>
    <cellStyle name="Calculation 2 3 2 2 13 5" xfId="1936"/>
    <cellStyle name="Calculation 2 3 2 2 13 5 2" xfId="1937"/>
    <cellStyle name="Calculation 2 3 2 2 13 5 3" xfId="1938"/>
    <cellStyle name="Calculation 2 3 2 2 13 6" xfId="1939"/>
    <cellStyle name="Calculation 2 3 2 2 13 6 2" xfId="1940"/>
    <cellStyle name="Calculation 2 3 2 2 13 6 3" xfId="1941"/>
    <cellStyle name="Calculation 2 3 2 2 13 7" xfId="1942"/>
    <cellStyle name="Calculation 2 3 2 2 13 8" xfId="1943"/>
    <cellStyle name="Calculation 2 3 2 2 14" xfId="1944"/>
    <cellStyle name="Calculation 2 3 2 2 14 2" xfId="1945"/>
    <cellStyle name="Calculation 2 3 2 2 14 2 2" xfId="1946"/>
    <cellStyle name="Calculation 2 3 2 2 14 2 3" xfId="1947"/>
    <cellStyle name="Calculation 2 3 2 2 14 3" xfId="1948"/>
    <cellStyle name="Calculation 2 3 2 2 14 3 2" xfId="1949"/>
    <cellStyle name="Calculation 2 3 2 2 14 3 3" xfId="1950"/>
    <cellStyle name="Calculation 2 3 2 2 14 4" xfId="1951"/>
    <cellStyle name="Calculation 2 3 2 2 14 4 2" xfId="1952"/>
    <cellStyle name="Calculation 2 3 2 2 14 4 3" xfId="1953"/>
    <cellStyle name="Calculation 2 3 2 2 14 5" xfId="1954"/>
    <cellStyle name="Calculation 2 3 2 2 14 5 2" xfId="1955"/>
    <cellStyle name="Calculation 2 3 2 2 14 5 3" xfId="1956"/>
    <cellStyle name="Calculation 2 3 2 2 14 6" xfId="1957"/>
    <cellStyle name="Calculation 2 3 2 2 14 6 2" xfId="1958"/>
    <cellStyle name="Calculation 2 3 2 2 14 6 3" xfId="1959"/>
    <cellStyle name="Calculation 2 3 2 2 14 7" xfId="1960"/>
    <cellStyle name="Calculation 2 3 2 2 14 8" xfId="1961"/>
    <cellStyle name="Calculation 2 3 2 2 15" xfId="1962"/>
    <cellStyle name="Calculation 2 3 2 2 15 2" xfId="1963"/>
    <cellStyle name="Calculation 2 3 2 2 15 3" xfId="1964"/>
    <cellStyle name="Calculation 2 3 2 2 16" xfId="1965"/>
    <cellStyle name="Calculation 2 3 2 2 2" xfId="1966"/>
    <cellStyle name="Calculation 2 3 2 2 2 2" xfId="1967"/>
    <cellStyle name="Calculation 2 3 2 2 2 2 2" xfId="1968"/>
    <cellStyle name="Calculation 2 3 2 2 2 2 3" xfId="1969"/>
    <cellStyle name="Calculation 2 3 2 2 2 3" xfId="1970"/>
    <cellStyle name="Calculation 2 3 2 2 2 3 2" xfId="1971"/>
    <cellStyle name="Calculation 2 3 2 2 2 3 3" xfId="1972"/>
    <cellStyle name="Calculation 2 3 2 2 2 4" xfId="1973"/>
    <cellStyle name="Calculation 2 3 2 2 2 4 2" xfId="1974"/>
    <cellStyle name="Calculation 2 3 2 2 2 4 3" xfId="1975"/>
    <cellStyle name="Calculation 2 3 2 2 2 5" xfId="1976"/>
    <cellStyle name="Calculation 2 3 2 2 2 5 2" xfId="1977"/>
    <cellStyle name="Calculation 2 3 2 2 2 5 3" xfId="1978"/>
    <cellStyle name="Calculation 2 3 2 2 2 6" xfId="1979"/>
    <cellStyle name="Calculation 2 3 2 2 2 6 2" xfId="1980"/>
    <cellStyle name="Calculation 2 3 2 2 2 6 3" xfId="1981"/>
    <cellStyle name="Calculation 2 3 2 2 2 7" xfId="1982"/>
    <cellStyle name="Calculation 2 3 2 2 2 8" xfId="1983"/>
    <cellStyle name="Calculation 2 3 2 2 2 9" xfId="1984"/>
    <cellStyle name="Calculation 2 3 2 2 3" xfId="1985"/>
    <cellStyle name="Calculation 2 3 2 2 3 2" xfId="1986"/>
    <cellStyle name="Calculation 2 3 2 2 3 2 2" xfId="1987"/>
    <cellStyle name="Calculation 2 3 2 2 3 2 3" xfId="1988"/>
    <cellStyle name="Calculation 2 3 2 2 3 3" xfId="1989"/>
    <cellStyle name="Calculation 2 3 2 2 3 3 2" xfId="1990"/>
    <cellStyle name="Calculation 2 3 2 2 3 3 3" xfId="1991"/>
    <cellStyle name="Calculation 2 3 2 2 3 4" xfId="1992"/>
    <cellStyle name="Calculation 2 3 2 2 3 4 2" xfId="1993"/>
    <cellStyle name="Calculation 2 3 2 2 3 4 3" xfId="1994"/>
    <cellStyle name="Calculation 2 3 2 2 3 5" xfId="1995"/>
    <cellStyle name="Calculation 2 3 2 2 3 5 2" xfId="1996"/>
    <cellStyle name="Calculation 2 3 2 2 3 5 3" xfId="1997"/>
    <cellStyle name="Calculation 2 3 2 2 3 6" xfId="1998"/>
    <cellStyle name="Calculation 2 3 2 2 3 6 2" xfId="1999"/>
    <cellStyle name="Calculation 2 3 2 2 3 6 3" xfId="2000"/>
    <cellStyle name="Calculation 2 3 2 2 3 7" xfId="2001"/>
    <cellStyle name="Calculation 2 3 2 2 3 8" xfId="2002"/>
    <cellStyle name="Calculation 2 3 2 2 3 9" xfId="2003"/>
    <cellStyle name="Calculation 2 3 2 2 4" xfId="2004"/>
    <cellStyle name="Calculation 2 3 2 2 4 2" xfId="2005"/>
    <cellStyle name="Calculation 2 3 2 2 4 2 2" xfId="2006"/>
    <cellStyle name="Calculation 2 3 2 2 4 2 3" xfId="2007"/>
    <cellStyle name="Calculation 2 3 2 2 4 3" xfId="2008"/>
    <cellStyle name="Calculation 2 3 2 2 4 3 2" xfId="2009"/>
    <cellStyle name="Calculation 2 3 2 2 4 3 3" xfId="2010"/>
    <cellStyle name="Calculation 2 3 2 2 4 4" xfId="2011"/>
    <cellStyle name="Calculation 2 3 2 2 4 4 2" xfId="2012"/>
    <cellStyle name="Calculation 2 3 2 2 4 4 3" xfId="2013"/>
    <cellStyle name="Calculation 2 3 2 2 4 5" xfId="2014"/>
    <cellStyle name="Calculation 2 3 2 2 4 5 2" xfId="2015"/>
    <cellStyle name="Calculation 2 3 2 2 4 5 3" xfId="2016"/>
    <cellStyle name="Calculation 2 3 2 2 4 6" xfId="2017"/>
    <cellStyle name="Calculation 2 3 2 2 4 6 2" xfId="2018"/>
    <cellStyle name="Calculation 2 3 2 2 4 6 3" xfId="2019"/>
    <cellStyle name="Calculation 2 3 2 2 4 7" xfId="2020"/>
    <cellStyle name="Calculation 2 3 2 2 4 8" xfId="2021"/>
    <cellStyle name="Calculation 2 3 2 2 4 9" xfId="2022"/>
    <cellStyle name="Calculation 2 3 2 2 5" xfId="2023"/>
    <cellStyle name="Calculation 2 3 2 2 5 2" xfId="2024"/>
    <cellStyle name="Calculation 2 3 2 2 5 2 2" xfId="2025"/>
    <cellStyle name="Calculation 2 3 2 2 5 2 3" xfId="2026"/>
    <cellStyle name="Calculation 2 3 2 2 5 3" xfId="2027"/>
    <cellStyle name="Calculation 2 3 2 2 5 3 2" xfId="2028"/>
    <cellStyle name="Calculation 2 3 2 2 5 3 3" xfId="2029"/>
    <cellStyle name="Calculation 2 3 2 2 5 4" xfId="2030"/>
    <cellStyle name="Calculation 2 3 2 2 5 4 2" xfId="2031"/>
    <cellStyle name="Calculation 2 3 2 2 5 4 3" xfId="2032"/>
    <cellStyle name="Calculation 2 3 2 2 5 5" xfId="2033"/>
    <cellStyle name="Calculation 2 3 2 2 5 5 2" xfId="2034"/>
    <cellStyle name="Calculation 2 3 2 2 5 5 3" xfId="2035"/>
    <cellStyle name="Calculation 2 3 2 2 5 6" xfId="2036"/>
    <cellStyle name="Calculation 2 3 2 2 5 6 2" xfId="2037"/>
    <cellStyle name="Calculation 2 3 2 2 5 6 3" xfId="2038"/>
    <cellStyle name="Calculation 2 3 2 2 5 7" xfId="2039"/>
    <cellStyle name="Calculation 2 3 2 2 5 8" xfId="2040"/>
    <cellStyle name="Calculation 2 3 2 2 5 9" xfId="2041"/>
    <cellStyle name="Calculation 2 3 2 2 6" xfId="2042"/>
    <cellStyle name="Calculation 2 3 2 2 6 2" xfId="2043"/>
    <cellStyle name="Calculation 2 3 2 2 6 2 2" xfId="2044"/>
    <cellStyle name="Calculation 2 3 2 2 6 2 3" xfId="2045"/>
    <cellStyle name="Calculation 2 3 2 2 6 3" xfId="2046"/>
    <cellStyle name="Calculation 2 3 2 2 6 3 2" xfId="2047"/>
    <cellStyle name="Calculation 2 3 2 2 6 3 3" xfId="2048"/>
    <cellStyle name="Calculation 2 3 2 2 6 4" xfId="2049"/>
    <cellStyle name="Calculation 2 3 2 2 6 4 2" xfId="2050"/>
    <cellStyle name="Calculation 2 3 2 2 6 4 3" xfId="2051"/>
    <cellStyle name="Calculation 2 3 2 2 6 5" xfId="2052"/>
    <cellStyle name="Calculation 2 3 2 2 6 5 2" xfId="2053"/>
    <cellStyle name="Calculation 2 3 2 2 6 5 3" xfId="2054"/>
    <cellStyle name="Calculation 2 3 2 2 6 6" xfId="2055"/>
    <cellStyle name="Calculation 2 3 2 2 6 6 2" xfId="2056"/>
    <cellStyle name="Calculation 2 3 2 2 6 6 3" xfId="2057"/>
    <cellStyle name="Calculation 2 3 2 2 6 7" xfId="2058"/>
    <cellStyle name="Calculation 2 3 2 2 6 8" xfId="2059"/>
    <cellStyle name="Calculation 2 3 2 2 6 9" xfId="2060"/>
    <cellStyle name="Calculation 2 3 2 2 7" xfId="2061"/>
    <cellStyle name="Calculation 2 3 2 2 7 2" xfId="2062"/>
    <cellStyle name="Calculation 2 3 2 2 7 2 2" xfId="2063"/>
    <cellStyle name="Calculation 2 3 2 2 7 2 3" xfId="2064"/>
    <cellStyle name="Calculation 2 3 2 2 7 3" xfId="2065"/>
    <cellStyle name="Calculation 2 3 2 2 7 3 2" xfId="2066"/>
    <cellStyle name="Calculation 2 3 2 2 7 3 3" xfId="2067"/>
    <cellStyle name="Calculation 2 3 2 2 7 4" xfId="2068"/>
    <cellStyle name="Calculation 2 3 2 2 7 4 2" xfId="2069"/>
    <cellStyle name="Calculation 2 3 2 2 7 4 3" xfId="2070"/>
    <cellStyle name="Calculation 2 3 2 2 7 5" xfId="2071"/>
    <cellStyle name="Calculation 2 3 2 2 7 5 2" xfId="2072"/>
    <cellStyle name="Calculation 2 3 2 2 7 5 3" xfId="2073"/>
    <cellStyle name="Calculation 2 3 2 2 7 6" xfId="2074"/>
    <cellStyle name="Calculation 2 3 2 2 7 6 2" xfId="2075"/>
    <cellStyle name="Calculation 2 3 2 2 7 6 3" xfId="2076"/>
    <cellStyle name="Calculation 2 3 2 2 7 7" xfId="2077"/>
    <cellStyle name="Calculation 2 3 2 2 7 8" xfId="2078"/>
    <cellStyle name="Calculation 2 3 2 2 7 9" xfId="2079"/>
    <cellStyle name="Calculation 2 3 2 2 8" xfId="2080"/>
    <cellStyle name="Calculation 2 3 2 2 8 2" xfId="2081"/>
    <cellStyle name="Calculation 2 3 2 2 8 2 2" xfId="2082"/>
    <cellStyle name="Calculation 2 3 2 2 8 2 3" xfId="2083"/>
    <cellStyle name="Calculation 2 3 2 2 8 3" xfId="2084"/>
    <cellStyle name="Calculation 2 3 2 2 8 3 2" xfId="2085"/>
    <cellStyle name="Calculation 2 3 2 2 8 3 3" xfId="2086"/>
    <cellStyle name="Calculation 2 3 2 2 8 4" xfId="2087"/>
    <cellStyle name="Calculation 2 3 2 2 8 4 2" xfId="2088"/>
    <cellStyle name="Calculation 2 3 2 2 8 4 3" xfId="2089"/>
    <cellStyle name="Calculation 2 3 2 2 8 5" xfId="2090"/>
    <cellStyle name="Calculation 2 3 2 2 8 5 2" xfId="2091"/>
    <cellStyle name="Calculation 2 3 2 2 8 5 3" xfId="2092"/>
    <cellStyle name="Calculation 2 3 2 2 8 6" xfId="2093"/>
    <cellStyle name="Calculation 2 3 2 2 8 6 2" xfId="2094"/>
    <cellStyle name="Calculation 2 3 2 2 8 6 3" xfId="2095"/>
    <cellStyle name="Calculation 2 3 2 2 8 7" xfId="2096"/>
    <cellStyle name="Calculation 2 3 2 2 8 8" xfId="2097"/>
    <cellStyle name="Calculation 2 3 2 2 8 9" xfId="2098"/>
    <cellStyle name="Calculation 2 3 2 2 9" xfId="2099"/>
    <cellStyle name="Calculation 2 3 2 2 9 2" xfId="2100"/>
    <cellStyle name="Calculation 2 3 2 2 9 2 2" xfId="2101"/>
    <cellStyle name="Calculation 2 3 2 2 9 2 3" xfId="2102"/>
    <cellStyle name="Calculation 2 3 2 2 9 3" xfId="2103"/>
    <cellStyle name="Calculation 2 3 2 2 9 3 2" xfId="2104"/>
    <cellStyle name="Calculation 2 3 2 2 9 3 3" xfId="2105"/>
    <cellStyle name="Calculation 2 3 2 2 9 4" xfId="2106"/>
    <cellStyle name="Calculation 2 3 2 2 9 4 2" xfId="2107"/>
    <cellStyle name="Calculation 2 3 2 2 9 4 3" xfId="2108"/>
    <cellStyle name="Calculation 2 3 2 2 9 5" xfId="2109"/>
    <cellStyle name="Calculation 2 3 2 2 9 5 2" xfId="2110"/>
    <cellStyle name="Calculation 2 3 2 2 9 5 3" xfId="2111"/>
    <cellStyle name="Calculation 2 3 2 2 9 6" xfId="2112"/>
    <cellStyle name="Calculation 2 3 2 2 9 6 2" xfId="2113"/>
    <cellStyle name="Calculation 2 3 2 2 9 6 3" xfId="2114"/>
    <cellStyle name="Calculation 2 3 2 2 9 7" xfId="2115"/>
    <cellStyle name="Calculation 2 3 2 2 9 8" xfId="2116"/>
    <cellStyle name="Calculation 2 3 2 3" xfId="2117"/>
    <cellStyle name="Calculation 2 3 2 3 10" xfId="2118"/>
    <cellStyle name="Calculation 2 3 2 3 11" xfId="2119"/>
    <cellStyle name="Calculation 2 3 2 3 2" xfId="2120"/>
    <cellStyle name="Calculation 2 3 2 3 2 2" xfId="2121"/>
    <cellStyle name="Calculation 2 3 2 3 2 3" xfId="2122"/>
    <cellStyle name="Calculation 2 3 2 3 2 4" xfId="2123"/>
    <cellStyle name="Calculation 2 3 2 3 3" xfId="2124"/>
    <cellStyle name="Calculation 2 3 2 3 3 2" xfId="2125"/>
    <cellStyle name="Calculation 2 3 2 3 3 3" xfId="2126"/>
    <cellStyle name="Calculation 2 3 2 3 3 4" xfId="2127"/>
    <cellStyle name="Calculation 2 3 2 3 4" xfId="2128"/>
    <cellStyle name="Calculation 2 3 2 3 4 2" xfId="2129"/>
    <cellStyle name="Calculation 2 3 2 3 4 3" xfId="2130"/>
    <cellStyle name="Calculation 2 3 2 3 4 4" xfId="2131"/>
    <cellStyle name="Calculation 2 3 2 3 5" xfId="2132"/>
    <cellStyle name="Calculation 2 3 2 3 5 2" xfId="2133"/>
    <cellStyle name="Calculation 2 3 2 3 5 3" xfId="2134"/>
    <cellStyle name="Calculation 2 3 2 3 5 4" xfId="2135"/>
    <cellStyle name="Calculation 2 3 2 3 6" xfId="2136"/>
    <cellStyle name="Calculation 2 3 2 3 6 2" xfId="2137"/>
    <cellStyle name="Calculation 2 3 2 3 6 3" xfId="2138"/>
    <cellStyle name="Calculation 2 3 2 3 6 4" xfId="2139"/>
    <cellStyle name="Calculation 2 3 2 3 7" xfId="2140"/>
    <cellStyle name="Calculation 2 3 2 3 8" xfId="2141"/>
    <cellStyle name="Calculation 2 3 2 3 9" xfId="2142"/>
    <cellStyle name="Calculation 2 3 2 4" xfId="2143"/>
    <cellStyle name="Calculation 2 3 2 4 10" xfId="2144"/>
    <cellStyle name="Calculation 2 3 2 4 2" xfId="2145"/>
    <cellStyle name="Calculation 2 3 2 4 2 2" xfId="2146"/>
    <cellStyle name="Calculation 2 3 2 4 2 3" xfId="2147"/>
    <cellStyle name="Calculation 2 3 2 4 2 4" xfId="2148"/>
    <cellStyle name="Calculation 2 3 2 4 3" xfId="2149"/>
    <cellStyle name="Calculation 2 3 2 4 3 2" xfId="2150"/>
    <cellStyle name="Calculation 2 3 2 4 3 3" xfId="2151"/>
    <cellStyle name="Calculation 2 3 2 4 3 4" xfId="2152"/>
    <cellStyle name="Calculation 2 3 2 4 4" xfId="2153"/>
    <cellStyle name="Calculation 2 3 2 4 4 2" xfId="2154"/>
    <cellStyle name="Calculation 2 3 2 4 4 3" xfId="2155"/>
    <cellStyle name="Calculation 2 3 2 4 4 4" xfId="2156"/>
    <cellStyle name="Calculation 2 3 2 4 5" xfId="2157"/>
    <cellStyle name="Calculation 2 3 2 4 5 2" xfId="2158"/>
    <cellStyle name="Calculation 2 3 2 4 5 3" xfId="2159"/>
    <cellStyle name="Calculation 2 3 2 4 5 4" xfId="2160"/>
    <cellStyle name="Calculation 2 3 2 4 6" xfId="2161"/>
    <cellStyle name="Calculation 2 3 2 4 6 2" xfId="2162"/>
    <cellStyle name="Calculation 2 3 2 4 6 3" xfId="2163"/>
    <cellStyle name="Calculation 2 3 2 4 6 4" xfId="2164"/>
    <cellStyle name="Calculation 2 3 2 4 7" xfId="2165"/>
    <cellStyle name="Calculation 2 3 2 4 8" xfId="2166"/>
    <cellStyle name="Calculation 2 3 2 4 9" xfId="2167"/>
    <cellStyle name="Calculation 2 3 2 5" xfId="2168"/>
    <cellStyle name="Calculation 2 3 2 5 2" xfId="2169"/>
    <cellStyle name="Calculation 2 3 2 5 2 2" xfId="2170"/>
    <cellStyle name="Calculation 2 3 2 5 2 3" xfId="2171"/>
    <cellStyle name="Calculation 2 3 2 5 3" xfId="2172"/>
    <cellStyle name="Calculation 2 3 2 5 3 2" xfId="2173"/>
    <cellStyle name="Calculation 2 3 2 5 3 3" xfId="2174"/>
    <cellStyle name="Calculation 2 3 2 5 4" xfId="2175"/>
    <cellStyle name="Calculation 2 3 2 5 4 2" xfId="2176"/>
    <cellStyle name="Calculation 2 3 2 5 4 3" xfId="2177"/>
    <cellStyle name="Calculation 2 3 2 5 5" xfId="2178"/>
    <cellStyle name="Calculation 2 3 2 5 5 2" xfId="2179"/>
    <cellStyle name="Calculation 2 3 2 5 5 3" xfId="2180"/>
    <cellStyle name="Calculation 2 3 2 5 6" xfId="2181"/>
    <cellStyle name="Calculation 2 3 2 5 6 2" xfId="2182"/>
    <cellStyle name="Calculation 2 3 2 5 6 3" xfId="2183"/>
    <cellStyle name="Calculation 2 3 2 5 7" xfId="2184"/>
    <cellStyle name="Calculation 2 3 2 5 8" xfId="2185"/>
    <cellStyle name="Calculation 2 3 2 5 9" xfId="2186"/>
    <cellStyle name="Calculation 2 3 2 6" xfId="2187"/>
    <cellStyle name="Calculation 2 3 2 6 2" xfId="2188"/>
    <cellStyle name="Calculation 2 3 2 6 2 2" xfId="2189"/>
    <cellStyle name="Calculation 2 3 2 6 2 3" xfId="2190"/>
    <cellStyle name="Calculation 2 3 2 6 3" xfId="2191"/>
    <cellStyle name="Calculation 2 3 2 6 3 2" xfId="2192"/>
    <cellStyle name="Calculation 2 3 2 6 3 3" xfId="2193"/>
    <cellStyle name="Calculation 2 3 2 6 4" xfId="2194"/>
    <cellStyle name="Calculation 2 3 2 6 4 2" xfId="2195"/>
    <cellStyle name="Calculation 2 3 2 6 4 3" xfId="2196"/>
    <cellStyle name="Calculation 2 3 2 6 5" xfId="2197"/>
    <cellStyle name="Calculation 2 3 2 6 5 2" xfId="2198"/>
    <cellStyle name="Calculation 2 3 2 6 5 3" xfId="2199"/>
    <cellStyle name="Calculation 2 3 2 6 6" xfId="2200"/>
    <cellStyle name="Calculation 2 3 2 6 6 2" xfId="2201"/>
    <cellStyle name="Calculation 2 3 2 6 6 3" xfId="2202"/>
    <cellStyle name="Calculation 2 3 2 6 7" xfId="2203"/>
    <cellStyle name="Calculation 2 3 2 6 8" xfId="2204"/>
    <cellStyle name="Calculation 2 3 2 6 9" xfId="2205"/>
    <cellStyle name="Calculation 2 3 2 7" xfId="2206"/>
    <cellStyle name="Calculation 2 3 2 7 2" xfId="2207"/>
    <cellStyle name="Calculation 2 3 2 7 2 2" xfId="2208"/>
    <cellStyle name="Calculation 2 3 2 7 2 3" xfId="2209"/>
    <cellStyle name="Calculation 2 3 2 7 3" xfId="2210"/>
    <cellStyle name="Calculation 2 3 2 7 3 2" xfId="2211"/>
    <cellStyle name="Calculation 2 3 2 7 3 3" xfId="2212"/>
    <cellStyle name="Calculation 2 3 2 7 4" xfId="2213"/>
    <cellStyle name="Calculation 2 3 2 7 4 2" xfId="2214"/>
    <cellStyle name="Calculation 2 3 2 7 4 3" xfId="2215"/>
    <cellStyle name="Calculation 2 3 2 7 5" xfId="2216"/>
    <cellStyle name="Calculation 2 3 2 7 5 2" xfId="2217"/>
    <cellStyle name="Calculation 2 3 2 7 5 3" xfId="2218"/>
    <cellStyle name="Calculation 2 3 2 7 6" xfId="2219"/>
    <cellStyle name="Calculation 2 3 2 7 6 2" xfId="2220"/>
    <cellStyle name="Calculation 2 3 2 7 6 3" xfId="2221"/>
    <cellStyle name="Calculation 2 3 2 7 7" xfId="2222"/>
    <cellStyle name="Calculation 2 3 2 7 8" xfId="2223"/>
    <cellStyle name="Calculation 2 3 2 7 9" xfId="2224"/>
    <cellStyle name="Calculation 2 3 2 8" xfId="2225"/>
    <cellStyle name="Calculation 2 3 2 8 2" xfId="2226"/>
    <cellStyle name="Calculation 2 3 2 8 2 2" xfId="2227"/>
    <cellStyle name="Calculation 2 3 2 8 2 3" xfId="2228"/>
    <cellStyle name="Calculation 2 3 2 8 3" xfId="2229"/>
    <cellStyle name="Calculation 2 3 2 8 3 2" xfId="2230"/>
    <cellStyle name="Calculation 2 3 2 8 3 3" xfId="2231"/>
    <cellStyle name="Calculation 2 3 2 8 4" xfId="2232"/>
    <cellStyle name="Calculation 2 3 2 8 4 2" xfId="2233"/>
    <cellStyle name="Calculation 2 3 2 8 4 3" xfId="2234"/>
    <cellStyle name="Calculation 2 3 2 8 5" xfId="2235"/>
    <cellStyle name="Calculation 2 3 2 8 5 2" xfId="2236"/>
    <cellStyle name="Calculation 2 3 2 8 5 3" xfId="2237"/>
    <cellStyle name="Calculation 2 3 2 8 6" xfId="2238"/>
    <cellStyle name="Calculation 2 3 2 8 6 2" xfId="2239"/>
    <cellStyle name="Calculation 2 3 2 8 6 3" xfId="2240"/>
    <cellStyle name="Calculation 2 3 2 8 7" xfId="2241"/>
    <cellStyle name="Calculation 2 3 2 8 8" xfId="2242"/>
    <cellStyle name="Calculation 2 3 2 8 9" xfId="2243"/>
    <cellStyle name="Calculation 2 3 2 9" xfId="2244"/>
    <cellStyle name="Calculation 2 3 2 9 2" xfId="2245"/>
    <cellStyle name="Calculation 2 3 2 9 2 2" xfId="2246"/>
    <cellStyle name="Calculation 2 3 2 9 2 3" xfId="2247"/>
    <cellStyle name="Calculation 2 3 2 9 3" xfId="2248"/>
    <cellStyle name="Calculation 2 3 2 9 3 2" xfId="2249"/>
    <cellStyle name="Calculation 2 3 2 9 3 3" xfId="2250"/>
    <cellStyle name="Calculation 2 3 2 9 4" xfId="2251"/>
    <cellStyle name="Calculation 2 3 2 9 4 2" xfId="2252"/>
    <cellStyle name="Calculation 2 3 2 9 4 3" xfId="2253"/>
    <cellStyle name="Calculation 2 3 2 9 5" xfId="2254"/>
    <cellStyle name="Calculation 2 3 2 9 5 2" xfId="2255"/>
    <cellStyle name="Calculation 2 3 2 9 5 3" xfId="2256"/>
    <cellStyle name="Calculation 2 3 2 9 6" xfId="2257"/>
    <cellStyle name="Calculation 2 3 2 9 6 2" xfId="2258"/>
    <cellStyle name="Calculation 2 3 2 9 6 3" xfId="2259"/>
    <cellStyle name="Calculation 2 3 2 9 7" xfId="2260"/>
    <cellStyle name="Calculation 2 3 2 9 8" xfId="2261"/>
    <cellStyle name="Calculation 2 3 2 9 9" xfId="2262"/>
    <cellStyle name="Calculation 2 3 20" xfId="2263"/>
    <cellStyle name="Calculation 2 3 21" xfId="2264"/>
    <cellStyle name="Calculation 2 3 3" xfId="2265"/>
    <cellStyle name="Calculation 2 3 3 10" xfId="2266"/>
    <cellStyle name="Calculation 2 3 3 10 2" xfId="2267"/>
    <cellStyle name="Calculation 2 3 3 10 2 2" xfId="2268"/>
    <cellStyle name="Calculation 2 3 3 10 2 3" xfId="2269"/>
    <cellStyle name="Calculation 2 3 3 10 3" xfId="2270"/>
    <cellStyle name="Calculation 2 3 3 10 3 2" xfId="2271"/>
    <cellStyle name="Calculation 2 3 3 10 3 3" xfId="2272"/>
    <cellStyle name="Calculation 2 3 3 10 4" xfId="2273"/>
    <cellStyle name="Calculation 2 3 3 10 4 2" xfId="2274"/>
    <cellStyle name="Calculation 2 3 3 10 4 3" xfId="2275"/>
    <cellStyle name="Calculation 2 3 3 10 5" xfId="2276"/>
    <cellStyle name="Calculation 2 3 3 10 5 2" xfId="2277"/>
    <cellStyle name="Calculation 2 3 3 10 5 3" xfId="2278"/>
    <cellStyle name="Calculation 2 3 3 10 6" xfId="2279"/>
    <cellStyle name="Calculation 2 3 3 10 6 2" xfId="2280"/>
    <cellStyle name="Calculation 2 3 3 10 6 3" xfId="2281"/>
    <cellStyle name="Calculation 2 3 3 10 7" xfId="2282"/>
    <cellStyle name="Calculation 2 3 3 10 8" xfId="2283"/>
    <cellStyle name="Calculation 2 3 3 10 9" xfId="2284"/>
    <cellStyle name="Calculation 2 3 3 11" xfId="2285"/>
    <cellStyle name="Calculation 2 3 3 11 2" xfId="2286"/>
    <cellStyle name="Calculation 2 3 3 11 2 2" xfId="2287"/>
    <cellStyle name="Calculation 2 3 3 11 2 3" xfId="2288"/>
    <cellStyle name="Calculation 2 3 3 11 3" xfId="2289"/>
    <cellStyle name="Calculation 2 3 3 11 3 2" xfId="2290"/>
    <cellStyle name="Calculation 2 3 3 11 3 3" xfId="2291"/>
    <cellStyle name="Calculation 2 3 3 11 4" xfId="2292"/>
    <cellStyle name="Calculation 2 3 3 11 4 2" xfId="2293"/>
    <cellStyle name="Calculation 2 3 3 11 4 3" xfId="2294"/>
    <cellStyle name="Calculation 2 3 3 11 5" xfId="2295"/>
    <cellStyle name="Calculation 2 3 3 11 5 2" xfId="2296"/>
    <cellStyle name="Calculation 2 3 3 11 5 3" xfId="2297"/>
    <cellStyle name="Calculation 2 3 3 11 6" xfId="2298"/>
    <cellStyle name="Calculation 2 3 3 11 6 2" xfId="2299"/>
    <cellStyle name="Calculation 2 3 3 11 6 3" xfId="2300"/>
    <cellStyle name="Calculation 2 3 3 11 7" xfId="2301"/>
    <cellStyle name="Calculation 2 3 3 11 8" xfId="2302"/>
    <cellStyle name="Calculation 2 3 3 11 9" xfId="2303"/>
    <cellStyle name="Calculation 2 3 3 12" xfId="2304"/>
    <cellStyle name="Calculation 2 3 3 12 2" xfId="2305"/>
    <cellStyle name="Calculation 2 3 3 12 2 2" xfId="2306"/>
    <cellStyle name="Calculation 2 3 3 12 2 3" xfId="2307"/>
    <cellStyle name="Calculation 2 3 3 12 3" xfId="2308"/>
    <cellStyle name="Calculation 2 3 3 12 3 2" xfId="2309"/>
    <cellStyle name="Calculation 2 3 3 12 3 3" xfId="2310"/>
    <cellStyle name="Calculation 2 3 3 12 4" xfId="2311"/>
    <cellStyle name="Calculation 2 3 3 12 4 2" xfId="2312"/>
    <cellStyle name="Calculation 2 3 3 12 4 3" xfId="2313"/>
    <cellStyle name="Calculation 2 3 3 12 5" xfId="2314"/>
    <cellStyle name="Calculation 2 3 3 12 5 2" xfId="2315"/>
    <cellStyle name="Calculation 2 3 3 12 5 3" xfId="2316"/>
    <cellStyle name="Calculation 2 3 3 12 6" xfId="2317"/>
    <cellStyle name="Calculation 2 3 3 12 6 2" xfId="2318"/>
    <cellStyle name="Calculation 2 3 3 12 6 3" xfId="2319"/>
    <cellStyle name="Calculation 2 3 3 12 7" xfId="2320"/>
    <cellStyle name="Calculation 2 3 3 12 8" xfId="2321"/>
    <cellStyle name="Calculation 2 3 3 12 9" xfId="2322"/>
    <cellStyle name="Calculation 2 3 3 13" xfId="2323"/>
    <cellStyle name="Calculation 2 3 3 13 2" xfId="2324"/>
    <cellStyle name="Calculation 2 3 3 13 2 2" xfId="2325"/>
    <cellStyle name="Calculation 2 3 3 13 2 3" xfId="2326"/>
    <cellStyle name="Calculation 2 3 3 13 3" xfId="2327"/>
    <cellStyle name="Calculation 2 3 3 13 3 2" xfId="2328"/>
    <cellStyle name="Calculation 2 3 3 13 3 3" xfId="2329"/>
    <cellStyle name="Calculation 2 3 3 13 4" xfId="2330"/>
    <cellStyle name="Calculation 2 3 3 13 4 2" xfId="2331"/>
    <cellStyle name="Calculation 2 3 3 13 4 3" xfId="2332"/>
    <cellStyle name="Calculation 2 3 3 13 5" xfId="2333"/>
    <cellStyle name="Calculation 2 3 3 13 5 2" xfId="2334"/>
    <cellStyle name="Calculation 2 3 3 13 5 3" xfId="2335"/>
    <cellStyle name="Calculation 2 3 3 13 6" xfId="2336"/>
    <cellStyle name="Calculation 2 3 3 13 6 2" xfId="2337"/>
    <cellStyle name="Calculation 2 3 3 13 6 3" xfId="2338"/>
    <cellStyle name="Calculation 2 3 3 13 7" xfId="2339"/>
    <cellStyle name="Calculation 2 3 3 13 8" xfId="2340"/>
    <cellStyle name="Calculation 2 3 3 13 9" xfId="2341"/>
    <cellStyle name="Calculation 2 3 3 14" xfId="2342"/>
    <cellStyle name="Calculation 2 3 3 15" xfId="2343"/>
    <cellStyle name="Calculation 2 3 3 16" xfId="2344"/>
    <cellStyle name="Calculation 2 3 3 17" xfId="2345"/>
    <cellStyle name="Calculation 2 3 3 18" xfId="2346"/>
    <cellStyle name="Calculation 2 3 3 19" xfId="2347"/>
    <cellStyle name="Calculation 2 3 3 2" xfId="2348"/>
    <cellStyle name="Calculation 2 3 3 2 10" xfId="2349"/>
    <cellStyle name="Calculation 2 3 3 2 10 2" xfId="2350"/>
    <cellStyle name="Calculation 2 3 3 2 10 2 2" xfId="2351"/>
    <cellStyle name="Calculation 2 3 3 2 10 2 3" xfId="2352"/>
    <cellStyle name="Calculation 2 3 3 2 10 3" xfId="2353"/>
    <cellStyle name="Calculation 2 3 3 2 10 3 2" xfId="2354"/>
    <cellStyle name="Calculation 2 3 3 2 10 3 3" xfId="2355"/>
    <cellStyle name="Calculation 2 3 3 2 10 4" xfId="2356"/>
    <cellStyle name="Calculation 2 3 3 2 10 4 2" xfId="2357"/>
    <cellStyle name="Calculation 2 3 3 2 10 4 3" xfId="2358"/>
    <cellStyle name="Calculation 2 3 3 2 10 5" xfId="2359"/>
    <cellStyle name="Calculation 2 3 3 2 10 5 2" xfId="2360"/>
    <cellStyle name="Calculation 2 3 3 2 10 5 3" xfId="2361"/>
    <cellStyle name="Calculation 2 3 3 2 10 6" xfId="2362"/>
    <cellStyle name="Calculation 2 3 3 2 10 6 2" xfId="2363"/>
    <cellStyle name="Calculation 2 3 3 2 10 6 3" xfId="2364"/>
    <cellStyle name="Calculation 2 3 3 2 10 7" xfId="2365"/>
    <cellStyle name="Calculation 2 3 3 2 10 8" xfId="2366"/>
    <cellStyle name="Calculation 2 3 3 2 11" xfId="2367"/>
    <cellStyle name="Calculation 2 3 3 2 11 2" xfId="2368"/>
    <cellStyle name="Calculation 2 3 3 2 11 2 2" xfId="2369"/>
    <cellStyle name="Calculation 2 3 3 2 11 2 3" xfId="2370"/>
    <cellStyle name="Calculation 2 3 3 2 11 3" xfId="2371"/>
    <cellStyle name="Calculation 2 3 3 2 11 3 2" xfId="2372"/>
    <cellStyle name="Calculation 2 3 3 2 11 3 3" xfId="2373"/>
    <cellStyle name="Calculation 2 3 3 2 11 4" xfId="2374"/>
    <cellStyle name="Calculation 2 3 3 2 11 4 2" xfId="2375"/>
    <cellStyle name="Calculation 2 3 3 2 11 4 3" xfId="2376"/>
    <cellStyle name="Calculation 2 3 3 2 11 5" xfId="2377"/>
    <cellStyle name="Calculation 2 3 3 2 11 5 2" xfId="2378"/>
    <cellStyle name="Calculation 2 3 3 2 11 5 3" xfId="2379"/>
    <cellStyle name="Calculation 2 3 3 2 11 6" xfId="2380"/>
    <cellStyle name="Calculation 2 3 3 2 11 6 2" xfId="2381"/>
    <cellStyle name="Calculation 2 3 3 2 11 6 3" xfId="2382"/>
    <cellStyle name="Calculation 2 3 3 2 11 7" xfId="2383"/>
    <cellStyle name="Calculation 2 3 3 2 11 8" xfId="2384"/>
    <cellStyle name="Calculation 2 3 3 2 12" xfId="2385"/>
    <cellStyle name="Calculation 2 3 3 2 12 2" xfId="2386"/>
    <cellStyle name="Calculation 2 3 3 2 12 2 2" xfId="2387"/>
    <cellStyle name="Calculation 2 3 3 2 12 2 3" xfId="2388"/>
    <cellStyle name="Calculation 2 3 3 2 12 3" xfId="2389"/>
    <cellStyle name="Calculation 2 3 3 2 12 3 2" xfId="2390"/>
    <cellStyle name="Calculation 2 3 3 2 12 3 3" xfId="2391"/>
    <cellStyle name="Calculation 2 3 3 2 12 4" xfId="2392"/>
    <cellStyle name="Calculation 2 3 3 2 12 4 2" xfId="2393"/>
    <cellStyle name="Calculation 2 3 3 2 12 4 3" xfId="2394"/>
    <cellStyle name="Calculation 2 3 3 2 12 5" xfId="2395"/>
    <cellStyle name="Calculation 2 3 3 2 12 5 2" xfId="2396"/>
    <cellStyle name="Calculation 2 3 3 2 12 5 3" xfId="2397"/>
    <cellStyle name="Calculation 2 3 3 2 12 6" xfId="2398"/>
    <cellStyle name="Calculation 2 3 3 2 12 6 2" xfId="2399"/>
    <cellStyle name="Calculation 2 3 3 2 12 6 3" xfId="2400"/>
    <cellStyle name="Calculation 2 3 3 2 12 7" xfId="2401"/>
    <cellStyle name="Calculation 2 3 3 2 12 8" xfId="2402"/>
    <cellStyle name="Calculation 2 3 3 2 13" xfId="2403"/>
    <cellStyle name="Calculation 2 3 3 2 13 2" xfId="2404"/>
    <cellStyle name="Calculation 2 3 3 2 13 2 2" xfId="2405"/>
    <cellStyle name="Calculation 2 3 3 2 13 2 3" xfId="2406"/>
    <cellStyle name="Calculation 2 3 3 2 13 3" xfId="2407"/>
    <cellStyle name="Calculation 2 3 3 2 13 3 2" xfId="2408"/>
    <cellStyle name="Calculation 2 3 3 2 13 3 3" xfId="2409"/>
    <cellStyle name="Calculation 2 3 3 2 13 4" xfId="2410"/>
    <cellStyle name="Calculation 2 3 3 2 13 4 2" xfId="2411"/>
    <cellStyle name="Calculation 2 3 3 2 13 4 3" xfId="2412"/>
    <cellStyle name="Calculation 2 3 3 2 13 5" xfId="2413"/>
    <cellStyle name="Calculation 2 3 3 2 13 5 2" xfId="2414"/>
    <cellStyle name="Calculation 2 3 3 2 13 5 3" xfId="2415"/>
    <cellStyle name="Calculation 2 3 3 2 13 6" xfId="2416"/>
    <cellStyle name="Calculation 2 3 3 2 13 6 2" xfId="2417"/>
    <cellStyle name="Calculation 2 3 3 2 13 6 3" xfId="2418"/>
    <cellStyle name="Calculation 2 3 3 2 13 7" xfId="2419"/>
    <cellStyle name="Calculation 2 3 3 2 13 8" xfId="2420"/>
    <cellStyle name="Calculation 2 3 3 2 14" xfId="2421"/>
    <cellStyle name="Calculation 2 3 3 2 14 2" xfId="2422"/>
    <cellStyle name="Calculation 2 3 3 2 14 2 2" xfId="2423"/>
    <cellStyle name="Calculation 2 3 3 2 14 2 3" xfId="2424"/>
    <cellStyle name="Calculation 2 3 3 2 14 3" xfId="2425"/>
    <cellStyle name="Calculation 2 3 3 2 14 3 2" xfId="2426"/>
    <cellStyle name="Calculation 2 3 3 2 14 3 3" xfId="2427"/>
    <cellStyle name="Calculation 2 3 3 2 14 4" xfId="2428"/>
    <cellStyle name="Calculation 2 3 3 2 14 4 2" xfId="2429"/>
    <cellStyle name="Calculation 2 3 3 2 14 4 3" xfId="2430"/>
    <cellStyle name="Calculation 2 3 3 2 14 5" xfId="2431"/>
    <cellStyle name="Calculation 2 3 3 2 14 5 2" xfId="2432"/>
    <cellStyle name="Calculation 2 3 3 2 14 5 3" xfId="2433"/>
    <cellStyle name="Calculation 2 3 3 2 14 6" xfId="2434"/>
    <cellStyle name="Calculation 2 3 3 2 14 6 2" xfId="2435"/>
    <cellStyle name="Calculation 2 3 3 2 14 6 3" xfId="2436"/>
    <cellStyle name="Calculation 2 3 3 2 14 7" xfId="2437"/>
    <cellStyle name="Calculation 2 3 3 2 14 8" xfId="2438"/>
    <cellStyle name="Calculation 2 3 3 2 15" xfId="2439"/>
    <cellStyle name="Calculation 2 3 3 2 15 2" xfId="2440"/>
    <cellStyle name="Calculation 2 3 3 2 15 3" xfId="2441"/>
    <cellStyle name="Calculation 2 3 3 2 16" xfId="2442"/>
    <cellStyle name="Calculation 2 3 3 2 2" xfId="2443"/>
    <cellStyle name="Calculation 2 3 3 2 2 2" xfId="2444"/>
    <cellStyle name="Calculation 2 3 3 2 2 2 2" xfId="2445"/>
    <cellStyle name="Calculation 2 3 3 2 2 2 3" xfId="2446"/>
    <cellStyle name="Calculation 2 3 3 2 2 3" xfId="2447"/>
    <cellStyle name="Calculation 2 3 3 2 2 3 2" xfId="2448"/>
    <cellStyle name="Calculation 2 3 3 2 2 3 3" xfId="2449"/>
    <cellStyle name="Calculation 2 3 3 2 2 4" xfId="2450"/>
    <cellStyle name="Calculation 2 3 3 2 2 4 2" xfId="2451"/>
    <cellStyle name="Calculation 2 3 3 2 2 4 3" xfId="2452"/>
    <cellStyle name="Calculation 2 3 3 2 2 5" xfId="2453"/>
    <cellStyle name="Calculation 2 3 3 2 2 5 2" xfId="2454"/>
    <cellStyle name="Calculation 2 3 3 2 2 5 3" xfId="2455"/>
    <cellStyle name="Calculation 2 3 3 2 2 6" xfId="2456"/>
    <cellStyle name="Calculation 2 3 3 2 2 6 2" xfId="2457"/>
    <cellStyle name="Calculation 2 3 3 2 2 6 3" xfId="2458"/>
    <cellStyle name="Calculation 2 3 3 2 2 7" xfId="2459"/>
    <cellStyle name="Calculation 2 3 3 2 2 8" xfId="2460"/>
    <cellStyle name="Calculation 2 3 3 2 2 9" xfId="2461"/>
    <cellStyle name="Calculation 2 3 3 2 3" xfId="2462"/>
    <cellStyle name="Calculation 2 3 3 2 3 2" xfId="2463"/>
    <cellStyle name="Calculation 2 3 3 2 3 2 2" xfId="2464"/>
    <cellStyle name="Calculation 2 3 3 2 3 2 3" xfId="2465"/>
    <cellStyle name="Calculation 2 3 3 2 3 3" xfId="2466"/>
    <cellStyle name="Calculation 2 3 3 2 3 3 2" xfId="2467"/>
    <cellStyle name="Calculation 2 3 3 2 3 3 3" xfId="2468"/>
    <cellStyle name="Calculation 2 3 3 2 3 4" xfId="2469"/>
    <cellStyle name="Calculation 2 3 3 2 3 4 2" xfId="2470"/>
    <cellStyle name="Calculation 2 3 3 2 3 4 3" xfId="2471"/>
    <cellStyle name="Calculation 2 3 3 2 3 5" xfId="2472"/>
    <cellStyle name="Calculation 2 3 3 2 3 5 2" xfId="2473"/>
    <cellStyle name="Calculation 2 3 3 2 3 5 3" xfId="2474"/>
    <cellStyle name="Calculation 2 3 3 2 3 6" xfId="2475"/>
    <cellStyle name="Calculation 2 3 3 2 3 6 2" xfId="2476"/>
    <cellStyle name="Calculation 2 3 3 2 3 6 3" xfId="2477"/>
    <cellStyle name="Calculation 2 3 3 2 3 7" xfId="2478"/>
    <cellStyle name="Calculation 2 3 3 2 3 8" xfId="2479"/>
    <cellStyle name="Calculation 2 3 3 2 3 9" xfId="2480"/>
    <cellStyle name="Calculation 2 3 3 2 4" xfId="2481"/>
    <cellStyle name="Calculation 2 3 3 2 4 2" xfId="2482"/>
    <cellStyle name="Calculation 2 3 3 2 4 2 2" xfId="2483"/>
    <cellStyle name="Calculation 2 3 3 2 4 2 3" xfId="2484"/>
    <cellStyle name="Calculation 2 3 3 2 4 3" xfId="2485"/>
    <cellStyle name="Calculation 2 3 3 2 4 3 2" xfId="2486"/>
    <cellStyle name="Calculation 2 3 3 2 4 3 3" xfId="2487"/>
    <cellStyle name="Calculation 2 3 3 2 4 4" xfId="2488"/>
    <cellStyle name="Calculation 2 3 3 2 4 4 2" xfId="2489"/>
    <cellStyle name="Calculation 2 3 3 2 4 4 3" xfId="2490"/>
    <cellStyle name="Calculation 2 3 3 2 4 5" xfId="2491"/>
    <cellStyle name="Calculation 2 3 3 2 4 5 2" xfId="2492"/>
    <cellStyle name="Calculation 2 3 3 2 4 5 3" xfId="2493"/>
    <cellStyle name="Calculation 2 3 3 2 4 6" xfId="2494"/>
    <cellStyle name="Calculation 2 3 3 2 4 6 2" xfId="2495"/>
    <cellStyle name="Calculation 2 3 3 2 4 6 3" xfId="2496"/>
    <cellStyle name="Calculation 2 3 3 2 4 7" xfId="2497"/>
    <cellStyle name="Calculation 2 3 3 2 4 8" xfId="2498"/>
    <cellStyle name="Calculation 2 3 3 2 4 9" xfId="2499"/>
    <cellStyle name="Calculation 2 3 3 2 5" xfId="2500"/>
    <cellStyle name="Calculation 2 3 3 2 5 2" xfId="2501"/>
    <cellStyle name="Calculation 2 3 3 2 5 2 2" xfId="2502"/>
    <cellStyle name="Calculation 2 3 3 2 5 2 3" xfId="2503"/>
    <cellStyle name="Calculation 2 3 3 2 5 3" xfId="2504"/>
    <cellStyle name="Calculation 2 3 3 2 5 3 2" xfId="2505"/>
    <cellStyle name="Calculation 2 3 3 2 5 3 3" xfId="2506"/>
    <cellStyle name="Calculation 2 3 3 2 5 4" xfId="2507"/>
    <cellStyle name="Calculation 2 3 3 2 5 4 2" xfId="2508"/>
    <cellStyle name="Calculation 2 3 3 2 5 4 3" xfId="2509"/>
    <cellStyle name="Calculation 2 3 3 2 5 5" xfId="2510"/>
    <cellStyle name="Calculation 2 3 3 2 5 5 2" xfId="2511"/>
    <cellStyle name="Calculation 2 3 3 2 5 5 3" xfId="2512"/>
    <cellStyle name="Calculation 2 3 3 2 5 6" xfId="2513"/>
    <cellStyle name="Calculation 2 3 3 2 5 6 2" xfId="2514"/>
    <cellStyle name="Calculation 2 3 3 2 5 6 3" xfId="2515"/>
    <cellStyle name="Calculation 2 3 3 2 5 7" xfId="2516"/>
    <cellStyle name="Calculation 2 3 3 2 5 8" xfId="2517"/>
    <cellStyle name="Calculation 2 3 3 2 5 9" xfId="2518"/>
    <cellStyle name="Calculation 2 3 3 2 6" xfId="2519"/>
    <cellStyle name="Calculation 2 3 3 2 6 2" xfId="2520"/>
    <cellStyle name="Calculation 2 3 3 2 6 2 2" xfId="2521"/>
    <cellStyle name="Calculation 2 3 3 2 6 2 3" xfId="2522"/>
    <cellStyle name="Calculation 2 3 3 2 6 3" xfId="2523"/>
    <cellStyle name="Calculation 2 3 3 2 6 3 2" xfId="2524"/>
    <cellStyle name="Calculation 2 3 3 2 6 3 3" xfId="2525"/>
    <cellStyle name="Calculation 2 3 3 2 6 4" xfId="2526"/>
    <cellStyle name="Calculation 2 3 3 2 6 4 2" xfId="2527"/>
    <cellStyle name="Calculation 2 3 3 2 6 4 3" xfId="2528"/>
    <cellStyle name="Calculation 2 3 3 2 6 5" xfId="2529"/>
    <cellStyle name="Calculation 2 3 3 2 6 5 2" xfId="2530"/>
    <cellStyle name="Calculation 2 3 3 2 6 5 3" xfId="2531"/>
    <cellStyle name="Calculation 2 3 3 2 6 6" xfId="2532"/>
    <cellStyle name="Calculation 2 3 3 2 6 6 2" xfId="2533"/>
    <cellStyle name="Calculation 2 3 3 2 6 6 3" xfId="2534"/>
    <cellStyle name="Calculation 2 3 3 2 6 7" xfId="2535"/>
    <cellStyle name="Calculation 2 3 3 2 6 8" xfId="2536"/>
    <cellStyle name="Calculation 2 3 3 2 6 9" xfId="2537"/>
    <cellStyle name="Calculation 2 3 3 2 7" xfId="2538"/>
    <cellStyle name="Calculation 2 3 3 2 7 2" xfId="2539"/>
    <cellStyle name="Calculation 2 3 3 2 7 2 2" xfId="2540"/>
    <cellStyle name="Calculation 2 3 3 2 7 2 3" xfId="2541"/>
    <cellStyle name="Calculation 2 3 3 2 7 3" xfId="2542"/>
    <cellStyle name="Calculation 2 3 3 2 7 3 2" xfId="2543"/>
    <cellStyle name="Calculation 2 3 3 2 7 3 3" xfId="2544"/>
    <cellStyle name="Calculation 2 3 3 2 7 4" xfId="2545"/>
    <cellStyle name="Calculation 2 3 3 2 7 4 2" xfId="2546"/>
    <cellStyle name="Calculation 2 3 3 2 7 4 3" xfId="2547"/>
    <cellStyle name="Calculation 2 3 3 2 7 5" xfId="2548"/>
    <cellStyle name="Calculation 2 3 3 2 7 5 2" xfId="2549"/>
    <cellStyle name="Calculation 2 3 3 2 7 5 3" xfId="2550"/>
    <cellStyle name="Calculation 2 3 3 2 7 6" xfId="2551"/>
    <cellStyle name="Calculation 2 3 3 2 7 6 2" xfId="2552"/>
    <cellStyle name="Calculation 2 3 3 2 7 6 3" xfId="2553"/>
    <cellStyle name="Calculation 2 3 3 2 7 7" xfId="2554"/>
    <cellStyle name="Calculation 2 3 3 2 7 8" xfId="2555"/>
    <cellStyle name="Calculation 2 3 3 2 7 9" xfId="2556"/>
    <cellStyle name="Calculation 2 3 3 2 8" xfId="2557"/>
    <cellStyle name="Calculation 2 3 3 2 8 2" xfId="2558"/>
    <cellStyle name="Calculation 2 3 3 2 8 2 2" xfId="2559"/>
    <cellStyle name="Calculation 2 3 3 2 8 2 3" xfId="2560"/>
    <cellStyle name="Calculation 2 3 3 2 8 3" xfId="2561"/>
    <cellStyle name="Calculation 2 3 3 2 8 3 2" xfId="2562"/>
    <cellStyle name="Calculation 2 3 3 2 8 3 3" xfId="2563"/>
    <cellStyle name="Calculation 2 3 3 2 8 4" xfId="2564"/>
    <cellStyle name="Calculation 2 3 3 2 8 4 2" xfId="2565"/>
    <cellStyle name="Calculation 2 3 3 2 8 4 3" xfId="2566"/>
    <cellStyle name="Calculation 2 3 3 2 8 5" xfId="2567"/>
    <cellStyle name="Calculation 2 3 3 2 8 5 2" xfId="2568"/>
    <cellStyle name="Calculation 2 3 3 2 8 5 3" xfId="2569"/>
    <cellStyle name="Calculation 2 3 3 2 8 6" xfId="2570"/>
    <cellStyle name="Calculation 2 3 3 2 8 6 2" xfId="2571"/>
    <cellStyle name="Calculation 2 3 3 2 8 6 3" xfId="2572"/>
    <cellStyle name="Calculation 2 3 3 2 8 7" xfId="2573"/>
    <cellStyle name="Calculation 2 3 3 2 8 8" xfId="2574"/>
    <cellStyle name="Calculation 2 3 3 2 8 9" xfId="2575"/>
    <cellStyle name="Calculation 2 3 3 2 9" xfId="2576"/>
    <cellStyle name="Calculation 2 3 3 2 9 2" xfId="2577"/>
    <cellStyle name="Calculation 2 3 3 2 9 2 2" xfId="2578"/>
    <cellStyle name="Calculation 2 3 3 2 9 2 3" xfId="2579"/>
    <cellStyle name="Calculation 2 3 3 2 9 3" xfId="2580"/>
    <cellStyle name="Calculation 2 3 3 2 9 3 2" xfId="2581"/>
    <cellStyle name="Calculation 2 3 3 2 9 3 3" xfId="2582"/>
    <cellStyle name="Calculation 2 3 3 2 9 4" xfId="2583"/>
    <cellStyle name="Calculation 2 3 3 2 9 4 2" xfId="2584"/>
    <cellStyle name="Calculation 2 3 3 2 9 4 3" xfId="2585"/>
    <cellStyle name="Calculation 2 3 3 2 9 5" xfId="2586"/>
    <cellStyle name="Calculation 2 3 3 2 9 5 2" xfId="2587"/>
    <cellStyle name="Calculation 2 3 3 2 9 5 3" xfId="2588"/>
    <cellStyle name="Calculation 2 3 3 2 9 6" xfId="2589"/>
    <cellStyle name="Calculation 2 3 3 2 9 6 2" xfId="2590"/>
    <cellStyle name="Calculation 2 3 3 2 9 6 3" xfId="2591"/>
    <cellStyle name="Calculation 2 3 3 2 9 7" xfId="2592"/>
    <cellStyle name="Calculation 2 3 3 2 9 8" xfId="2593"/>
    <cellStyle name="Calculation 2 3 3 3" xfId="2594"/>
    <cellStyle name="Calculation 2 3 3 3 10" xfId="2595"/>
    <cellStyle name="Calculation 2 3 3 3 11" xfId="2596"/>
    <cellStyle name="Calculation 2 3 3 3 2" xfId="2597"/>
    <cellStyle name="Calculation 2 3 3 3 2 2" xfId="2598"/>
    <cellStyle name="Calculation 2 3 3 3 2 3" xfId="2599"/>
    <cellStyle name="Calculation 2 3 3 3 2 4" xfId="2600"/>
    <cellStyle name="Calculation 2 3 3 3 3" xfId="2601"/>
    <cellStyle name="Calculation 2 3 3 3 3 2" xfId="2602"/>
    <cellStyle name="Calculation 2 3 3 3 3 3" xfId="2603"/>
    <cellStyle name="Calculation 2 3 3 3 3 4" xfId="2604"/>
    <cellStyle name="Calculation 2 3 3 3 4" xfId="2605"/>
    <cellStyle name="Calculation 2 3 3 3 4 2" xfId="2606"/>
    <cellStyle name="Calculation 2 3 3 3 4 3" xfId="2607"/>
    <cellStyle name="Calculation 2 3 3 3 4 4" xfId="2608"/>
    <cellStyle name="Calculation 2 3 3 3 5" xfId="2609"/>
    <cellStyle name="Calculation 2 3 3 3 5 2" xfId="2610"/>
    <cellStyle name="Calculation 2 3 3 3 5 3" xfId="2611"/>
    <cellStyle name="Calculation 2 3 3 3 5 4" xfId="2612"/>
    <cellStyle name="Calculation 2 3 3 3 6" xfId="2613"/>
    <cellStyle name="Calculation 2 3 3 3 6 2" xfId="2614"/>
    <cellStyle name="Calculation 2 3 3 3 6 3" xfId="2615"/>
    <cellStyle name="Calculation 2 3 3 3 6 4" xfId="2616"/>
    <cellStyle name="Calculation 2 3 3 3 7" xfId="2617"/>
    <cellStyle name="Calculation 2 3 3 3 8" xfId="2618"/>
    <cellStyle name="Calculation 2 3 3 3 9" xfId="2619"/>
    <cellStyle name="Calculation 2 3 3 4" xfId="2620"/>
    <cellStyle name="Calculation 2 3 3 4 10" xfId="2621"/>
    <cellStyle name="Calculation 2 3 3 4 2" xfId="2622"/>
    <cellStyle name="Calculation 2 3 3 4 2 2" xfId="2623"/>
    <cellStyle name="Calculation 2 3 3 4 2 3" xfId="2624"/>
    <cellStyle name="Calculation 2 3 3 4 2 4" xfId="2625"/>
    <cellStyle name="Calculation 2 3 3 4 3" xfId="2626"/>
    <cellStyle name="Calculation 2 3 3 4 3 2" xfId="2627"/>
    <cellStyle name="Calculation 2 3 3 4 3 3" xfId="2628"/>
    <cellStyle name="Calculation 2 3 3 4 3 4" xfId="2629"/>
    <cellStyle name="Calculation 2 3 3 4 4" xfId="2630"/>
    <cellStyle name="Calculation 2 3 3 4 4 2" xfId="2631"/>
    <cellStyle name="Calculation 2 3 3 4 4 3" xfId="2632"/>
    <cellStyle name="Calculation 2 3 3 4 4 4" xfId="2633"/>
    <cellStyle name="Calculation 2 3 3 4 5" xfId="2634"/>
    <cellStyle name="Calculation 2 3 3 4 5 2" xfId="2635"/>
    <cellStyle name="Calculation 2 3 3 4 5 3" xfId="2636"/>
    <cellStyle name="Calculation 2 3 3 4 5 4" xfId="2637"/>
    <cellStyle name="Calculation 2 3 3 4 6" xfId="2638"/>
    <cellStyle name="Calculation 2 3 3 4 6 2" xfId="2639"/>
    <cellStyle name="Calculation 2 3 3 4 6 3" xfId="2640"/>
    <cellStyle name="Calculation 2 3 3 4 6 4" xfId="2641"/>
    <cellStyle name="Calculation 2 3 3 4 7" xfId="2642"/>
    <cellStyle name="Calculation 2 3 3 4 8" xfId="2643"/>
    <cellStyle name="Calculation 2 3 3 4 9" xfId="2644"/>
    <cellStyle name="Calculation 2 3 3 5" xfId="2645"/>
    <cellStyle name="Calculation 2 3 3 5 2" xfId="2646"/>
    <cellStyle name="Calculation 2 3 3 5 2 2" xfId="2647"/>
    <cellStyle name="Calculation 2 3 3 5 2 3" xfId="2648"/>
    <cellStyle name="Calculation 2 3 3 5 3" xfId="2649"/>
    <cellStyle name="Calculation 2 3 3 5 3 2" xfId="2650"/>
    <cellStyle name="Calculation 2 3 3 5 3 3" xfId="2651"/>
    <cellStyle name="Calculation 2 3 3 5 4" xfId="2652"/>
    <cellStyle name="Calculation 2 3 3 5 4 2" xfId="2653"/>
    <cellStyle name="Calculation 2 3 3 5 4 3" xfId="2654"/>
    <cellStyle name="Calculation 2 3 3 5 5" xfId="2655"/>
    <cellStyle name="Calculation 2 3 3 5 5 2" xfId="2656"/>
    <cellStyle name="Calculation 2 3 3 5 5 3" xfId="2657"/>
    <cellStyle name="Calculation 2 3 3 5 6" xfId="2658"/>
    <cellStyle name="Calculation 2 3 3 5 6 2" xfId="2659"/>
    <cellStyle name="Calculation 2 3 3 5 6 3" xfId="2660"/>
    <cellStyle name="Calculation 2 3 3 5 7" xfId="2661"/>
    <cellStyle name="Calculation 2 3 3 5 8" xfId="2662"/>
    <cellStyle name="Calculation 2 3 3 5 9" xfId="2663"/>
    <cellStyle name="Calculation 2 3 3 6" xfId="2664"/>
    <cellStyle name="Calculation 2 3 3 6 2" xfId="2665"/>
    <cellStyle name="Calculation 2 3 3 6 2 2" xfId="2666"/>
    <cellStyle name="Calculation 2 3 3 6 2 3" xfId="2667"/>
    <cellStyle name="Calculation 2 3 3 6 3" xfId="2668"/>
    <cellStyle name="Calculation 2 3 3 6 3 2" xfId="2669"/>
    <cellStyle name="Calculation 2 3 3 6 3 3" xfId="2670"/>
    <cellStyle name="Calculation 2 3 3 6 4" xfId="2671"/>
    <cellStyle name="Calculation 2 3 3 6 4 2" xfId="2672"/>
    <cellStyle name="Calculation 2 3 3 6 4 3" xfId="2673"/>
    <cellStyle name="Calculation 2 3 3 6 5" xfId="2674"/>
    <cellStyle name="Calculation 2 3 3 6 5 2" xfId="2675"/>
    <cellStyle name="Calculation 2 3 3 6 5 3" xfId="2676"/>
    <cellStyle name="Calculation 2 3 3 6 6" xfId="2677"/>
    <cellStyle name="Calculation 2 3 3 6 6 2" xfId="2678"/>
    <cellStyle name="Calculation 2 3 3 6 6 3" xfId="2679"/>
    <cellStyle name="Calculation 2 3 3 6 7" xfId="2680"/>
    <cellStyle name="Calculation 2 3 3 6 8" xfId="2681"/>
    <cellStyle name="Calculation 2 3 3 6 9" xfId="2682"/>
    <cellStyle name="Calculation 2 3 3 7" xfId="2683"/>
    <cellStyle name="Calculation 2 3 3 7 2" xfId="2684"/>
    <cellStyle name="Calculation 2 3 3 7 2 2" xfId="2685"/>
    <cellStyle name="Calculation 2 3 3 7 2 3" xfId="2686"/>
    <cellStyle name="Calculation 2 3 3 7 3" xfId="2687"/>
    <cellStyle name="Calculation 2 3 3 7 3 2" xfId="2688"/>
    <cellStyle name="Calculation 2 3 3 7 3 3" xfId="2689"/>
    <cellStyle name="Calculation 2 3 3 7 4" xfId="2690"/>
    <cellStyle name="Calculation 2 3 3 7 4 2" xfId="2691"/>
    <cellStyle name="Calculation 2 3 3 7 4 3" xfId="2692"/>
    <cellStyle name="Calculation 2 3 3 7 5" xfId="2693"/>
    <cellStyle name="Calculation 2 3 3 7 5 2" xfId="2694"/>
    <cellStyle name="Calculation 2 3 3 7 5 3" xfId="2695"/>
    <cellStyle name="Calculation 2 3 3 7 6" xfId="2696"/>
    <cellStyle name="Calculation 2 3 3 7 6 2" xfId="2697"/>
    <cellStyle name="Calculation 2 3 3 7 6 3" xfId="2698"/>
    <cellStyle name="Calculation 2 3 3 7 7" xfId="2699"/>
    <cellStyle name="Calculation 2 3 3 7 8" xfId="2700"/>
    <cellStyle name="Calculation 2 3 3 7 9" xfId="2701"/>
    <cellStyle name="Calculation 2 3 3 8" xfId="2702"/>
    <cellStyle name="Calculation 2 3 3 8 2" xfId="2703"/>
    <cellStyle name="Calculation 2 3 3 8 2 2" xfId="2704"/>
    <cellStyle name="Calculation 2 3 3 8 2 3" xfId="2705"/>
    <cellStyle name="Calculation 2 3 3 8 3" xfId="2706"/>
    <cellStyle name="Calculation 2 3 3 8 3 2" xfId="2707"/>
    <cellStyle name="Calculation 2 3 3 8 3 3" xfId="2708"/>
    <cellStyle name="Calculation 2 3 3 8 4" xfId="2709"/>
    <cellStyle name="Calculation 2 3 3 8 4 2" xfId="2710"/>
    <cellStyle name="Calculation 2 3 3 8 4 3" xfId="2711"/>
    <cellStyle name="Calculation 2 3 3 8 5" xfId="2712"/>
    <cellStyle name="Calculation 2 3 3 8 5 2" xfId="2713"/>
    <cellStyle name="Calculation 2 3 3 8 5 3" xfId="2714"/>
    <cellStyle name="Calculation 2 3 3 8 6" xfId="2715"/>
    <cellStyle name="Calculation 2 3 3 8 6 2" xfId="2716"/>
    <cellStyle name="Calculation 2 3 3 8 6 3" xfId="2717"/>
    <cellStyle name="Calculation 2 3 3 8 7" xfId="2718"/>
    <cellStyle name="Calculation 2 3 3 8 8" xfId="2719"/>
    <cellStyle name="Calculation 2 3 3 8 9" xfId="2720"/>
    <cellStyle name="Calculation 2 3 3 9" xfId="2721"/>
    <cellStyle name="Calculation 2 3 3 9 2" xfId="2722"/>
    <cellStyle name="Calculation 2 3 3 9 2 2" xfId="2723"/>
    <cellStyle name="Calculation 2 3 3 9 2 3" xfId="2724"/>
    <cellStyle name="Calculation 2 3 3 9 3" xfId="2725"/>
    <cellStyle name="Calculation 2 3 3 9 3 2" xfId="2726"/>
    <cellStyle name="Calculation 2 3 3 9 3 3" xfId="2727"/>
    <cellStyle name="Calculation 2 3 3 9 4" xfId="2728"/>
    <cellStyle name="Calculation 2 3 3 9 4 2" xfId="2729"/>
    <cellStyle name="Calculation 2 3 3 9 4 3" xfId="2730"/>
    <cellStyle name="Calculation 2 3 3 9 5" xfId="2731"/>
    <cellStyle name="Calculation 2 3 3 9 5 2" xfId="2732"/>
    <cellStyle name="Calculation 2 3 3 9 5 3" xfId="2733"/>
    <cellStyle name="Calculation 2 3 3 9 6" xfId="2734"/>
    <cellStyle name="Calculation 2 3 3 9 6 2" xfId="2735"/>
    <cellStyle name="Calculation 2 3 3 9 6 3" xfId="2736"/>
    <cellStyle name="Calculation 2 3 3 9 7" xfId="2737"/>
    <cellStyle name="Calculation 2 3 3 9 8" xfId="2738"/>
    <cellStyle name="Calculation 2 3 3 9 9" xfId="2739"/>
    <cellStyle name="Calculation 2 3 4" xfId="2740"/>
    <cellStyle name="Calculation 2 3 4 10" xfId="2741"/>
    <cellStyle name="Calculation 2 3 4 10 2" xfId="2742"/>
    <cellStyle name="Calculation 2 3 4 10 2 2" xfId="2743"/>
    <cellStyle name="Calculation 2 3 4 10 2 3" xfId="2744"/>
    <cellStyle name="Calculation 2 3 4 10 3" xfId="2745"/>
    <cellStyle name="Calculation 2 3 4 10 3 2" xfId="2746"/>
    <cellStyle name="Calculation 2 3 4 10 3 3" xfId="2747"/>
    <cellStyle name="Calculation 2 3 4 10 4" xfId="2748"/>
    <cellStyle name="Calculation 2 3 4 10 4 2" xfId="2749"/>
    <cellStyle name="Calculation 2 3 4 10 4 3" xfId="2750"/>
    <cellStyle name="Calculation 2 3 4 10 5" xfId="2751"/>
    <cellStyle name="Calculation 2 3 4 10 5 2" xfId="2752"/>
    <cellStyle name="Calculation 2 3 4 10 5 3" xfId="2753"/>
    <cellStyle name="Calculation 2 3 4 10 6" xfId="2754"/>
    <cellStyle name="Calculation 2 3 4 10 6 2" xfId="2755"/>
    <cellStyle name="Calculation 2 3 4 10 6 3" xfId="2756"/>
    <cellStyle name="Calculation 2 3 4 10 7" xfId="2757"/>
    <cellStyle name="Calculation 2 3 4 10 8" xfId="2758"/>
    <cellStyle name="Calculation 2 3 4 11" xfId="2759"/>
    <cellStyle name="Calculation 2 3 4 11 2" xfId="2760"/>
    <cellStyle name="Calculation 2 3 4 11 2 2" xfId="2761"/>
    <cellStyle name="Calculation 2 3 4 11 2 3" xfId="2762"/>
    <cellStyle name="Calculation 2 3 4 11 3" xfId="2763"/>
    <cellStyle name="Calculation 2 3 4 11 3 2" xfId="2764"/>
    <cellStyle name="Calculation 2 3 4 11 3 3" xfId="2765"/>
    <cellStyle name="Calculation 2 3 4 11 4" xfId="2766"/>
    <cellStyle name="Calculation 2 3 4 11 4 2" xfId="2767"/>
    <cellStyle name="Calculation 2 3 4 11 4 3" xfId="2768"/>
    <cellStyle name="Calculation 2 3 4 11 5" xfId="2769"/>
    <cellStyle name="Calculation 2 3 4 11 5 2" xfId="2770"/>
    <cellStyle name="Calculation 2 3 4 11 5 3" xfId="2771"/>
    <cellStyle name="Calculation 2 3 4 11 6" xfId="2772"/>
    <cellStyle name="Calculation 2 3 4 11 6 2" xfId="2773"/>
    <cellStyle name="Calculation 2 3 4 11 6 3" xfId="2774"/>
    <cellStyle name="Calculation 2 3 4 11 7" xfId="2775"/>
    <cellStyle name="Calculation 2 3 4 11 8" xfId="2776"/>
    <cellStyle name="Calculation 2 3 4 12" xfId="2777"/>
    <cellStyle name="Calculation 2 3 4 12 2" xfId="2778"/>
    <cellStyle name="Calculation 2 3 4 12 2 2" xfId="2779"/>
    <cellStyle name="Calculation 2 3 4 12 2 3" xfId="2780"/>
    <cellStyle name="Calculation 2 3 4 12 3" xfId="2781"/>
    <cellStyle name="Calculation 2 3 4 12 3 2" xfId="2782"/>
    <cellStyle name="Calculation 2 3 4 12 3 3" xfId="2783"/>
    <cellStyle name="Calculation 2 3 4 12 4" xfId="2784"/>
    <cellStyle name="Calculation 2 3 4 12 4 2" xfId="2785"/>
    <cellStyle name="Calculation 2 3 4 12 4 3" xfId="2786"/>
    <cellStyle name="Calculation 2 3 4 12 5" xfId="2787"/>
    <cellStyle name="Calculation 2 3 4 12 5 2" xfId="2788"/>
    <cellStyle name="Calculation 2 3 4 12 5 3" xfId="2789"/>
    <cellStyle name="Calculation 2 3 4 12 6" xfId="2790"/>
    <cellStyle name="Calculation 2 3 4 12 6 2" xfId="2791"/>
    <cellStyle name="Calculation 2 3 4 12 6 3" xfId="2792"/>
    <cellStyle name="Calculation 2 3 4 12 7" xfId="2793"/>
    <cellStyle name="Calculation 2 3 4 12 8" xfId="2794"/>
    <cellStyle name="Calculation 2 3 4 13" xfId="2795"/>
    <cellStyle name="Calculation 2 3 4 13 2" xfId="2796"/>
    <cellStyle name="Calculation 2 3 4 13 2 2" xfId="2797"/>
    <cellStyle name="Calculation 2 3 4 13 2 3" xfId="2798"/>
    <cellStyle name="Calculation 2 3 4 13 3" xfId="2799"/>
    <cellStyle name="Calculation 2 3 4 13 3 2" xfId="2800"/>
    <cellStyle name="Calculation 2 3 4 13 3 3" xfId="2801"/>
    <cellStyle name="Calculation 2 3 4 13 4" xfId="2802"/>
    <cellStyle name="Calculation 2 3 4 13 4 2" xfId="2803"/>
    <cellStyle name="Calculation 2 3 4 13 4 3" xfId="2804"/>
    <cellStyle name="Calculation 2 3 4 13 5" xfId="2805"/>
    <cellStyle name="Calculation 2 3 4 13 5 2" xfId="2806"/>
    <cellStyle name="Calculation 2 3 4 13 5 3" xfId="2807"/>
    <cellStyle name="Calculation 2 3 4 13 6" xfId="2808"/>
    <cellStyle name="Calculation 2 3 4 13 6 2" xfId="2809"/>
    <cellStyle name="Calculation 2 3 4 13 6 3" xfId="2810"/>
    <cellStyle name="Calculation 2 3 4 13 7" xfId="2811"/>
    <cellStyle name="Calculation 2 3 4 13 8" xfId="2812"/>
    <cellStyle name="Calculation 2 3 4 14" xfId="2813"/>
    <cellStyle name="Calculation 2 3 4 14 2" xfId="2814"/>
    <cellStyle name="Calculation 2 3 4 14 2 2" xfId="2815"/>
    <cellStyle name="Calculation 2 3 4 14 2 3" xfId="2816"/>
    <cellStyle name="Calculation 2 3 4 14 3" xfId="2817"/>
    <cellStyle name="Calculation 2 3 4 14 3 2" xfId="2818"/>
    <cellStyle name="Calculation 2 3 4 14 3 3" xfId="2819"/>
    <cellStyle name="Calculation 2 3 4 14 4" xfId="2820"/>
    <cellStyle name="Calculation 2 3 4 14 4 2" xfId="2821"/>
    <cellStyle name="Calculation 2 3 4 14 4 3" xfId="2822"/>
    <cellStyle name="Calculation 2 3 4 14 5" xfId="2823"/>
    <cellStyle name="Calculation 2 3 4 14 5 2" xfId="2824"/>
    <cellStyle name="Calculation 2 3 4 14 5 3" xfId="2825"/>
    <cellStyle name="Calculation 2 3 4 14 6" xfId="2826"/>
    <cellStyle name="Calculation 2 3 4 14 6 2" xfId="2827"/>
    <cellStyle name="Calculation 2 3 4 14 6 3" xfId="2828"/>
    <cellStyle name="Calculation 2 3 4 14 7" xfId="2829"/>
    <cellStyle name="Calculation 2 3 4 14 8" xfId="2830"/>
    <cellStyle name="Calculation 2 3 4 15" xfId="2831"/>
    <cellStyle name="Calculation 2 3 4 15 2" xfId="2832"/>
    <cellStyle name="Calculation 2 3 4 15 3" xfId="2833"/>
    <cellStyle name="Calculation 2 3 4 16" xfId="2834"/>
    <cellStyle name="Calculation 2 3 4 2" xfId="2835"/>
    <cellStyle name="Calculation 2 3 4 2 2" xfId="2836"/>
    <cellStyle name="Calculation 2 3 4 2 2 2" xfId="2837"/>
    <cellStyle name="Calculation 2 3 4 2 2 3" xfId="2838"/>
    <cellStyle name="Calculation 2 3 4 2 3" xfId="2839"/>
    <cellStyle name="Calculation 2 3 4 2 3 2" xfId="2840"/>
    <cellStyle name="Calculation 2 3 4 2 3 3" xfId="2841"/>
    <cellStyle name="Calculation 2 3 4 2 4" xfId="2842"/>
    <cellStyle name="Calculation 2 3 4 2 4 2" xfId="2843"/>
    <cellStyle name="Calculation 2 3 4 2 4 3" xfId="2844"/>
    <cellStyle name="Calculation 2 3 4 2 5" xfId="2845"/>
    <cellStyle name="Calculation 2 3 4 2 5 2" xfId="2846"/>
    <cellStyle name="Calculation 2 3 4 2 5 3" xfId="2847"/>
    <cellStyle name="Calculation 2 3 4 2 6" xfId="2848"/>
    <cellStyle name="Calculation 2 3 4 2 6 2" xfId="2849"/>
    <cellStyle name="Calculation 2 3 4 2 6 3" xfId="2850"/>
    <cellStyle name="Calculation 2 3 4 2 7" xfId="2851"/>
    <cellStyle name="Calculation 2 3 4 2 8" xfId="2852"/>
    <cellStyle name="Calculation 2 3 4 2 9" xfId="2853"/>
    <cellStyle name="Calculation 2 3 4 3" xfId="2854"/>
    <cellStyle name="Calculation 2 3 4 3 2" xfId="2855"/>
    <cellStyle name="Calculation 2 3 4 3 2 2" xfId="2856"/>
    <cellStyle name="Calculation 2 3 4 3 2 3" xfId="2857"/>
    <cellStyle name="Calculation 2 3 4 3 3" xfId="2858"/>
    <cellStyle name="Calculation 2 3 4 3 3 2" xfId="2859"/>
    <cellStyle name="Calculation 2 3 4 3 3 3" xfId="2860"/>
    <cellStyle name="Calculation 2 3 4 3 4" xfId="2861"/>
    <cellStyle name="Calculation 2 3 4 3 4 2" xfId="2862"/>
    <cellStyle name="Calculation 2 3 4 3 4 3" xfId="2863"/>
    <cellStyle name="Calculation 2 3 4 3 5" xfId="2864"/>
    <cellStyle name="Calculation 2 3 4 3 5 2" xfId="2865"/>
    <cellStyle name="Calculation 2 3 4 3 5 3" xfId="2866"/>
    <cellStyle name="Calculation 2 3 4 3 6" xfId="2867"/>
    <cellStyle name="Calculation 2 3 4 3 6 2" xfId="2868"/>
    <cellStyle name="Calculation 2 3 4 3 6 3" xfId="2869"/>
    <cellStyle name="Calculation 2 3 4 3 7" xfId="2870"/>
    <cellStyle name="Calculation 2 3 4 3 8" xfId="2871"/>
    <cellStyle name="Calculation 2 3 4 3 9" xfId="2872"/>
    <cellStyle name="Calculation 2 3 4 4" xfId="2873"/>
    <cellStyle name="Calculation 2 3 4 4 2" xfId="2874"/>
    <cellStyle name="Calculation 2 3 4 4 2 2" xfId="2875"/>
    <cellStyle name="Calculation 2 3 4 4 2 3" xfId="2876"/>
    <cellStyle name="Calculation 2 3 4 4 3" xfId="2877"/>
    <cellStyle name="Calculation 2 3 4 4 3 2" xfId="2878"/>
    <cellStyle name="Calculation 2 3 4 4 3 3" xfId="2879"/>
    <cellStyle name="Calculation 2 3 4 4 4" xfId="2880"/>
    <cellStyle name="Calculation 2 3 4 4 4 2" xfId="2881"/>
    <cellStyle name="Calculation 2 3 4 4 4 3" xfId="2882"/>
    <cellStyle name="Calculation 2 3 4 4 5" xfId="2883"/>
    <cellStyle name="Calculation 2 3 4 4 5 2" xfId="2884"/>
    <cellStyle name="Calculation 2 3 4 4 5 3" xfId="2885"/>
    <cellStyle name="Calculation 2 3 4 4 6" xfId="2886"/>
    <cellStyle name="Calculation 2 3 4 4 6 2" xfId="2887"/>
    <cellStyle name="Calculation 2 3 4 4 6 3" xfId="2888"/>
    <cellStyle name="Calculation 2 3 4 4 7" xfId="2889"/>
    <cellStyle name="Calculation 2 3 4 4 8" xfId="2890"/>
    <cellStyle name="Calculation 2 3 4 4 9" xfId="2891"/>
    <cellStyle name="Calculation 2 3 4 5" xfId="2892"/>
    <cellStyle name="Calculation 2 3 4 5 2" xfId="2893"/>
    <cellStyle name="Calculation 2 3 4 5 2 2" xfId="2894"/>
    <cellStyle name="Calculation 2 3 4 5 2 3" xfId="2895"/>
    <cellStyle name="Calculation 2 3 4 5 3" xfId="2896"/>
    <cellStyle name="Calculation 2 3 4 5 3 2" xfId="2897"/>
    <cellStyle name="Calculation 2 3 4 5 3 3" xfId="2898"/>
    <cellStyle name="Calculation 2 3 4 5 4" xfId="2899"/>
    <cellStyle name="Calculation 2 3 4 5 4 2" xfId="2900"/>
    <cellStyle name="Calculation 2 3 4 5 4 3" xfId="2901"/>
    <cellStyle name="Calculation 2 3 4 5 5" xfId="2902"/>
    <cellStyle name="Calculation 2 3 4 5 5 2" xfId="2903"/>
    <cellStyle name="Calculation 2 3 4 5 5 3" xfId="2904"/>
    <cellStyle name="Calculation 2 3 4 5 6" xfId="2905"/>
    <cellStyle name="Calculation 2 3 4 5 6 2" xfId="2906"/>
    <cellStyle name="Calculation 2 3 4 5 6 3" xfId="2907"/>
    <cellStyle name="Calculation 2 3 4 5 7" xfId="2908"/>
    <cellStyle name="Calculation 2 3 4 5 8" xfId="2909"/>
    <cellStyle name="Calculation 2 3 4 5 9" xfId="2910"/>
    <cellStyle name="Calculation 2 3 4 6" xfId="2911"/>
    <cellStyle name="Calculation 2 3 4 6 2" xfId="2912"/>
    <cellStyle name="Calculation 2 3 4 6 2 2" xfId="2913"/>
    <cellStyle name="Calculation 2 3 4 6 2 3" xfId="2914"/>
    <cellStyle name="Calculation 2 3 4 6 3" xfId="2915"/>
    <cellStyle name="Calculation 2 3 4 6 3 2" xfId="2916"/>
    <cellStyle name="Calculation 2 3 4 6 3 3" xfId="2917"/>
    <cellStyle name="Calculation 2 3 4 6 4" xfId="2918"/>
    <cellStyle name="Calculation 2 3 4 6 4 2" xfId="2919"/>
    <cellStyle name="Calculation 2 3 4 6 4 3" xfId="2920"/>
    <cellStyle name="Calculation 2 3 4 6 5" xfId="2921"/>
    <cellStyle name="Calculation 2 3 4 6 5 2" xfId="2922"/>
    <cellStyle name="Calculation 2 3 4 6 5 3" xfId="2923"/>
    <cellStyle name="Calculation 2 3 4 6 6" xfId="2924"/>
    <cellStyle name="Calculation 2 3 4 6 6 2" xfId="2925"/>
    <cellStyle name="Calculation 2 3 4 6 6 3" xfId="2926"/>
    <cellStyle name="Calculation 2 3 4 6 7" xfId="2927"/>
    <cellStyle name="Calculation 2 3 4 6 8" xfId="2928"/>
    <cellStyle name="Calculation 2 3 4 6 9" xfId="2929"/>
    <cellStyle name="Calculation 2 3 4 7" xfId="2930"/>
    <cellStyle name="Calculation 2 3 4 7 2" xfId="2931"/>
    <cellStyle name="Calculation 2 3 4 7 2 2" xfId="2932"/>
    <cellStyle name="Calculation 2 3 4 7 2 3" xfId="2933"/>
    <cellStyle name="Calculation 2 3 4 7 3" xfId="2934"/>
    <cellStyle name="Calculation 2 3 4 7 3 2" xfId="2935"/>
    <cellStyle name="Calculation 2 3 4 7 3 3" xfId="2936"/>
    <cellStyle name="Calculation 2 3 4 7 4" xfId="2937"/>
    <cellStyle name="Calculation 2 3 4 7 4 2" xfId="2938"/>
    <cellStyle name="Calculation 2 3 4 7 4 3" xfId="2939"/>
    <cellStyle name="Calculation 2 3 4 7 5" xfId="2940"/>
    <cellStyle name="Calculation 2 3 4 7 5 2" xfId="2941"/>
    <cellStyle name="Calculation 2 3 4 7 5 3" xfId="2942"/>
    <cellStyle name="Calculation 2 3 4 7 6" xfId="2943"/>
    <cellStyle name="Calculation 2 3 4 7 6 2" xfId="2944"/>
    <cellStyle name="Calculation 2 3 4 7 6 3" xfId="2945"/>
    <cellStyle name="Calculation 2 3 4 7 7" xfId="2946"/>
    <cellStyle name="Calculation 2 3 4 7 8" xfId="2947"/>
    <cellStyle name="Calculation 2 3 4 7 9" xfId="2948"/>
    <cellStyle name="Calculation 2 3 4 8" xfId="2949"/>
    <cellStyle name="Calculation 2 3 4 8 2" xfId="2950"/>
    <cellStyle name="Calculation 2 3 4 8 2 2" xfId="2951"/>
    <cellStyle name="Calculation 2 3 4 8 2 3" xfId="2952"/>
    <cellStyle name="Calculation 2 3 4 8 3" xfId="2953"/>
    <cellStyle name="Calculation 2 3 4 8 3 2" xfId="2954"/>
    <cellStyle name="Calculation 2 3 4 8 3 3" xfId="2955"/>
    <cellStyle name="Calculation 2 3 4 8 4" xfId="2956"/>
    <cellStyle name="Calculation 2 3 4 8 4 2" xfId="2957"/>
    <cellStyle name="Calculation 2 3 4 8 4 3" xfId="2958"/>
    <cellStyle name="Calculation 2 3 4 8 5" xfId="2959"/>
    <cellStyle name="Calculation 2 3 4 8 5 2" xfId="2960"/>
    <cellStyle name="Calculation 2 3 4 8 5 3" xfId="2961"/>
    <cellStyle name="Calculation 2 3 4 8 6" xfId="2962"/>
    <cellStyle name="Calculation 2 3 4 8 6 2" xfId="2963"/>
    <cellStyle name="Calculation 2 3 4 8 6 3" xfId="2964"/>
    <cellStyle name="Calculation 2 3 4 8 7" xfId="2965"/>
    <cellStyle name="Calculation 2 3 4 8 8" xfId="2966"/>
    <cellStyle name="Calculation 2 3 4 8 9" xfId="2967"/>
    <cellStyle name="Calculation 2 3 4 9" xfId="2968"/>
    <cellStyle name="Calculation 2 3 4 9 2" xfId="2969"/>
    <cellStyle name="Calculation 2 3 4 9 2 2" xfId="2970"/>
    <cellStyle name="Calculation 2 3 4 9 2 3" xfId="2971"/>
    <cellStyle name="Calculation 2 3 4 9 3" xfId="2972"/>
    <cellStyle name="Calculation 2 3 4 9 3 2" xfId="2973"/>
    <cellStyle name="Calculation 2 3 4 9 3 3" xfId="2974"/>
    <cellStyle name="Calculation 2 3 4 9 4" xfId="2975"/>
    <cellStyle name="Calculation 2 3 4 9 4 2" xfId="2976"/>
    <cellStyle name="Calculation 2 3 4 9 4 3" xfId="2977"/>
    <cellStyle name="Calculation 2 3 4 9 5" xfId="2978"/>
    <cellStyle name="Calculation 2 3 4 9 5 2" xfId="2979"/>
    <cellStyle name="Calculation 2 3 4 9 5 3" xfId="2980"/>
    <cellStyle name="Calculation 2 3 4 9 6" xfId="2981"/>
    <cellStyle name="Calculation 2 3 4 9 6 2" xfId="2982"/>
    <cellStyle name="Calculation 2 3 4 9 6 3" xfId="2983"/>
    <cellStyle name="Calculation 2 3 4 9 7" xfId="2984"/>
    <cellStyle name="Calculation 2 3 4 9 8" xfId="2985"/>
    <cellStyle name="Calculation 2 3 5" xfId="2986"/>
    <cellStyle name="Calculation 2 3 5 10" xfId="2987"/>
    <cellStyle name="Calculation 2 3 5 11" xfId="2988"/>
    <cellStyle name="Calculation 2 3 5 2" xfId="2989"/>
    <cellStyle name="Calculation 2 3 5 2 2" xfId="2990"/>
    <cellStyle name="Calculation 2 3 5 2 3" xfId="2991"/>
    <cellStyle name="Calculation 2 3 5 2 4" xfId="2992"/>
    <cellStyle name="Calculation 2 3 5 3" xfId="2993"/>
    <cellStyle name="Calculation 2 3 5 3 2" xfId="2994"/>
    <cellStyle name="Calculation 2 3 5 3 3" xfId="2995"/>
    <cellStyle name="Calculation 2 3 5 3 4" xfId="2996"/>
    <cellStyle name="Calculation 2 3 5 4" xfId="2997"/>
    <cellStyle name="Calculation 2 3 5 4 2" xfId="2998"/>
    <cellStyle name="Calculation 2 3 5 4 3" xfId="2999"/>
    <cellStyle name="Calculation 2 3 5 4 4" xfId="3000"/>
    <cellStyle name="Calculation 2 3 5 5" xfId="3001"/>
    <cellStyle name="Calculation 2 3 5 5 2" xfId="3002"/>
    <cellStyle name="Calculation 2 3 5 5 3" xfId="3003"/>
    <cellStyle name="Calculation 2 3 5 5 4" xfId="3004"/>
    <cellStyle name="Calculation 2 3 5 6" xfId="3005"/>
    <cellStyle name="Calculation 2 3 5 6 2" xfId="3006"/>
    <cellStyle name="Calculation 2 3 5 6 3" xfId="3007"/>
    <cellStyle name="Calculation 2 3 5 6 4" xfId="3008"/>
    <cellStyle name="Calculation 2 3 5 7" xfId="3009"/>
    <cellStyle name="Calculation 2 3 5 8" xfId="3010"/>
    <cellStyle name="Calculation 2 3 5 9" xfId="3011"/>
    <cellStyle name="Calculation 2 3 6" xfId="3012"/>
    <cellStyle name="Calculation 2 3 6 10" xfId="3013"/>
    <cellStyle name="Calculation 2 3 6 2" xfId="3014"/>
    <cellStyle name="Calculation 2 3 6 2 2" xfId="3015"/>
    <cellStyle name="Calculation 2 3 6 2 3" xfId="3016"/>
    <cellStyle name="Calculation 2 3 6 2 4" xfId="3017"/>
    <cellStyle name="Calculation 2 3 6 3" xfId="3018"/>
    <cellStyle name="Calculation 2 3 6 3 2" xfId="3019"/>
    <cellStyle name="Calculation 2 3 6 3 3" xfId="3020"/>
    <cellStyle name="Calculation 2 3 6 3 4" xfId="3021"/>
    <cellStyle name="Calculation 2 3 6 4" xfId="3022"/>
    <cellStyle name="Calculation 2 3 6 4 2" xfId="3023"/>
    <cellStyle name="Calculation 2 3 6 4 3" xfId="3024"/>
    <cellStyle name="Calculation 2 3 6 4 4" xfId="3025"/>
    <cellStyle name="Calculation 2 3 6 5" xfId="3026"/>
    <cellStyle name="Calculation 2 3 6 5 2" xfId="3027"/>
    <cellStyle name="Calculation 2 3 6 5 3" xfId="3028"/>
    <cellStyle name="Calculation 2 3 6 5 4" xfId="3029"/>
    <cellStyle name="Calculation 2 3 6 6" xfId="3030"/>
    <cellStyle name="Calculation 2 3 6 6 2" xfId="3031"/>
    <cellStyle name="Calculation 2 3 6 6 3" xfId="3032"/>
    <cellStyle name="Calculation 2 3 6 6 4" xfId="3033"/>
    <cellStyle name="Calculation 2 3 6 7" xfId="3034"/>
    <cellStyle name="Calculation 2 3 6 8" xfId="3035"/>
    <cellStyle name="Calculation 2 3 6 9" xfId="3036"/>
    <cellStyle name="Calculation 2 3 7" xfId="3037"/>
    <cellStyle name="Calculation 2 3 7 2" xfId="3038"/>
    <cellStyle name="Calculation 2 3 7 2 2" xfId="3039"/>
    <cellStyle name="Calculation 2 3 7 2 3" xfId="3040"/>
    <cellStyle name="Calculation 2 3 7 3" xfId="3041"/>
    <cellStyle name="Calculation 2 3 7 3 2" xfId="3042"/>
    <cellStyle name="Calculation 2 3 7 3 3" xfId="3043"/>
    <cellStyle name="Calculation 2 3 7 4" xfId="3044"/>
    <cellStyle name="Calculation 2 3 7 4 2" xfId="3045"/>
    <cellStyle name="Calculation 2 3 7 4 3" xfId="3046"/>
    <cellStyle name="Calculation 2 3 7 5" xfId="3047"/>
    <cellStyle name="Calculation 2 3 7 5 2" xfId="3048"/>
    <cellStyle name="Calculation 2 3 7 5 3" xfId="3049"/>
    <cellStyle name="Calculation 2 3 7 6" xfId="3050"/>
    <cellStyle name="Calculation 2 3 7 6 2" xfId="3051"/>
    <cellStyle name="Calculation 2 3 7 6 3" xfId="3052"/>
    <cellStyle name="Calculation 2 3 7 7" xfId="3053"/>
    <cellStyle name="Calculation 2 3 7 8" xfId="3054"/>
    <cellStyle name="Calculation 2 3 7 9" xfId="3055"/>
    <cellStyle name="Calculation 2 3 8" xfId="3056"/>
    <cellStyle name="Calculation 2 3 8 2" xfId="3057"/>
    <cellStyle name="Calculation 2 3 8 2 2" xfId="3058"/>
    <cellStyle name="Calculation 2 3 8 2 3" xfId="3059"/>
    <cellStyle name="Calculation 2 3 8 3" xfId="3060"/>
    <cellStyle name="Calculation 2 3 8 3 2" xfId="3061"/>
    <cellStyle name="Calculation 2 3 8 3 3" xfId="3062"/>
    <cellStyle name="Calculation 2 3 8 4" xfId="3063"/>
    <cellStyle name="Calculation 2 3 8 4 2" xfId="3064"/>
    <cellStyle name="Calculation 2 3 8 4 3" xfId="3065"/>
    <cellStyle name="Calculation 2 3 8 5" xfId="3066"/>
    <cellStyle name="Calculation 2 3 8 5 2" xfId="3067"/>
    <cellStyle name="Calculation 2 3 8 5 3" xfId="3068"/>
    <cellStyle name="Calculation 2 3 8 6" xfId="3069"/>
    <cellStyle name="Calculation 2 3 8 6 2" xfId="3070"/>
    <cellStyle name="Calculation 2 3 8 6 3" xfId="3071"/>
    <cellStyle name="Calculation 2 3 8 7" xfId="3072"/>
    <cellStyle name="Calculation 2 3 8 8" xfId="3073"/>
    <cellStyle name="Calculation 2 3 8 9" xfId="3074"/>
    <cellStyle name="Calculation 2 3 9" xfId="3075"/>
    <cellStyle name="Calculation 2 3 9 2" xfId="3076"/>
    <cellStyle name="Calculation 2 3 9 2 2" xfId="3077"/>
    <cellStyle name="Calculation 2 3 9 2 3" xfId="3078"/>
    <cellStyle name="Calculation 2 3 9 3" xfId="3079"/>
    <cellStyle name="Calculation 2 3 9 3 2" xfId="3080"/>
    <cellStyle name="Calculation 2 3 9 3 3" xfId="3081"/>
    <cellStyle name="Calculation 2 3 9 4" xfId="3082"/>
    <cellStyle name="Calculation 2 3 9 4 2" xfId="3083"/>
    <cellStyle name="Calculation 2 3 9 4 3" xfId="3084"/>
    <cellStyle name="Calculation 2 3 9 5" xfId="3085"/>
    <cellStyle name="Calculation 2 3 9 5 2" xfId="3086"/>
    <cellStyle name="Calculation 2 3 9 5 3" xfId="3087"/>
    <cellStyle name="Calculation 2 3 9 6" xfId="3088"/>
    <cellStyle name="Calculation 2 3 9 6 2" xfId="3089"/>
    <cellStyle name="Calculation 2 3 9 6 3" xfId="3090"/>
    <cellStyle name="Calculation 2 3 9 7" xfId="3091"/>
    <cellStyle name="Calculation 2 3 9 8" xfId="3092"/>
    <cellStyle name="Calculation 2 3 9 9" xfId="3093"/>
    <cellStyle name="Calculation 2 4" xfId="3094"/>
    <cellStyle name="Calculation 2 4 10" xfId="3095"/>
    <cellStyle name="Calculation 2 4 10 2" xfId="3096"/>
    <cellStyle name="Calculation 2 4 10 2 2" xfId="3097"/>
    <cellStyle name="Calculation 2 4 10 2 3" xfId="3098"/>
    <cellStyle name="Calculation 2 4 10 3" xfId="3099"/>
    <cellStyle name="Calculation 2 4 10 3 2" xfId="3100"/>
    <cellStyle name="Calculation 2 4 10 3 3" xfId="3101"/>
    <cellStyle name="Calculation 2 4 10 4" xfId="3102"/>
    <cellStyle name="Calculation 2 4 10 4 2" xfId="3103"/>
    <cellStyle name="Calculation 2 4 10 4 3" xfId="3104"/>
    <cellStyle name="Calculation 2 4 10 5" xfId="3105"/>
    <cellStyle name="Calculation 2 4 10 5 2" xfId="3106"/>
    <cellStyle name="Calculation 2 4 10 5 3" xfId="3107"/>
    <cellStyle name="Calculation 2 4 10 6" xfId="3108"/>
    <cellStyle name="Calculation 2 4 10 6 2" xfId="3109"/>
    <cellStyle name="Calculation 2 4 10 6 3" xfId="3110"/>
    <cellStyle name="Calculation 2 4 10 7" xfId="3111"/>
    <cellStyle name="Calculation 2 4 10 8" xfId="3112"/>
    <cellStyle name="Calculation 2 4 10 9" xfId="3113"/>
    <cellStyle name="Calculation 2 4 11" xfId="3114"/>
    <cellStyle name="Calculation 2 4 11 2" xfId="3115"/>
    <cellStyle name="Calculation 2 4 11 2 2" xfId="3116"/>
    <cellStyle name="Calculation 2 4 11 2 3" xfId="3117"/>
    <cellStyle name="Calculation 2 4 11 3" xfId="3118"/>
    <cellStyle name="Calculation 2 4 11 3 2" xfId="3119"/>
    <cellStyle name="Calculation 2 4 11 3 3" xfId="3120"/>
    <cellStyle name="Calculation 2 4 11 4" xfId="3121"/>
    <cellStyle name="Calculation 2 4 11 4 2" xfId="3122"/>
    <cellStyle name="Calculation 2 4 11 4 3" xfId="3123"/>
    <cellStyle name="Calculation 2 4 11 5" xfId="3124"/>
    <cellStyle name="Calculation 2 4 11 5 2" xfId="3125"/>
    <cellStyle name="Calculation 2 4 11 5 3" xfId="3126"/>
    <cellStyle name="Calculation 2 4 11 6" xfId="3127"/>
    <cellStyle name="Calculation 2 4 11 6 2" xfId="3128"/>
    <cellStyle name="Calculation 2 4 11 6 3" xfId="3129"/>
    <cellStyle name="Calculation 2 4 11 7" xfId="3130"/>
    <cellStyle name="Calculation 2 4 11 8" xfId="3131"/>
    <cellStyle name="Calculation 2 4 11 9" xfId="3132"/>
    <cellStyle name="Calculation 2 4 12" xfId="3133"/>
    <cellStyle name="Calculation 2 4 12 2" xfId="3134"/>
    <cellStyle name="Calculation 2 4 12 2 2" xfId="3135"/>
    <cellStyle name="Calculation 2 4 12 2 3" xfId="3136"/>
    <cellStyle name="Calculation 2 4 12 3" xfId="3137"/>
    <cellStyle name="Calculation 2 4 12 3 2" xfId="3138"/>
    <cellStyle name="Calculation 2 4 12 3 3" xfId="3139"/>
    <cellStyle name="Calculation 2 4 12 4" xfId="3140"/>
    <cellStyle name="Calculation 2 4 12 4 2" xfId="3141"/>
    <cellStyle name="Calculation 2 4 12 4 3" xfId="3142"/>
    <cellStyle name="Calculation 2 4 12 5" xfId="3143"/>
    <cellStyle name="Calculation 2 4 12 5 2" xfId="3144"/>
    <cellStyle name="Calculation 2 4 12 5 3" xfId="3145"/>
    <cellStyle name="Calculation 2 4 12 6" xfId="3146"/>
    <cellStyle name="Calculation 2 4 12 6 2" xfId="3147"/>
    <cellStyle name="Calculation 2 4 12 6 3" xfId="3148"/>
    <cellStyle name="Calculation 2 4 12 7" xfId="3149"/>
    <cellStyle name="Calculation 2 4 12 8" xfId="3150"/>
    <cellStyle name="Calculation 2 4 12 9" xfId="3151"/>
    <cellStyle name="Calculation 2 4 13" xfId="3152"/>
    <cellStyle name="Calculation 2 4 13 2" xfId="3153"/>
    <cellStyle name="Calculation 2 4 13 2 2" xfId="3154"/>
    <cellStyle name="Calculation 2 4 13 2 3" xfId="3155"/>
    <cellStyle name="Calculation 2 4 13 3" xfId="3156"/>
    <cellStyle name="Calculation 2 4 13 3 2" xfId="3157"/>
    <cellStyle name="Calculation 2 4 13 3 3" xfId="3158"/>
    <cellStyle name="Calculation 2 4 13 4" xfId="3159"/>
    <cellStyle name="Calculation 2 4 13 4 2" xfId="3160"/>
    <cellStyle name="Calculation 2 4 13 4 3" xfId="3161"/>
    <cellStyle name="Calculation 2 4 13 5" xfId="3162"/>
    <cellStyle name="Calculation 2 4 13 5 2" xfId="3163"/>
    <cellStyle name="Calculation 2 4 13 5 3" xfId="3164"/>
    <cellStyle name="Calculation 2 4 13 6" xfId="3165"/>
    <cellStyle name="Calculation 2 4 13 6 2" xfId="3166"/>
    <cellStyle name="Calculation 2 4 13 6 3" xfId="3167"/>
    <cellStyle name="Calculation 2 4 13 7" xfId="3168"/>
    <cellStyle name="Calculation 2 4 13 8" xfId="3169"/>
    <cellStyle name="Calculation 2 4 13 9" xfId="3170"/>
    <cellStyle name="Calculation 2 4 14" xfId="3171"/>
    <cellStyle name="Calculation 2 4 14 2" xfId="3172"/>
    <cellStyle name="Calculation 2 4 14 2 2" xfId="3173"/>
    <cellStyle name="Calculation 2 4 14 2 3" xfId="3174"/>
    <cellStyle name="Calculation 2 4 14 3" xfId="3175"/>
    <cellStyle name="Calculation 2 4 14 3 2" xfId="3176"/>
    <cellStyle name="Calculation 2 4 14 3 3" xfId="3177"/>
    <cellStyle name="Calculation 2 4 14 4" xfId="3178"/>
    <cellStyle name="Calculation 2 4 14 4 2" xfId="3179"/>
    <cellStyle name="Calculation 2 4 14 4 3" xfId="3180"/>
    <cellStyle name="Calculation 2 4 14 5" xfId="3181"/>
    <cellStyle name="Calculation 2 4 14 5 2" xfId="3182"/>
    <cellStyle name="Calculation 2 4 14 5 3" xfId="3183"/>
    <cellStyle name="Calculation 2 4 14 6" xfId="3184"/>
    <cellStyle name="Calculation 2 4 14 6 2" xfId="3185"/>
    <cellStyle name="Calculation 2 4 14 6 3" xfId="3186"/>
    <cellStyle name="Calculation 2 4 14 7" xfId="3187"/>
    <cellStyle name="Calculation 2 4 14 8" xfId="3188"/>
    <cellStyle name="Calculation 2 4 14 9" xfId="3189"/>
    <cellStyle name="Calculation 2 4 15" xfId="3190"/>
    <cellStyle name="Calculation 2 4 15 2" xfId="3191"/>
    <cellStyle name="Calculation 2 4 15 2 2" xfId="3192"/>
    <cellStyle name="Calculation 2 4 15 2 3" xfId="3193"/>
    <cellStyle name="Calculation 2 4 15 3" xfId="3194"/>
    <cellStyle name="Calculation 2 4 15 3 2" xfId="3195"/>
    <cellStyle name="Calculation 2 4 15 3 3" xfId="3196"/>
    <cellStyle name="Calculation 2 4 15 4" xfId="3197"/>
    <cellStyle name="Calculation 2 4 15 4 2" xfId="3198"/>
    <cellStyle name="Calculation 2 4 15 4 3" xfId="3199"/>
    <cellStyle name="Calculation 2 4 15 5" xfId="3200"/>
    <cellStyle name="Calculation 2 4 15 5 2" xfId="3201"/>
    <cellStyle name="Calculation 2 4 15 5 3" xfId="3202"/>
    <cellStyle name="Calculation 2 4 15 6" xfId="3203"/>
    <cellStyle name="Calculation 2 4 15 6 2" xfId="3204"/>
    <cellStyle name="Calculation 2 4 15 6 3" xfId="3205"/>
    <cellStyle name="Calculation 2 4 15 7" xfId="3206"/>
    <cellStyle name="Calculation 2 4 15 8" xfId="3207"/>
    <cellStyle name="Calculation 2 4 15 9" xfId="3208"/>
    <cellStyle name="Calculation 2 4 16" xfId="3209"/>
    <cellStyle name="Calculation 2 4 17" xfId="3210"/>
    <cellStyle name="Calculation 2 4 18" xfId="3211"/>
    <cellStyle name="Calculation 2 4 19" xfId="3212"/>
    <cellStyle name="Calculation 2 4 2" xfId="3213"/>
    <cellStyle name="Calculation 2 4 2 10" xfId="3214"/>
    <cellStyle name="Calculation 2 4 2 10 2" xfId="3215"/>
    <cellStyle name="Calculation 2 4 2 10 2 2" xfId="3216"/>
    <cellStyle name="Calculation 2 4 2 10 2 3" xfId="3217"/>
    <cellStyle name="Calculation 2 4 2 10 3" xfId="3218"/>
    <cellStyle name="Calculation 2 4 2 10 3 2" xfId="3219"/>
    <cellStyle name="Calculation 2 4 2 10 3 3" xfId="3220"/>
    <cellStyle name="Calculation 2 4 2 10 4" xfId="3221"/>
    <cellStyle name="Calculation 2 4 2 10 4 2" xfId="3222"/>
    <cellStyle name="Calculation 2 4 2 10 4 3" xfId="3223"/>
    <cellStyle name="Calculation 2 4 2 10 5" xfId="3224"/>
    <cellStyle name="Calculation 2 4 2 10 5 2" xfId="3225"/>
    <cellStyle name="Calculation 2 4 2 10 5 3" xfId="3226"/>
    <cellStyle name="Calculation 2 4 2 10 6" xfId="3227"/>
    <cellStyle name="Calculation 2 4 2 10 6 2" xfId="3228"/>
    <cellStyle name="Calculation 2 4 2 10 6 3" xfId="3229"/>
    <cellStyle name="Calculation 2 4 2 10 7" xfId="3230"/>
    <cellStyle name="Calculation 2 4 2 10 8" xfId="3231"/>
    <cellStyle name="Calculation 2 4 2 10 9" xfId="3232"/>
    <cellStyle name="Calculation 2 4 2 11" xfId="3233"/>
    <cellStyle name="Calculation 2 4 2 11 2" xfId="3234"/>
    <cellStyle name="Calculation 2 4 2 11 2 2" xfId="3235"/>
    <cellStyle name="Calculation 2 4 2 11 2 3" xfId="3236"/>
    <cellStyle name="Calculation 2 4 2 11 3" xfId="3237"/>
    <cellStyle name="Calculation 2 4 2 11 3 2" xfId="3238"/>
    <cellStyle name="Calculation 2 4 2 11 3 3" xfId="3239"/>
    <cellStyle name="Calculation 2 4 2 11 4" xfId="3240"/>
    <cellStyle name="Calculation 2 4 2 11 4 2" xfId="3241"/>
    <cellStyle name="Calculation 2 4 2 11 4 3" xfId="3242"/>
    <cellStyle name="Calculation 2 4 2 11 5" xfId="3243"/>
    <cellStyle name="Calculation 2 4 2 11 5 2" xfId="3244"/>
    <cellStyle name="Calculation 2 4 2 11 5 3" xfId="3245"/>
    <cellStyle name="Calculation 2 4 2 11 6" xfId="3246"/>
    <cellStyle name="Calculation 2 4 2 11 6 2" xfId="3247"/>
    <cellStyle name="Calculation 2 4 2 11 6 3" xfId="3248"/>
    <cellStyle name="Calculation 2 4 2 11 7" xfId="3249"/>
    <cellStyle name="Calculation 2 4 2 11 8" xfId="3250"/>
    <cellStyle name="Calculation 2 4 2 11 9" xfId="3251"/>
    <cellStyle name="Calculation 2 4 2 12" xfId="3252"/>
    <cellStyle name="Calculation 2 4 2 12 2" xfId="3253"/>
    <cellStyle name="Calculation 2 4 2 12 2 2" xfId="3254"/>
    <cellStyle name="Calculation 2 4 2 12 2 3" xfId="3255"/>
    <cellStyle name="Calculation 2 4 2 12 3" xfId="3256"/>
    <cellStyle name="Calculation 2 4 2 12 3 2" xfId="3257"/>
    <cellStyle name="Calculation 2 4 2 12 3 3" xfId="3258"/>
    <cellStyle name="Calculation 2 4 2 12 4" xfId="3259"/>
    <cellStyle name="Calculation 2 4 2 12 4 2" xfId="3260"/>
    <cellStyle name="Calculation 2 4 2 12 4 3" xfId="3261"/>
    <cellStyle name="Calculation 2 4 2 12 5" xfId="3262"/>
    <cellStyle name="Calculation 2 4 2 12 5 2" xfId="3263"/>
    <cellStyle name="Calculation 2 4 2 12 5 3" xfId="3264"/>
    <cellStyle name="Calculation 2 4 2 12 6" xfId="3265"/>
    <cellStyle name="Calculation 2 4 2 12 6 2" xfId="3266"/>
    <cellStyle name="Calculation 2 4 2 12 6 3" xfId="3267"/>
    <cellStyle name="Calculation 2 4 2 12 7" xfId="3268"/>
    <cellStyle name="Calculation 2 4 2 12 8" xfId="3269"/>
    <cellStyle name="Calculation 2 4 2 12 9" xfId="3270"/>
    <cellStyle name="Calculation 2 4 2 13" xfId="3271"/>
    <cellStyle name="Calculation 2 4 2 13 2" xfId="3272"/>
    <cellStyle name="Calculation 2 4 2 13 2 2" xfId="3273"/>
    <cellStyle name="Calculation 2 4 2 13 2 3" xfId="3274"/>
    <cellStyle name="Calculation 2 4 2 13 3" xfId="3275"/>
    <cellStyle name="Calculation 2 4 2 13 3 2" xfId="3276"/>
    <cellStyle name="Calculation 2 4 2 13 3 3" xfId="3277"/>
    <cellStyle name="Calculation 2 4 2 13 4" xfId="3278"/>
    <cellStyle name="Calculation 2 4 2 13 4 2" xfId="3279"/>
    <cellStyle name="Calculation 2 4 2 13 4 3" xfId="3280"/>
    <cellStyle name="Calculation 2 4 2 13 5" xfId="3281"/>
    <cellStyle name="Calculation 2 4 2 13 5 2" xfId="3282"/>
    <cellStyle name="Calculation 2 4 2 13 5 3" xfId="3283"/>
    <cellStyle name="Calculation 2 4 2 13 6" xfId="3284"/>
    <cellStyle name="Calculation 2 4 2 13 6 2" xfId="3285"/>
    <cellStyle name="Calculation 2 4 2 13 6 3" xfId="3286"/>
    <cellStyle name="Calculation 2 4 2 13 7" xfId="3287"/>
    <cellStyle name="Calculation 2 4 2 13 8" xfId="3288"/>
    <cellStyle name="Calculation 2 4 2 13 9" xfId="3289"/>
    <cellStyle name="Calculation 2 4 2 14" xfId="3290"/>
    <cellStyle name="Calculation 2 4 2 15" xfId="3291"/>
    <cellStyle name="Calculation 2 4 2 16" xfId="3292"/>
    <cellStyle name="Calculation 2 4 2 17" xfId="3293"/>
    <cellStyle name="Calculation 2 4 2 18" xfId="3294"/>
    <cellStyle name="Calculation 2 4 2 19" xfId="3295"/>
    <cellStyle name="Calculation 2 4 2 2" xfId="3296"/>
    <cellStyle name="Calculation 2 4 2 2 10" xfId="3297"/>
    <cellStyle name="Calculation 2 4 2 2 10 2" xfId="3298"/>
    <cellStyle name="Calculation 2 4 2 2 10 2 2" xfId="3299"/>
    <cellStyle name="Calculation 2 4 2 2 10 2 3" xfId="3300"/>
    <cellStyle name="Calculation 2 4 2 2 10 3" xfId="3301"/>
    <cellStyle name="Calculation 2 4 2 2 10 3 2" xfId="3302"/>
    <cellStyle name="Calculation 2 4 2 2 10 3 3" xfId="3303"/>
    <cellStyle name="Calculation 2 4 2 2 10 4" xfId="3304"/>
    <cellStyle name="Calculation 2 4 2 2 10 4 2" xfId="3305"/>
    <cellStyle name="Calculation 2 4 2 2 10 4 3" xfId="3306"/>
    <cellStyle name="Calculation 2 4 2 2 10 5" xfId="3307"/>
    <cellStyle name="Calculation 2 4 2 2 10 5 2" xfId="3308"/>
    <cellStyle name="Calculation 2 4 2 2 10 5 3" xfId="3309"/>
    <cellStyle name="Calculation 2 4 2 2 10 6" xfId="3310"/>
    <cellStyle name="Calculation 2 4 2 2 10 6 2" xfId="3311"/>
    <cellStyle name="Calculation 2 4 2 2 10 6 3" xfId="3312"/>
    <cellStyle name="Calculation 2 4 2 2 10 7" xfId="3313"/>
    <cellStyle name="Calculation 2 4 2 2 10 8" xfId="3314"/>
    <cellStyle name="Calculation 2 4 2 2 11" xfId="3315"/>
    <cellStyle name="Calculation 2 4 2 2 11 2" xfId="3316"/>
    <cellStyle name="Calculation 2 4 2 2 11 2 2" xfId="3317"/>
    <cellStyle name="Calculation 2 4 2 2 11 2 3" xfId="3318"/>
    <cellStyle name="Calculation 2 4 2 2 11 3" xfId="3319"/>
    <cellStyle name="Calculation 2 4 2 2 11 3 2" xfId="3320"/>
    <cellStyle name="Calculation 2 4 2 2 11 3 3" xfId="3321"/>
    <cellStyle name="Calculation 2 4 2 2 11 4" xfId="3322"/>
    <cellStyle name="Calculation 2 4 2 2 11 4 2" xfId="3323"/>
    <cellStyle name="Calculation 2 4 2 2 11 4 3" xfId="3324"/>
    <cellStyle name="Calculation 2 4 2 2 11 5" xfId="3325"/>
    <cellStyle name="Calculation 2 4 2 2 11 5 2" xfId="3326"/>
    <cellStyle name="Calculation 2 4 2 2 11 5 3" xfId="3327"/>
    <cellStyle name="Calculation 2 4 2 2 11 6" xfId="3328"/>
    <cellStyle name="Calculation 2 4 2 2 11 6 2" xfId="3329"/>
    <cellStyle name="Calculation 2 4 2 2 11 6 3" xfId="3330"/>
    <cellStyle name="Calculation 2 4 2 2 11 7" xfId="3331"/>
    <cellStyle name="Calculation 2 4 2 2 11 8" xfId="3332"/>
    <cellStyle name="Calculation 2 4 2 2 12" xfId="3333"/>
    <cellStyle name="Calculation 2 4 2 2 12 2" xfId="3334"/>
    <cellStyle name="Calculation 2 4 2 2 12 2 2" xfId="3335"/>
    <cellStyle name="Calculation 2 4 2 2 12 2 3" xfId="3336"/>
    <cellStyle name="Calculation 2 4 2 2 12 3" xfId="3337"/>
    <cellStyle name="Calculation 2 4 2 2 12 3 2" xfId="3338"/>
    <cellStyle name="Calculation 2 4 2 2 12 3 3" xfId="3339"/>
    <cellStyle name="Calculation 2 4 2 2 12 4" xfId="3340"/>
    <cellStyle name="Calculation 2 4 2 2 12 4 2" xfId="3341"/>
    <cellStyle name="Calculation 2 4 2 2 12 4 3" xfId="3342"/>
    <cellStyle name="Calculation 2 4 2 2 12 5" xfId="3343"/>
    <cellStyle name="Calculation 2 4 2 2 12 5 2" xfId="3344"/>
    <cellStyle name="Calculation 2 4 2 2 12 5 3" xfId="3345"/>
    <cellStyle name="Calculation 2 4 2 2 12 6" xfId="3346"/>
    <cellStyle name="Calculation 2 4 2 2 12 6 2" xfId="3347"/>
    <cellStyle name="Calculation 2 4 2 2 12 6 3" xfId="3348"/>
    <cellStyle name="Calculation 2 4 2 2 12 7" xfId="3349"/>
    <cellStyle name="Calculation 2 4 2 2 12 8" xfId="3350"/>
    <cellStyle name="Calculation 2 4 2 2 13" xfId="3351"/>
    <cellStyle name="Calculation 2 4 2 2 13 2" xfId="3352"/>
    <cellStyle name="Calculation 2 4 2 2 13 2 2" xfId="3353"/>
    <cellStyle name="Calculation 2 4 2 2 13 2 3" xfId="3354"/>
    <cellStyle name="Calculation 2 4 2 2 13 3" xfId="3355"/>
    <cellStyle name="Calculation 2 4 2 2 13 3 2" xfId="3356"/>
    <cellStyle name="Calculation 2 4 2 2 13 3 3" xfId="3357"/>
    <cellStyle name="Calculation 2 4 2 2 13 4" xfId="3358"/>
    <cellStyle name="Calculation 2 4 2 2 13 4 2" xfId="3359"/>
    <cellStyle name="Calculation 2 4 2 2 13 4 3" xfId="3360"/>
    <cellStyle name="Calculation 2 4 2 2 13 5" xfId="3361"/>
    <cellStyle name="Calculation 2 4 2 2 13 5 2" xfId="3362"/>
    <cellStyle name="Calculation 2 4 2 2 13 5 3" xfId="3363"/>
    <cellStyle name="Calculation 2 4 2 2 13 6" xfId="3364"/>
    <cellStyle name="Calculation 2 4 2 2 13 6 2" xfId="3365"/>
    <cellStyle name="Calculation 2 4 2 2 13 6 3" xfId="3366"/>
    <cellStyle name="Calculation 2 4 2 2 13 7" xfId="3367"/>
    <cellStyle name="Calculation 2 4 2 2 13 8" xfId="3368"/>
    <cellStyle name="Calculation 2 4 2 2 14" xfId="3369"/>
    <cellStyle name="Calculation 2 4 2 2 14 2" xfId="3370"/>
    <cellStyle name="Calculation 2 4 2 2 14 2 2" xfId="3371"/>
    <cellStyle name="Calculation 2 4 2 2 14 2 3" xfId="3372"/>
    <cellStyle name="Calculation 2 4 2 2 14 3" xfId="3373"/>
    <cellStyle name="Calculation 2 4 2 2 14 3 2" xfId="3374"/>
    <cellStyle name="Calculation 2 4 2 2 14 3 3" xfId="3375"/>
    <cellStyle name="Calculation 2 4 2 2 14 4" xfId="3376"/>
    <cellStyle name="Calculation 2 4 2 2 14 4 2" xfId="3377"/>
    <cellStyle name="Calculation 2 4 2 2 14 4 3" xfId="3378"/>
    <cellStyle name="Calculation 2 4 2 2 14 5" xfId="3379"/>
    <cellStyle name="Calculation 2 4 2 2 14 5 2" xfId="3380"/>
    <cellStyle name="Calculation 2 4 2 2 14 5 3" xfId="3381"/>
    <cellStyle name="Calculation 2 4 2 2 14 6" xfId="3382"/>
    <cellStyle name="Calculation 2 4 2 2 14 6 2" xfId="3383"/>
    <cellStyle name="Calculation 2 4 2 2 14 6 3" xfId="3384"/>
    <cellStyle name="Calculation 2 4 2 2 14 7" xfId="3385"/>
    <cellStyle name="Calculation 2 4 2 2 14 8" xfId="3386"/>
    <cellStyle name="Calculation 2 4 2 2 15" xfId="3387"/>
    <cellStyle name="Calculation 2 4 2 2 15 2" xfId="3388"/>
    <cellStyle name="Calculation 2 4 2 2 15 3" xfId="3389"/>
    <cellStyle name="Calculation 2 4 2 2 16" xfId="3390"/>
    <cellStyle name="Calculation 2 4 2 2 2" xfId="3391"/>
    <cellStyle name="Calculation 2 4 2 2 2 2" xfId="3392"/>
    <cellStyle name="Calculation 2 4 2 2 2 2 2" xfId="3393"/>
    <cellStyle name="Calculation 2 4 2 2 2 2 3" xfId="3394"/>
    <cellStyle name="Calculation 2 4 2 2 2 3" xfId="3395"/>
    <cellStyle name="Calculation 2 4 2 2 2 3 2" xfId="3396"/>
    <cellStyle name="Calculation 2 4 2 2 2 3 3" xfId="3397"/>
    <cellStyle name="Calculation 2 4 2 2 2 4" xfId="3398"/>
    <cellStyle name="Calculation 2 4 2 2 2 4 2" xfId="3399"/>
    <cellStyle name="Calculation 2 4 2 2 2 4 3" xfId="3400"/>
    <cellStyle name="Calculation 2 4 2 2 2 5" xfId="3401"/>
    <cellStyle name="Calculation 2 4 2 2 2 5 2" xfId="3402"/>
    <cellStyle name="Calculation 2 4 2 2 2 5 3" xfId="3403"/>
    <cellStyle name="Calculation 2 4 2 2 2 6" xfId="3404"/>
    <cellStyle name="Calculation 2 4 2 2 2 6 2" xfId="3405"/>
    <cellStyle name="Calculation 2 4 2 2 2 6 3" xfId="3406"/>
    <cellStyle name="Calculation 2 4 2 2 2 7" xfId="3407"/>
    <cellStyle name="Calculation 2 4 2 2 2 8" xfId="3408"/>
    <cellStyle name="Calculation 2 4 2 2 2 9" xfId="3409"/>
    <cellStyle name="Calculation 2 4 2 2 3" xfId="3410"/>
    <cellStyle name="Calculation 2 4 2 2 3 2" xfId="3411"/>
    <cellStyle name="Calculation 2 4 2 2 3 2 2" xfId="3412"/>
    <cellStyle name="Calculation 2 4 2 2 3 2 3" xfId="3413"/>
    <cellStyle name="Calculation 2 4 2 2 3 3" xfId="3414"/>
    <cellStyle name="Calculation 2 4 2 2 3 3 2" xfId="3415"/>
    <cellStyle name="Calculation 2 4 2 2 3 3 3" xfId="3416"/>
    <cellStyle name="Calculation 2 4 2 2 3 4" xfId="3417"/>
    <cellStyle name="Calculation 2 4 2 2 3 4 2" xfId="3418"/>
    <cellStyle name="Calculation 2 4 2 2 3 4 3" xfId="3419"/>
    <cellStyle name="Calculation 2 4 2 2 3 5" xfId="3420"/>
    <cellStyle name="Calculation 2 4 2 2 3 5 2" xfId="3421"/>
    <cellStyle name="Calculation 2 4 2 2 3 5 3" xfId="3422"/>
    <cellStyle name="Calculation 2 4 2 2 3 6" xfId="3423"/>
    <cellStyle name="Calculation 2 4 2 2 3 6 2" xfId="3424"/>
    <cellStyle name="Calculation 2 4 2 2 3 6 3" xfId="3425"/>
    <cellStyle name="Calculation 2 4 2 2 3 7" xfId="3426"/>
    <cellStyle name="Calculation 2 4 2 2 3 8" xfId="3427"/>
    <cellStyle name="Calculation 2 4 2 2 3 9" xfId="3428"/>
    <cellStyle name="Calculation 2 4 2 2 4" xfId="3429"/>
    <cellStyle name="Calculation 2 4 2 2 4 2" xfId="3430"/>
    <cellStyle name="Calculation 2 4 2 2 4 2 2" xfId="3431"/>
    <cellStyle name="Calculation 2 4 2 2 4 2 3" xfId="3432"/>
    <cellStyle name="Calculation 2 4 2 2 4 3" xfId="3433"/>
    <cellStyle name="Calculation 2 4 2 2 4 3 2" xfId="3434"/>
    <cellStyle name="Calculation 2 4 2 2 4 3 3" xfId="3435"/>
    <cellStyle name="Calculation 2 4 2 2 4 4" xfId="3436"/>
    <cellStyle name="Calculation 2 4 2 2 4 4 2" xfId="3437"/>
    <cellStyle name="Calculation 2 4 2 2 4 4 3" xfId="3438"/>
    <cellStyle name="Calculation 2 4 2 2 4 5" xfId="3439"/>
    <cellStyle name="Calculation 2 4 2 2 4 5 2" xfId="3440"/>
    <cellStyle name="Calculation 2 4 2 2 4 5 3" xfId="3441"/>
    <cellStyle name="Calculation 2 4 2 2 4 6" xfId="3442"/>
    <cellStyle name="Calculation 2 4 2 2 4 6 2" xfId="3443"/>
    <cellStyle name="Calculation 2 4 2 2 4 6 3" xfId="3444"/>
    <cellStyle name="Calculation 2 4 2 2 4 7" xfId="3445"/>
    <cellStyle name="Calculation 2 4 2 2 4 8" xfId="3446"/>
    <cellStyle name="Calculation 2 4 2 2 4 9" xfId="3447"/>
    <cellStyle name="Calculation 2 4 2 2 5" xfId="3448"/>
    <cellStyle name="Calculation 2 4 2 2 5 2" xfId="3449"/>
    <cellStyle name="Calculation 2 4 2 2 5 2 2" xfId="3450"/>
    <cellStyle name="Calculation 2 4 2 2 5 2 3" xfId="3451"/>
    <cellStyle name="Calculation 2 4 2 2 5 3" xfId="3452"/>
    <cellStyle name="Calculation 2 4 2 2 5 3 2" xfId="3453"/>
    <cellStyle name="Calculation 2 4 2 2 5 3 3" xfId="3454"/>
    <cellStyle name="Calculation 2 4 2 2 5 4" xfId="3455"/>
    <cellStyle name="Calculation 2 4 2 2 5 4 2" xfId="3456"/>
    <cellStyle name="Calculation 2 4 2 2 5 4 3" xfId="3457"/>
    <cellStyle name="Calculation 2 4 2 2 5 5" xfId="3458"/>
    <cellStyle name="Calculation 2 4 2 2 5 5 2" xfId="3459"/>
    <cellStyle name="Calculation 2 4 2 2 5 5 3" xfId="3460"/>
    <cellStyle name="Calculation 2 4 2 2 5 6" xfId="3461"/>
    <cellStyle name="Calculation 2 4 2 2 5 6 2" xfId="3462"/>
    <cellStyle name="Calculation 2 4 2 2 5 6 3" xfId="3463"/>
    <cellStyle name="Calculation 2 4 2 2 5 7" xfId="3464"/>
    <cellStyle name="Calculation 2 4 2 2 5 8" xfId="3465"/>
    <cellStyle name="Calculation 2 4 2 2 5 9" xfId="3466"/>
    <cellStyle name="Calculation 2 4 2 2 6" xfId="3467"/>
    <cellStyle name="Calculation 2 4 2 2 6 2" xfId="3468"/>
    <cellStyle name="Calculation 2 4 2 2 6 2 2" xfId="3469"/>
    <cellStyle name="Calculation 2 4 2 2 6 2 3" xfId="3470"/>
    <cellStyle name="Calculation 2 4 2 2 6 3" xfId="3471"/>
    <cellStyle name="Calculation 2 4 2 2 6 3 2" xfId="3472"/>
    <cellStyle name="Calculation 2 4 2 2 6 3 3" xfId="3473"/>
    <cellStyle name="Calculation 2 4 2 2 6 4" xfId="3474"/>
    <cellStyle name="Calculation 2 4 2 2 6 4 2" xfId="3475"/>
    <cellStyle name="Calculation 2 4 2 2 6 4 3" xfId="3476"/>
    <cellStyle name="Calculation 2 4 2 2 6 5" xfId="3477"/>
    <cellStyle name="Calculation 2 4 2 2 6 5 2" xfId="3478"/>
    <cellStyle name="Calculation 2 4 2 2 6 5 3" xfId="3479"/>
    <cellStyle name="Calculation 2 4 2 2 6 6" xfId="3480"/>
    <cellStyle name="Calculation 2 4 2 2 6 6 2" xfId="3481"/>
    <cellStyle name="Calculation 2 4 2 2 6 6 3" xfId="3482"/>
    <cellStyle name="Calculation 2 4 2 2 6 7" xfId="3483"/>
    <cellStyle name="Calculation 2 4 2 2 6 8" xfId="3484"/>
    <cellStyle name="Calculation 2 4 2 2 6 9" xfId="3485"/>
    <cellStyle name="Calculation 2 4 2 2 7" xfId="3486"/>
    <cellStyle name="Calculation 2 4 2 2 7 2" xfId="3487"/>
    <cellStyle name="Calculation 2 4 2 2 7 2 2" xfId="3488"/>
    <cellStyle name="Calculation 2 4 2 2 7 2 3" xfId="3489"/>
    <cellStyle name="Calculation 2 4 2 2 7 3" xfId="3490"/>
    <cellStyle name="Calculation 2 4 2 2 7 3 2" xfId="3491"/>
    <cellStyle name="Calculation 2 4 2 2 7 3 3" xfId="3492"/>
    <cellStyle name="Calculation 2 4 2 2 7 4" xfId="3493"/>
    <cellStyle name="Calculation 2 4 2 2 7 4 2" xfId="3494"/>
    <cellStyle name="Calculation 2 4 2 2 7 4 3" xfId="3495"/>
    <cellStyle name="Calculation 2 4 2 2 7 5" xfId="3496"/>
    <cellStyle name="Calculation 2 4 2 2 7 5 2" xfId="3497"/>
    <cellStyle name="Calculation 2 4 2 2 7 5 3" xfId="3498"/>
    <cellStyle name="Calculation 2 4 2 2 7 6" xfId="3499"/>
    <cellStyle name="Calculation 2 4 2 2 7 6 2" xfId="3500"/>
    <cellStyle name="Calculation 2 4 2 2 7 6 3" xfId="3501"/>
    <cellStyle name="Calculation 2 4 2 2 7 7" xfId="3502"/>
    <cellStyle name="Calculation 2 4 2 2 7 8" xfId="3503"/>
    <cellStyle name="Calculation 2 4 2 2 7 9" xfId="3504"/>
    <cellStyle name="Calculation 2 4 2 2 8" xfId="3505"/>
    <cellStyle name="Calculation 2 4 2 2 8 2" xfId="3506"/>
    <cellStyle name="Calculation 2 4 2 2 8 2 2" xfId="3507"/>
    <cellStyle name="Calculation 2 4 2 2 8 2 3" xfId="3508"/>
    <cellStyle name="Calculation 2 4 2 2 8 3" xfId="3509"/>
    <cellStyle name="Calculation 2 4 2 2 8 3 2" xfId="3510"/>
    <cellStyle name="Calculation 2 4 2 2 8 3 3" xfId="3511"/>
    <cellStyle name="Calculation 2 4 2 2 8 4" xfId="3512"/>
    <cellStyle name="Calculation 2 4 2 2 8 4 2" xfId="3513"/>
    <cellStyle name="Calculation 2 4 2 2 8 4 3" xfId="3514"/>
    <cellStyle name="Calculation 2 4 2 2 8 5" xfId="3515"/>
    <cellStyle name="Calculation 2 4 2 2 8 5 2" xfId="3516"/>
    <cellStyle name="Calculation 2 4 2 2 8 5 3" xfId="3517"/>
    <cellStyle name="Calculation 2 4 2 2 8 6" xfId="3518"/>
    <cellStyle name="Calculation 2 4 2 2 8 6 2" xfId="3519"/>
    <cellStyle name="Calculation 2 4 2 2 8 6 3" xfId="3520"/>
    <cellStyle name="Calculation 2 4 2 2 8 7" xfId="3521"/>
    <cellStyle name="Calculation 2 4 2 2 8 8" xfId="3522"/>
    <cellStyle name="Calculation 2 4 2 2 8 9" xfId="3523"/>
    <cellStyle name="Calculation 2 4 2 2 9" xfId="3524"/>
    <cellStyle name="Calculation 2 4 2 2 9 2" xfId="3525"/>
    <cellStyle name="Calculation 2 4 2 2 9 2 2" xfId="3526"/>
    <cellStyle name="Calculation 2 4 2 2 9 2 3" xfId="3527"/>
    <cellStyle name="Calculation 2 4 2 2 9 3" xfId="3528"/>
    <cellStyle name="Calculation 2 4 2 2 9 3 2" xfId="3529"/>
    <cellStyle name="Calculation 2 4 2 2 9 3 3" xfId="3530"/>
    <cellStyle name="Calculation 2 4 2 2 9 4" xfId="3531"/>
    <cellStyle name="Calculation 2 4 2 2 9 4 2" xfId="3532"/>
    <cellStyle name="Calculation 2 4 2 2 9 4 3" xfId="3533"/>
    <cellStyle name="Calculation 2 4 2 2 9 5" xfId="3534"/>
    <cellStyle name="Calculation 2 4 2 2 9 5 2" xfId="3535"/>
    <cellStyle name="Calculation 2 4 2 2 9 5 3" xfId="3536"/>
    <cellStyle name="Calculation 2 4 2 2 9 6" xfId="3537"/>
    <cellStyle name="Calculation 2 4 2 2 9 6 2" xfId="3538"/>
    <cellStyle name="Calculation 2 4 2 2 9 6 3" xfId="3539"/>
    <cellStyle name="Calculation 2 4 2 2 9 7" xfId="3540"/>
    <cellStyle name="Calculation 2 4 2 2 9 8" xfId="3541"/>
    <cellStyle name="Calculation 2 4 2 3" xfId="3542"/>
    <cellStyle name="Calculation 2 4 2 3 10" xfId="3543"/>
    <cellStyle name="Calculation 2 4 2 3 11" xfId="3544"/>
    <cellStyle name="Calculation 2 4 2 3 2" xfId="3545"/>
    <cellStyle name="Calculation 2 4 2 3 2 2" xfId="3546"/>
    <cellStyle name="Calculation 2 4 2 3 2 3" xfId="3547"/>
    <cellStyle name="Calculation 2 4 2 3 2 4" xfId="3548"/>
    <cellStyle name="Calculation 2 4 2 3 3" xfId="3549"/>
    <cellStyle name="Calculation 2 4 2 3 3 2" xfId="3550"/>
    <cellStyle name="Calculation 2 4 2 3 3 3" xfId="3551"/>
    <cellStyle name="Calculation 2 4 2 3 3 4" xfId="3552"/>
    <cellStyle name="Calculation 2 4 2 3 4" xfId="3553"/>
    <cellStyle name="Calculation 2 4 2 3 4 2" xfId="3554"/>
    <cellStyle name="Calculation 2 4 2 3 4 3" xfId="3555"/>
    <cellStyle name="Calculation 2 4 2 3 4 4" xfId="3556"/>
    <cellStyle name="Calculation 2 4 2 3 5" xfId="3557"/>
    <cellStyle name="Calculation 2 4 2 3 5 2" xfId="3558"/>
    <cellStyle name="Calculation 2 4 2 3 5 3" xfId="3559"/>
    <cellStyle name="Calculation 2 4 2 3 5 4" xfId="3560"/>
    <cellStyle name="Calculation 2 4 2 3 6" xfId="3561"/>
    <cellStyle name="Calculation 2 4 2 3 6 2" xfId="3562"/>
    <cellStyle name="Calculation 2 4 2 3 6 3" xfId="3563"/>
    <cellStyle name="Calculation 2 4 2 3 6 4" xfId="3564"/>
    <cellStyle name="Calculation 2 4 2 3 7" xfId="3565"/>
    <cellStyle name="Calculation 2 4 2 3 8" xfId="3566"/>
    <cellStyle name="Calculation 2 4 2 3 9" xfId="3567"/>
    <cellStyle name="Calculation 2 4 2 4" xfId="3568"/>
    <cellStyle name="Calculation 2 4 2 4 10" xfId="3569"/>
    <cellStyle name="Calculation 2 4 2 4 2" xfId="3570"/>
    <cellStyle name="Calculation 2 4 2 4 2 2" xfId="3571"/>
    <cellStyle name="Calculation 2 4 2 4 2 3" xfId="3572"/>
    <cellStyle name="Calculation 2 4 2 4 2 4" xfId="3573"/>
    <cellStyle name="Calculation 2 4 2 4 3" xfId="3574"/>
    <cellStyle name="Calculation 2 4 2 4 3 2" xfId="3575"/>
    <cellStyle name="Calculation 2 4 2 4 3 3" xfId="3576"/>
    <cellStyle name="Calculation 2 4 2 4 3 4" xfId="3577"/>
    <cellStyle name="Calculation 2 4 2 4 4" xfId="3578"/>
    <cellStyle name="Calculation 2 4 2 4 4 2" xfId="3579"/>
    <cellStyle name="Calculation 2 4 2 4 4 3" xfId="3580"/>
    <cellStyle name="Calculation 2 4 2 4 4 4" xfId="3581"/>
    <cellStyle name="Calculation 2 4 2 4 5" xfId="3582"/>
    <cellStyle name="Calculation 2 4 2 4 5 2" xfId="3583"/>
    <cellStyle name="Calculation 2 4 2 4 5 3" xfId="3584"/>
    <cellStyle name="Calculation 2 4 2 4 5 4" xfId="3585"/>
    <cellStyle name="Calculation 2 4 2 4 6" xfId="3586"/>
    <cellStyle name="Calculation 2 4 2 4 6 2" xfId="3587"/>
    <cellStyle name="Calculation 2 4 2 4 6 3" xfId="3588"/>
    <cellStyle name="Calculation 2 4 2 4 6 4" xfId="3589"/>
    <cellStyle name="Calculation 2 4 2 4 7" xfId="3590"/>
    <cellStyle name="Calculation 2 4 2 4 8" xfId="3591"/>
    <cellStyle name="Calculation 2 4 2 4 9" xfId="3592"/>
    <cellStyle name="Calculation 2 4 2 5" xfId="3593"/>
    <cellStyle name="Calculation 2 4 2 5 2" xfId="3594"/>
    <cellStyle name="Calculation 2 4 2 5 2 2" xfId="3595"/>
    <cellStyle name="Calculation 2 4 2 5 2 3" xfId="3596"/>
    <cellStyle name="Calculation 2 4 2 5 3" xfId="3597"/>
    <cellStyle name="Calculation 2 4 2 5 3 2" xfId="3598"/>
    <cellStyle name="Calculation 2 4 2 5 3 3" xfId="3599"/>
    <cellStyle name="Calculation 2 4 2 5 4" xfId="3600"/>
    <cellStyle name="Calculation 2 4 2 5 4 2" xfId="3601"/>
    <cellStyle name="Calculation 2 4 2 5 4 3" xfId="3602"/>
    <cellStyle name="Calculation 2 4 2 5 5" xfId="3603"/>
    <cellStyle name="Calculation 2 4 2 5 5 2" xfId="3604"/>
    <cellStyle name="Calculation 2 4 2 5 5 3" xfId="3605"/>
    <cellStyle name="Calculation 2 4 2 5 6" xfId="3606"/>
    <cellStyle name="Calculation 2 4 2 5 6 2" xfId="3607"/>
    <cellStyle name="Calculation 2 4 2 5 6 3" xfId="3608"/>
    <cellStyle name="Calculation 2 4 2 5 7" xfId="3609"/>
    <cellStyle name="Calculation 2 4 2 5 8" xfId="3610"/>
    <cellStyle name="Calculation 2 4 2 5 9" xfId="3611"/>
    <cellStyle name="Calculation 2 4 2 6" xfId="3612"/>
    <cellStyle name="Calculation 2 4 2 6 2" xfId="3613"/>
    <cellStyle name="Calculation 2 4 2 6 2 2" xfId="3614"/>
    <cellStyle name="Calculation 2 4 2 6 2 3" xfId="3615"/>
    <cellStyle name="Calculation 2 4 2 6 3" xfId="3616"/>
    <cellStyle name="Calculation 2 4 2 6 3 2" xfId="3617"/>
    <cellStyle name="Calculation 2 4 2 6 3 3" xfId="3618"/>
    <cellStyle name="Calculation 2 4 2 6 4" xfId="3619"/>
    <cellStyle name="Calculation 2 4 2 6 4 2" xfId="3620"/>
    <cellStyle name="Calculation 2 4 2 6 4 3" xfId="3621"/>
    <cellStyle name="Calculation 2 4 2 6 5" xfId="3622"/>
    <cellStyle name="Calculation 2 4 2 6 5 2" xfId="3623"/>
    <cellStyle name="Calculation 2 4 2 6 5 3" xfId="3624"/>
    <cellStyle name="Calculation 2 4 2 6 6" xfId="3625"/>
    <cellStyle name="Calculation 2 4 2 6 6 2" xfId="3626"/>
    <cellStyle name="Calculation 2 4 2 6 6 3" xfId="3627"/>
    <cellStyle name="Calculation 2 4 2 6 7" xfId="3628"/>
    <cellStyle name="Calculation 2 4 2 6 8" xfId="3629"/>
    <cellStyle name="Calculation 2 4 2 6 9" xfId="3630"/>
    <cellStyle name="Calculation 2 4 2 7" xfId="3631"/>
    <cellStyle name="Calculation 2 4 2 7 2" xfId="3632"/>
    <cellStyle name="Calculation 2 4 2 7 2 2" xfId="3633"/>
    <cellStyle name="Calculation 2 4 2 7 2 3" xfId="3634"/>
    <cellStyle name="Calculation 2 4 2 7 3" xfId="3635"/>
    <cellStyle name="Calculation 2 4 2 7 3 2" xfId="3636"/>
    <cellStyle name="Calculation 2 4 2 7 3 3" xfId="3637"/>
    <cellStyle name="Calculation 2 4 2 7 4" xfId="3638"/>
    <cellStyle name="Calculation 2 4 2 7 4 2" xfId="3639"/>
    <cellStyle name="Calculation 2 4 2 7 4 3" xfId="3640"/>
    <cellStyle name="Calculation 2 4 2 7 5" xfId="3641"/>
    <cellStyle name="Calculation 2 4 2 7 5 2" xfId="3642"/>
    <cellStyle name="Calculation 2 4 2 7 5 3" xfId="3643"/>
    <cellStyle name="Calculation 2 4 2 7 6" xfId="3644"/>
    <cellStyle name="Calculation 2 4 2 7 6 2" xfId="3645"/>
    <cellStyle name="Calculation 2 4 2 7 6 3" xfId="3646"/>
    <cellStyle name="Calculation 2 4 2 7 7" xfId="3647"/>
    <cellStyle name="Calculation 2 4 2 7 8" xfId="3648"/>
    <cellStyle name="Calculation 2 4 2 7 9" xfId="3649"/>
    <cellStyle name="Calculation 2 4 2 8" xfId="3650"/>
    <cellStyle name="Calculation 2 4 2 8 2" xfId="3651"/>
    <cellStyle name="Calculation 2 4 2 8 2 2" xfId="3652"/>
    <cellStyle name="Calculation 2 4 2 8 2 3" xfId="3653"/>
    <cellStyle name="Calculation 2 4 2 8 3" xfId="3654"/>
    <cellStyle name="Calculation 2 4 2 8 3 2" xfId="3655"/>
    <cellStyle name="Calculation 2 4 2 8 3 3" xfId="3656"/>
    <cellStyle name="Calculation 2 4 2 8 4" xfId="3657"/>
    <cellStyle name="Calculation 2 4 2 8 4 2" xfId="3658"/>
    <cellStyle name="Calculation 2 4 2 8 4 3" xfId="3659"/>
    <cellStyle name="Calculation 2 4 2 8 5" xfId="3660"/>
    <cellStyle name="Calculation 2 4 2 8 5 2" xfId="3661"/>
    <cellStyle name="Calculation 2 4 2 8 5 3" xfId="3662"/>
    <cellStyle name="Calculation 2 4 2 8 6" xfId="3663"/>
    <cellStyle name="Calculation 2 4 2 8 6 2" xfId="3664"/>
    <cellStyle name="Calculation 2 4 2 8 6 3" xfId="3665"/>
    <cellStyle name="Calculation 2 4 2 8 7" xfId="3666"/>
    <cellStyle name="Calculation 2 4 2 8 8" xfId="3667"/>
    <cellStyle name="Calculation 2 4 2 8 9" xfId="3668"/>
    <cellStyle name="Calculation 2 4 2 9" xfId="3669"/>
    <cellStyle name="Calculation 2 4 2 9 2" xfId="3670"/>
    <cellStyle name="Calculation 2 4 2 9 2 2" xfId="3671"/>
    <cellStyle name="Calculation 2 4 2 9 2 3" xfId="3672"/>
    <cellStyle name="Calculation 2 4 2 9 3" xfId="3673"/>
    <cellStyle name="Calculation 2 4 2 9 3 2" xfId="3674"/>
    <cellStyle name="Calculation 2 4 2 9 3 3" xfId="3675"/>
    <cellStyle name="Calculation 2 4 2 9 4" xfId="3676"/>
    <cellStyle name="Calculation 2 4 2 9 4 2" xfId="3677"/>
    <cellStyle name="Calculation 2 4 2 9 4 3" xfId="3678"/>
    <cellStyle name="Calculation 2 4 2 9 5" xfId="3679"/>
    <cellStyle name="Calculation 2 4 2 9 5 2" xfId="3680"/>
    <cellStyle name="Calculation 2 4 2 9 5 3" xfId="3681"/>
    <cellStyle name="Calculation 2 4 2 9 6" xfId="3682"/>
    <cellStyle name="Calculation 2 4 2 9 6 2" xfId="3683"/>
    <cellStyle name="Calculation 2 4 2 9 6 3" xfId="3684"/>
    <cellStyle name="Calculation 2 4 2 9 7" xfId="3685"/>
    <cellStyle name="Calculation 2 4 2 9 8" xfId="3686"/>
    <cellStyle name="Calculation 2 4 2 9 9" xfId="3687"/>
    <cellStyle name="Calculation 2 4 20" xfId="3688"/>
    <cellStyle name="Calculation 2 4 21" xfId="3689"/>
    <cellStyle name="Calculation 2 4 3" xfId="3690"/>
    <cellStyle name="Calculation 2 4 3 10" xfId="3691"/>
    <cellStyle name="Calculation 2 4 3 10 2" xfId="3692"/>
    <cellStyle name="Calculation 2 4 3 10 2 2" xfId="3693"/>
    <cellStyle name="Calculation 2 4 3 10 2 3" xfId="3694"/>
    <cellStyle name="Calculation 2 4 3 10 3" xfId="3695"/>
    <cellStyle name="Calculation 2 4 3 10 3 2" xfId="3696"/>
    <cellStyle name="Calculation 2 4 3 10 3 3" xfId="3697"/>
    <cellStyle name="Calculation 2 4 3 10 4" xfId="3698"/>
    <cellStyle name="Calculation 2 4 3 10 4 2" xfId="3699"/>
    <cellStyle name="Calculation 2 4 3 10 4 3" xfId="3700"/>
    <cellStyle name="Calculation 2 4 3 10 5" xfId="3701"/>
    <cellStyle name="Calculation 2 4 3 10 5 2" xfId="3702"/>
    <cellStyle name="Calculation 2 4 3 10 5 3" xfId="3703"/>
    <cellStyle name="Calculation 2 4 3 10 6" xfId="3704"/>
    <cellStyle name="Calculation 2 4 3 10 6 2" xfId="3705"/>
    <cellStyle name="Calculation 2 4 3 10 6 3" xfId="3706"/>
    <cellStyle name="Calculation 2 4 3 10 7" xfId="3707"/>
    <cellStyle name="Calculation 2 4 3 10 8" xfId="3708"/>
    <cellStyle name="Calculation 2 4 3 10 9" xfId="3709"/>
    <cellStyle name="Calculation 2 4 3 11" xfId="3710"/>
    <cellStyle name="Calculation 2 4 3 11 2" xfId="3711"/>
    <cellStyle name="Calculation 2 4 3 11 2 2" xfId="3712"/>
    <cellStyle name="Calculation 2 4 3 11 2 3" xfId="3713"/>
    <cellStyle name="Calculation 2 4 3 11 3" xfId="3714"/>
    <cellStyle name="Calculation 2 4 3 11 3 2" xfId="3715"/>
    <cellStyle name="Calculation 2 4 3 11 3 3" xfId="3716"/>
    <cellStyle name="Calculation 2 4 3 11 4" xfId="3717"/>
    <cellStyle name="Calculation 2 4 3 11 4 2" xfId="3718"/>
    <cellStyle name="Calculation 2 4 3 11 4 3" xfId="3719"/>
    <cellStyle name="Calculation 2 4 3 11 5" xfId="3720"/>
    <cellStyle name="Calculation 2 4 3 11 5 2" xfId="3721"/>
    <cellStyle name="Calculation 2 4 3 11 5 3" xfId="3722"/>
    <cellStyle name="Calculation 2 4 3 11 6" xfId="3723"/>
    <cellStyle name="Calculation 2 4 3 11 6 2" xfId="3724"/>
    <cellStyle name="Calculation 2 4 3 11 6 3" xfId="3725"/>
    <cellStyle name="Calculation 2 4 3 11 7" xfId="3726"/>
    <cellStyle name="Calculation 2 4 3 11 8" xfId="3727"/>
    <cellStyle name="Calculation 2 4 3 11 9" xfId="3728"/>
    <cellStyle name="Calculation 2 4 3 12" xfId="3729"/>
    <cellStyle name="Calculation 2 4 3 12 2" xfId="3730"/>
    <cellStyle name="Calculation 2 4 3 12 2 2" xfId="3731"/>
    <cellStyle name="Calculation 2 4 3 12 2 3" xfId="3732"/>
    <cellStyle name="Calculation 2 4 3 12 3" xfId="3733"/>
    <cellStyle name="Calculation 2 4 3 12 3 2" xfId="3734"/>
    <cellStyle name="Calculation 2 4 3 12 3 3" xfId="3735"/>
    <cellStyle name="Calculation 2 4 3 12 4" xfId="3736"/>
    <cellStyle name="Calculation 2 4 3 12 4 2" xfId="3737"/>
    <cellStyle name="Calculation 2 4 3 12 4 3" xfId="3738"/>
    <cellStyle name="Calculation 2 4 3 12 5" xfId="3739"/>
    <cellStyle name="Calculation 2 4 3 12 5 2" xfId="3740"/>
    <cellStyle name="Calculation 2 4 3 12 5 3" xfId="3741"/>
    <cellStyle name="Calculation 2 4 3 12 6" xfId="3742"/>
    <cellStyle name="Calculation 2 4 3 12 6 2" xfId="3743"/>
    <cellStyle name="Calculation 2 4 3 12 6 3" xfId="3744"/>
    <cellStyle name="Calculation 2 4 3 12 7" xfId="3745"/>
    <cellStyle name="Calculation 2 4 3 12 8" xfId="3746"/>
    <cellStyle name="Calculation 2 4 3 12 9" xfId="3747"/>
    <cellStyle name="Calculation 2 4 3 13" xfId="3748"/>
    <cellStyle name="Calculation 2 4 3 13 2" xfId="3749"/>
    <cellStyle name="Calculation 2 4 3 13 2 2" xfId="3750"/>
    <cellStyle name="Calculation 2 4 3 13 2 3" xfId="3751"/>
    <cellStyle name="Calculation 2 4 3 13 3" xfId="3752"/>
    <cellStyle name="Calculation 2 4 3 13 3 2" xfId="3753"/>
    <cellStyle name="Calculation 2 4 3 13 3 3" xfId="3754"/>
    <cellStyle name="Calculation 2 4 3 13 4" xfId="3755"/>
    <cellStyle name="Calculation 2 4 3 13 4 2" xfId="3756"/>
    <cellStyle name="Calculation 2 4 3 13 4 3" xfId="3757"/>
    <cellStyle name="Calculation 2 4 3 13 5" xfId="3758"/>
    <cellStyle name="Calculation 2 4 3 13 5 2" xfId="3759"/>
    <cellStyle name="Calculation 2 4 3 13 5 3" xfId="3760"/>
    <cellStyle name="Calculation 2 4 3 13 6" xfId="3761"/>
    <cellStyle name="Calculation 2 4 3 13 6 2" xfId="3762"/>
    <cellStyle name="Calculation 2 4 3 13 6 3" xfId="3763"/>
    <cellStyle name="Calculation 2 4 3 13 7" xfId="3764"/>
    <cellStyle name="Calculation 2 4 3 13 8" xfId="3765"/>
    <cellStyle name="Calculation 2 4 3 13 9" xfId="3766"/>
    <cellStyle name="Calculation 2 4 3 14" xfId="3767"/>
    <cellStyle name="Calculation 2 4 3 15" xfId="3768"/>
    <cellStyle name="Calculation 2 4 3 16" xfId="3769"/>
    <cellStyle name="Calculation 2 4 3 17" xfId="3770"/>
    <cellStyle name="Calculation 2 4 3 18" xfId="3771"/>
    <cellStyle name="Calculation 2 4 3 19" xfId="3772"/>
    <cellStyle name="Calculation 2 4 3 2" xfId="3773"/>
    <cellStyle name="Calculation 2 4 3 2 10" xfId="3774"/>
    <cellStyle name="Calculation 2 4 3 2 10 2" xfId="3775"/>
    <cellStyle name="Calculation 2 4 3 2 10 2 2" xfId="3776"/>
    <cellStyle name="Calculation 2 4 3 2 10 2 3" xfId="3777"/>
    <cellStyle name="Calculation 2 4 3 2 10 3" xfId="3778"/>
    <cellStyle name="Calculation 2 4 3 2 10 3 2" xfId="3779"/>
    <cellStyle name="Calculation 2 4 3 2 10 3 3" xfId="3780"/>
    <cellStyle name="Calculation 2 4 3 2 10 4" xfId="3781"/>
    <cellStyle name="Calculation 2 4 3 2 10 4 2" xfId="3782"/>
    <cellStyle name="Calculation 2 4 3 2 10 4 3" xfId="3783"/>
    <cellStyle name="Calculation 2 4 3 2 10 5" xfId="3784"/>
    <cellStyle name="Calculation 2 4 3 2 10 5 2" xfId="3785"/>
    <cellStyle name="Calculation 2 4 3 2 10 5 3" xfId="3786"/>
    <cellStyle name="Calculation 2 4 3 2 10 6" xfId="3787"/>
    <cellStyle name="Calculation 2 4 3 2 10 6 2" xfId="3788"/>
    <cellStyle name="Calculation 2 4 3 2 10 6 3" xfId="3789"/>
    <cellStyle name="Calculation 2 4 3 2 10 7" xfId="3790"/>
    <cellStyle name="Calculation 2 4 3 2 10 8" xfId="3791"/>
    <cellStyle name="Calculation 2 4 3 2 11" xfId="3792"/>
    <cellStyle name="Calculation 2 4 3 2 11 2" xfId="3793"/>
    <cellStyle name="Calculation 2 4 3 2 11 2 2" xfId="3794"/>
    <cellStyle name="Calculation 2 4 3 2 11 2 3" xfId="3795"/>
    <cellStyle name="Calculation 2 4 3 2 11 3" xfId="3796"/>
    <cellStyle name="Calculation 2 4 3 2 11 3 2" xfId="3797"/>
    <cellStyle name="Calculation 2 4 3 2 11 3 3" xfId="3798"/>
    <cellStyle name="Calculation 2 4 3 2 11 4" xfId="3799"/>
    <cellStyle name="Calculation 2 4 3 2 11 4 2" xfId="3800"/>
    <cellStyle name="Calculation 2 4 3 2 11 4 3" xfId="3801"/>
    <cellStyle name="Calculation 2 4 3 2 11 5" xfId="3802"/>
    <cellStyle name="Calculation 2 4 3 2 11 5 2" xfId="3803"/>
    <cellStyle name="Calculation 2 4 3 2 11 5 3" xfId="3804"/>
    <cellStyle name="Calculation 2 4 3 2 11 6" xfId="3805"/>
    <cellStyle name="Calculation 2 4 3 2 11 6 2" xfId="3806"/>
    <cellStyle name="Calculation 2 4 3 2 11 6 3" xfId="3807"/>
    <cellStyle name="Calculation 2 4 3 2 11 7" xfId="3808"/>
    <cellStyle name="Calculation 2 4 3 2 11 8" xfId="3809"/>
    <cellStyle name="Calculation 2 4 3 2 12" xfId="3810"/>
    <cellStyle name="Calculation 2 4 3 2 12 2" xfId="3811"/>
    <cellStyle name="Calculation 2 4 3 2 12 2 2" xfId="3812"/>
    <cellStyle name="Calculation 2 4 3 2 12 2 3" xfId="3813"/>
    <cellStyle name="Calculation 2 4 3 2 12 3" xfId="3814"/>
    <cellStyle name="Calculation 2 4 3 2 12 3 2" xfId="3815"/>
    <cellStyle name="Calculation 2 4 3 2 12 3 3" xfId="3816"/>
    <cellStyle name="Calculation 2 4 3 2 12 4" xfId="3817"/>
    <cellStyle name="Calculation 2 4 3 2 12 4 2" xfId="3818"/>
    <cellStyle name="Calculation 2 4 3 2 12 4 3" xfId="3819"/>
    <cellStyle name="Calculation 2 4 3 2 12 5" xfId="3820"/>
    <cellStyle name="Calculation 2 4 3 2 12 5 2" xfId="3821"/>
    <cellStyle name="Calculation 2 4 3 2 12 5 3" xfId="3822"/>
    <cellStyle name="Calculation 2 4 3 2 12 6" xfId="3823"/>
    <cellStyle name="Calculation 2 4 3 2 12 6 2" xfId="3824"/>
    <cellStyle name="Calculation 2 4 3 2 12 6 3" xfId="3825"/>
    <cellStyle name="Calculation 2 4 3 2 12 7" xfId="3826"/>
    <cellStyle name="Calculation 2 4 3 2 12 8" xfId="3827"/>
    <cellStyle name="Calculation 2 4 3 2 13" xfId="3828"/>
    <cellStyle name="Calculation 2 4 3 2 13 2" xfId="3829"/>
    <cellStyle name="Calculation 2 4 3 2 13 2 2" xfId="3830"/>
    <cellStyle name="Calculation 2 4 3 2 13 2 3" xfId="3831"/>
    <cellStyle name="Calculation 2 4 3 2 13 3" xfId="3832"/>
    <cellStyle name="Calculation 2 4 3 2 13 3 2" xfId="3833"/>
    <cellStyle name="Calculation 2 4 3 2 13 3 3" xfId="3834"/>
    <cellStyle name="Calculation 2 4 3 2 13 4" xfId="3835"/>
    <cellStyle name="Calculation 2 4 3 2 13 4 2" xfId="3836"/>
    <cellStyle name="Calculation 2 4 3 2 13 4 3" xfId="3837"/>
    <cellStyle name="Calculation 2 4 3 2 13 5" xfId="3838"/>
    <cellStyle name="Calculation 2 4 3 2 13 5 2" xfId="3839"/>
    <cellStyle name="Calculation 2 4 3 2 13 5 3" xfId="3840"/>
    <cellStyle name="Calculation 2 4 3 2 13 6" xfId="3841"/>
    <cellStyle name="Calculation 2 4 3 2 13 6 2" xfId="3842"/>
    <cellStyle name="Calculation 2 4 3 2 13 6 3" xfId="3843"/>
    <cellStyle name="Calculation 2 4 3 2 13 7" xfId="3844"/>
    <cellStyle name="Calculation 2 4 3 2 13 8" xfId="3845"/>
    <cellStyle name="Calculation 2 4 3 2 14" xfId="3846"/>
    <cellStyle name="Calculation 2 4 3 2 14 2" xfId="3847"/>
    <cellStyle name="Calculation 2 4 3 2 14 2 2" xfId="3848"/>
    <cellStyle name="Calculation 2 4 3 2 14 2 3" xfId="3849"/>
    <cellStyle name="Calculation 2 4 3 2 14 3" xfId="3850"/>
    <cellStyle name="Calculation 2 4 3 2 14 3 2" xfId="3851"/>
    <cellStyle name="Calculation 2 4 3 2 14 3 3" xfId="3852"/>
    <cellStyle name="Calculation 2 4 3 2 14 4" xfId="3853"/>
    <cellStyle name="Calculation 2 4 3 2 14 4 2" xfId="3854"/>
    <cellStyle name="Calculation 2 4 3 2 14 4 3" xfId="3855"/>
    <cellStyle name="Calculation 2 4 3 2 14 5" xfId="3856"/>
    <cellStyle name="Calculation 2 4 3 2 14 5 2" xfId="3857"/>
    <cellStyle name="Calculation 2 4 3 2 14 5 3" xfId="3858"/>
    <cellStyle name="Calculation 2 4 3 2 14 6" xfId="3859"/>
    <cellStyle name="Calculation 2 4 3 2 14 6 2" xfId="3860"/>
    <cellStyle name="Calculation 2 4 3 2 14 6 3" xfId="3861"/>
    <cellStyle name="Calculation 2 4 3 2 14 7" xfId="3862"/>
    <cellStyle name="Calculation 2 4 3 2 14 8" xfId="3863"/>
    <cellStyle name="Calculation 2 4 3 2 15" xfId="3864"/>
    <cellStyle name="Calculation 2 4 3 2 15 2" xfId="3865"/>
    <cellStyle name="Calculation 2 4 3 2 15 3" xfId="3866"/>
    <cellStyle name="Calculation 2 4 3 2 16" xfId="3867"/>
    <cellStyle name="Calculation 2 4 3 2 2" xfId="3868"/>
    <cellStyle name="Calculation 2 4 3 2 2 2" xfId="3869"/>
    <cellStyle name="Calculation 2 4 3 2 2 2 2" xfId="3870"/>
    <cellStyle name="Calculation 2 4 3 2 2 2 3" xfId="3871"/>
    <cellStyle name="Calculation 2 4 3 2 2 3" xfId="3872"/>
    <cellStyle name="Calculation 2 4 3 2 2 3 2" xfId="3873"/>
    <cellStyle name="Calculation 2 4 3 2 2 3 3" xfId="3874"/>
    <cellStyle name="Calculation 2 4 3 2 2 4" xfId="3875"/>
    <cellStyle name="Calculation 2 4 3 2 2 4 2" xfId="3876"/>
    <cellStyle name="Calculation 2 4 3 2 2 4 3" xfId="3877"/>
    <cellStyle name="Calculation 2 4 3 2 2 5" xfId="3878"/>
    <cellStyle name="Calculation 2 4 3 2 2 5 2" xfId="3879"/>
    <cellStyle name="Calculation 2 4 3 2 2 5 3" xfId="3880"/>
    <cellStyle name="Calculation 2 4 3 2 2 6" xfId="3881"/>
    <cellStyle name="Calculation 2 4 3 2 2 6 2" xfId="3882"/>
    <cellStyle name="Calculation 2 4 3 2 2 6 3" xfId="3883"/>
    <cellStyle name="Calculation 2 4 3 2 2 7" xfId="3884"/>
    <cellStyle name="Calculation 2 4 3 2 2 8" xfId="3885"/>
    <cellStyle name="Calculation 2 4 3 2 2 9" xfId="3886"/>
    <cellStyle name="Calculation 2 4 3 2 3" xfId="3887"/>
    <cellStyle name="Calculation 2 4 3 2 3 2" xfId="3888"/>
    <cellStyle name="Calculation 2 4 3 2 3 2 2" xfId="3889"/>
    <cellStyle name="Calculation 2 4 3 2 3 2 3" xfId="3890"/>
    <cellStyle name="Calculation 2 4 3 2 3 3" xfId="3891"/>
    <cellStyle name="Calculation 2 4 3 2 3 3 2" xfId="3892"/>
    <cellStyle name="Calculation 2 4 3 2 3 3 3" xfId="3893"/>
    <cellStyle name="Calculation 2 4 3 2 3 4" xfId="3894"/>
    <cellStyle name="Calculation 2 4 3 2 3 4 2" xfId="3895"/>
    <cellStyle name="Calculation 2 4 3 2 3 4 3" xfId="3896"/>
    <cellStyle name="Calculation 2 4 3 2 3 5" xfId="3897"/>
    <cellStyle name="Calculation 2 4 3 2 3 5 2" xfId="3898"/>
    <cellStyle name="Calculation 2 4 3 2 3 5 3" xfId="3899"/>
    <cellStyle name="Calculation 2 4 3 2 3 6" xfId="3900"/>
    <cellStyle name="Calculation 2 4 3 2 3 6 2" xfId="3901"/>
    <cellStyle name="Calculation 2 4 3 2 3 6 3" xfId="3902"/>
    <cellStyle name="Calculation 2 4 3 2 3 7" xfId="3903"/>
    <cellStyle name="Calculation 2 4 3 2 3 8" xfId="3904"/>
    <cellStyle name="Calculation 2 4 3 2 3 9" xfId="3905"/>
    <cellStyle name="Calculation 2 4 3 2 4" xfId="3906"/>
    <cellStyle name="Calculation 2 4 3 2 4 2" xfId="3907"/>
    <cellStyle name="Calculation 2 4 3 2 4 2 2" xfId="3908"/>
    <cellStyle name="Calculation 2 4 3 2 4 2 3" xfId="3909"/>
    <cellStyle name="Calculation 2 4 3 2 4 3" xfId="3910"/>
    <cellStyle name="Calculation 2 4 3 2 4 3 2" xfId="3911"/>
    <cellStyle name="Calculation 2 4 3 2 4 3 3" xfId="3912"/>
    <cellStyle name="Calculation 2 4 3 2 4 4" xfId="3913"/>
    <cellStyle name="Calculation 2 4 3 2 4 4 2" xfId="3914"/>
    <cellStyle name="Calculation 2 4 3 2 4 4 3" xfId="3915"/>
    <cellStyle name="Calculation 2 4 3 2 4 5" xfId="3916"/>
    <cellStyle name="Calculation 2 4 3 2 4 5 2" xfId="3917"/>
    <cellStyle name="Calculation 2 4 3 2 4 5 3" xfId="3918"/>
    <cellStyle name="Calculation 2 4 3 2 4 6" xfId="3919"/>
    <cellStyle name="Calculation 2 4 3 2 4 6 2" xfId="3920"/>
    <cellStyle name="Calculation 2 4 3 2 4 6 3" xfId="3921"/>
    <cellStyle name="Calculation 2 4 3 2 4 7" xfId="3922"/>
    <cellStyle name="Calculation 2 4 3 2 4 8" xfId="3923"/>
    <cellStyle name="Calculation 2 4 3 2 4 9" xfId="3924"/>
    <cellStyle name="Calculation 2 4 3 2 5" xfId="3925"/>
    <cellStyle name="Calculation 2 4 3 2 5 2" xfId="3926"/>
    <cellStyle name="Calculation 2 4 3 2 5 2 2" xfId="3927"/>
    <cellStyle name="Calculation 2 4 3 2 5 2 3" xfId="3928"/>
    <cellStyle name="Calculation 2 4 3 2 5 3" xfId="3929"/>
    <cellStyle name="Calculation 2 4 3 2 5 3 2" xfId="3930"/>
    <cellStyle name="Calculation 2 4 3 2 5 3 3" xfId="3931"/>
    <cellStyle name="Calculation 2 4 3 2 5 4" xfId="3932"/>
    <cellStyle name="Calculation 2 4 3 2 5 4 2" xfId="3933"/>
    <cellStyle name="Calculation 2 4 3 2 5 4 3" xfId="3934"/>
    <cellStyle name="Calculation 2 4 3 2 5 5" xfId="3935"/>
    <cellStyle name="Calculation 2 4 3 2 5 5 2" xfId="3936"/>
    <cellStyle name="Calculation 2 4 3 2 5 5 3" xfId="3937"/>
    <cellStyle name="Calculation 2 4 3 2 5 6" xfId="3938"/>
    <cellStyle name="Calculation 2 4 3 2 5 6 2" xfId="3939"/>
    <cellStyle name="Calculation 2 4 3 2 5 6 3" xfId="3940"/>
    <cellStyle name="Calculation 2 4 3 2 5 7" xfId="3941"/>
    <cellStyle name="Calculation 2 4 3 2 5 8" xfId="3942"/>
    <cellStyle name="Calculation 2 4 3 2 5 9" xfId="3943"/>
    <cellStyle name="Calculation 2 4 3 2 6" xfId="3944"/>
    <cellStyle name="Calculation 2 4 3 2 6 2" xfId="3945"/>
    <cellStyle name="Calculation 2 4 3 2 6 2 2" xfId="3946"/>
    <cellStyle name="Calculation 2 4 3 2 6 2 3" xfId="3947"/>
    <cellStyle name="Calculation 2 4 3 2 6 3" xfId="3948"/>
    <cellStyle name="Calculation 2 4 3 2 6 3 2" xfId="3949"/>
    <cellStyle name="Calculation 2 4 3 2 6 3 3" xfId="3950"/>
    <cellStyle name="Calculation 2 4 3 2 6 4" xfId="3951"/>
    <cellStyle name="Calculation 2 4 3 2 6 4 2" xfId="3952"/>
    <cellStyle name="Calculation 2 4 3 2 6 4 3" xfId="3953"/>
    <cellStyle name="Calculation 2 4 3 2 6 5" xfId="3954"/>
    <cellStyle name="Calculation 2 4 3 2 6 5 2" xfId="3955"/>
    <cellStyle name="Calculation 2 4 3 2 6 5 3" xfId="3956"/>
    <cellStyle name="Calculation 2 4 3 2 6 6" xfId="3957"/>
    <cellStyle name="Calculation 2 4 3 2 6 6 2" xfId="3958"/>
    <cellStyle name="Calculation 2 4 3 2 6 6 3" xfId="3959"/>
    <cellStyle name="Calculation 2 4 3 2 6 7" xfId="3960"/>
    <cellStyle name="Calculation 2 4 3 2 6 8" xfId="3961"/>
    <cellStyle name="Calculation 2 4 3 2 6 9" xfId="3962"/>
    <cellStyle name="Calculation 2 4 3 2 7" xfId="3963"/>
    <cellStyle name="Calculation 2 4 3 2 7 2" xfId="3964"/>
    <cellStyle name="Calculation 2 4 3 2 7 2 2" xfId="3965"/>
    <cellStyle name="Calculation 2 4 3 2 7 2 3" xfId="3966"/>
    <cellStyle name="Calculation 2 4 3 2 7 3" xfId="3967"/>
    <cellStyle name="Calculation 2 4 3 2 7 3 2" xfId="3968"/>
    <cellStyle name="Calculation 2 4 3 2 7 3 3" xfId="3969"/>
    <cellStyle name="Calculation 2 4 3 2 7 4" xfId="3970"/>
    <cellStyle name="Calculation 2 4 3 2 7 4 2" xfId="3971"/>
    <cellStyle name="Calculation 2 4 3 2 7 4 3" xfId="3972"/>
    <cellStyle name="Calculation 2 4 3 2 7 5" xfId="3973"/>
    <cellStyle name="Calculation 2 4 3 2 7 5 2" xfId="3974"/>
    <cellStyle name="Calculation 2 4 3 2 7 5 3" xfId="3975"/>
    <cellStyle name="Calculation 2 4 3 2 7 6" xfId="3976"/>
    <cellStyle name="Calculation 2 4 3 2 7 6 2" xfId="3977"/>
    <cellStyle name="Calculation 2 4 3 2 7 6 3" xfId="3978"/>
    <cellStyle name="Calculation 2 4 3 2 7 7" xfId="3979"/>
    <cellStyle name="Calculation 2 4 3 2 7 8" xfId="3980"/>
    <cellStyle name="Calculation 2 4 3 2 7 9" xfId="3981"/>
    <cellStyle name="Calculation 2 4 3 2 8" xfId="3982"/>
    <cellStyle name="Calculation 2 4 3 2 8 2" xfId="3983"/>
    <cellStyle name="Calculation 2 4 3 2 8 2 2" xfId="3984"/>
    <cellStyle name="Calculation 2 4 3 2 8 2 3" xfId="3985"/>
    <cellStyle name="Calculation 2 4 3 2 8 3" xfId="3986"/>
    <cellStyle name="Calculation 2 4 3 2 8 3 2" xfId="3987"/>
    <cellStyle name="Calculation 2 4 3 2 8 3 3" xfId="3988"/>
    <cellStyle name="Calculation 2 4 3 2 8 4" xfId="3989"/>
    <cellStyle name="Calculation 2 4 3 2 8 4 2" xfId="3990"/>
    <cellStyle name="Calculation 2 4 3 2 8 4 3" xfId="3991"/>
    <cellStyle name="Calculation 2 4 3 2 8 5" xfId="3992"/>
    <cellStyle name="Calculation 2 4 3 2 8 5 2" xfId="3993"/>
    <cellStyle name="Calculation 2 4 3 2 8 5 3" xfId="3994"/>
    <cellStyle name="Calculation 2 4 3 2 8 6" xfId="3995"/>
    <cellStyle name="Calculation 2 4 3 2 8 6 2" xfId="3996"/>
    <cellStyle name="Calculation 2 4 3 2 8 6 3" xfId="3997"/>
    <cellStyle name="Calculation 2 4 3 2 8 7" xfId="3998"/>
    <cellStyle name="Calculation 2 4 3 2 8 8" xfId="3999"/>
    <cellStyle name="Calculation 2 4 3 2 8 9" xfId="4000"/>
    <cellStyle name="Calculation 2 4 3 2 9" xfId="4001"/>
    <cellStyle name="Calculation 2 4 3 2 9 2" xfId="4002"/>
    <cellStyle name="Calculation 2 4 3 2 9 2 2" xfId="4003"/>
    <cellStyle name="Calculation 2 4 3 2 9 2 3" xfId="4004"/>
    <cellStyle name="Calculation 2 4 3 2 9 3" xfId="4005"/>
    <cellStyle name="Calculation 2 4 3 2 9 3 2" xfId="4006"/>
    <cellStyle name="Calculation 2 4 3 2 9 3 3" xfId="4007"/>
    <cellStyle name="Calculation 2 4 3 2 9 4" xfId="4008"/>
    <cellStyle name="Calculation 2 4 3 2 9 4 2" xfId="4009"/>
    <cellStyle name="Calculation 2 4 3 2 9 4 3" xfId="4010"/>
    <cellStyle name="Calculation 2 4 3 2 9 5" xfId="4011"/>
    <cellStyle name="Calculation 2 4 3 2 9 5 2" xfId="4012"/>
    <cellStyle name="Calculation 2 4 3 2 9 5 3" xfId="4013"/>
    <cellStyle name="Calculation 2 4 3 2 9 6" xfId="4014"/>
    <cellStyle name="Calculation 2 4 3 2 9 6 2" xfId="4015"/>
    <cellStyle name="Calculation 2 4 3 2 9 6 3" xfId="4016"/>
    <cellStyle name="Calculation 2 4 3 2 9 7" xfId="4017"/>
    <cellStyle name="Calculation 2 4 3 2 9 8" xfId="4018"/>
    <cellStyle name="Calculation 2 4 3 3" xfId="4019"/>
    <cellStyle name="Calculation 2 4 3 3 10" xfId="4020"/>
    <cellStyle name="Calculation 2 4 3 3 11" xfId="4021"/>
    <cellStyle name="Calculation 2 4 3 3 2" xfId="4022"/>
    <cellStyle name="Calculation 2 4 3 3 2 2" xfId="4023"/>
    <cellStyle name="Calculation 2 4 3 3 2 3" xfId="4024"/>
    <cellStyle name="Calculation 2 4 3 3 2 4" xfId="4025"/>
    <cellStyle name="Calculation 2 4 3 3 3" xfId="4026"/>
    <cellStyle name="Calculation 2 4 3 3 3 2" xfId="4027"/>
    <cellStyle name="Calculation 2 4 3 3 3 3" xfId="4028"/>
    <cellStyle name="Calculation 2 4 3 3 3 4" xfId="4029"/>
    <cellStyle name="Calculation 2 4 3 3 4" xfId="4030"/>
    <cellStyle name="Calculation 2 4 3 3 4 2" xfId="4031"/>
    <cellStyle name="Calculation 2 4 3 3 4 3" xfId="4032"/>
    <cellStyle name="Calculation 2 4 3 3 4 4" xfId="4033"/>
    <cellStyle name="Calculation 2 4 3 3 5" xfId="4034"/>
    <cellStyle name="Calculation 2 4 3 3 5 2" xfId="4035"/>
    <cellStyle name="Calculation 2 4 3 3 5 3" xfId="4036"/>
    <cellStyle name="Calculation 2 4 3 3 5 4" xfId="4037"/>
    <cellStyle name="Calculation 2 4 3 3 6" xfId="4038"/>
    <cellStyle name="Calculation 2 4 3 3 6 2" xfId="4039"/>
    <cellStyle name="Calculation 2 4 3 3 6 3" xfId="4040"/>
    <cellStyle name="Calculation 2 4 3 3 6 4" xfId="4041"/>
    <cellStyle name="Calculation 2 4 3 3 7" xfId="4042"/>
    <cellStyle name="Calculation 2 4 3 3 8" xfId="4043"/>
    <cellStyle name="Calculation 2 4 3 3 9" xfId="4044"/>
    <cellStyle name="Calculation 2 4 3 4" xfId="4045"/>
    <cellStyle name="Calculation 2 4 3 4 10" xfId="4046"/>
    <cellStyle name="Calculation 2 4 3 4 2" xfId="4047"/>
    <cellStyle name="Calculation 2 4 3 4 2 2" xfId="4048"/>
    <cellStyle name="Calculation 2 4 3 4 2 3" xfId="4049"/>
    <cellStyle name="Calculation 2 4 3 4 2 4" xfId="4050"/>
    <cellStyle name="Calculation 2 4 3 4 3" xfId="4051"/>
    <cellStyle name="Calculation 2 4 3 4 3 2" xfId="4052"/>
    <cellStyle name="Calculation 2 4 3 4 3 3" xfId="4053"/>
    <cellStyle name="Calculation 2 4 3 4 3 4" xfId="4054"/>
    <cellStyle name="Calculation 2 4 3 4 4" xfId="4055"/>
    <cellStyle name="Calculation 2 4 3 4 4 2" xfId="4056"/>
    <cellStyle name="Calculation 2 4 3 4 4 3" xfId="4057"/>
    <cellStyle name="Calculation 2 4 3 4 4 4" xfId="4058"/>
    <cellStyle name="Calculation 2 4 3 4 5" xfId="4059"/>
    <cellStyle name="Calculation 2 4 3 4 5 2" xfId="4060"/>
    <cellStyle name="Calculation 2 4 3 4 5 3" xfId="4061"/>
    <cellStyle name="Calculation 2 4 3 4 5 4" xfId="4062"/>
    <cellStyle name="Calculation 2 4 3 4 6" xfId="4063"/>
    <cellStyle name="Calculation 2 4 3 4 6 2" xfId="4064"/>
    <cellStyle name="Calculation 2 4 3 4 6 3" xfId="4065"/>
    <cellStyle name="Calculation 2 4 3 4 6 4" xfId="4066"/>
    <cellStyle name="Calculation 2 4 3 4 7" xfId="4067"/>
    <cellStyle name="Calculation 2 4 3 4 8" xfId="4068"/>
    <cellStyle name="Calculation 2 4 3 4 9" xfId="4069"/>
    <cellStyle name="Calculation 2 4 3 5" xfId="4070"/>
    <cellStyle name="Calculation 2 4 3 5 2" xfId="4071"/>
    <cellStyle name="Calculation 2 4 3 5 2 2" xfId="4072"/>
    <cellStyle name="Calculation 2 4 3 5 2 3" xfId="4073"/>
    <cellStyle name="Calculation 2 4 3 5 3" xfId="4074"/>
    <cellStyle name="Calculation 2 4 3 5 3 2" xfId="4075"/>
    <cellStyle name="Calculation 2 4 3 5 3 3" xfId="4076"/>
    <cellStyle name="Calculation 2 4 3 5 4" xfId="4077"/>
    <cellStyle name="Calculation 2 4 3 5 4 2" xfId="4078"/>
    <cellStyle name="Calculation 2 4 3 5 4 3" xfId="4079"/>
    <cellStyle name="Calculation 2 4 3 5 5" xfId="4080"/>
    <cellStyle name="Calculation 2 4 3 5 5 2" xfId="4081"/>
    <cellStyle name="Calculation 2 4 3 5 5 3" xfId="4082"/>
    <cellStyle name="Calculation 2 4 3 5 6" xfId="4083"/>
    <cellStyle name="Calculation 2 4 3 5 6 2" xfId="4084"/>
    <cellStyle name="Calculation 2 4 3 5 6 3" xfId="4085"/>
    <cellStyle name="Calculation 2 4 3 5 7" xfId="4086"/>
    <cellStyle name="Calculation 2 4 3 5 8" xfId="4087"/>
    <cellStyle name="Calculation 2 4 3 5 9" xfId="4088"/>
    <cellStyle name="Calculation 2 4 3 6" xfId="4089"/>
    <cellStyle name="Calculation 2 4 3 6 2" xfId="4090"/>
    <cellStyle name="Calculation 2 4 3 6 2 2" xfId="4091"/>
    <cellStyle name="Calculation 2 4 3 6 2 3" xfId="4092"/>
    <cellStyle name="Calculation 2 4 3 6 3" xfId="4093"/>
    <cellStyle name="Calculation 2 4 3 6 3 2" xfId="4094"/>
    <cellStyle name="Calculation 2 4 3 6 3 3" xfId="4095"/>
    <cellStyle name="Calculation 2 4 3 6 4" xfId="4096"/>
    <cellStyle name="Calculation 2 4 3 6 4 2" xfId="4097"/>
    <cellStyle name="Calculation 2 4 3 6 4 3" xfId="4098"/>
    <cellStyle name="Calculation 2 4 3 6 5" xfId="4099"/>
    <cellStyle name="Calculation 2 4 3 6 5 2" xfId="4100"/>
    <cellStyle name="Calculation 2 4 3 6 5 3" xfId="4101"/>
    <cellStyle name="Calculation 2 4 3 6 6" xfId="4102"/>
    <cellStyle name="Calculation 2 4 3 6 6 2" xfId="4103"/>
    <cellStyle name="Calculation 2 4 3 6 6 3" xfId="4104"/>
    <cellStyle name="Calculation 2 4 3 6 7" xfId="4105"/>
    <cellStyle name="Calculation 2 4 3 6 8" xfId="4106"/>
    <cellStyle name="Calculation 2 4 3 6 9" xfId="4107"/>
    <cellStyle name="Calculation 2 4 3 7" xfId="4108"/>
    <cellStyle name="Calculation 2 4 3 7 2" xfId="4109"/>
    <cellStyle name="Calculation 2 4 3 7 2 2" xfId="4110"/>
    <cellStyle name="Calculation 2 4 3 7 2 3" xfId="4111"/>
    <cellStyle name="Calculation 2 4 3 7 3" xfId="4112"/>
    <cellStyle name="Calculation 2 4 3 7 3 2" xfId="4113"/>
    <cellStyle name="Calculation 2 4 3 7 3 3" xfId="4114"/>
    <cellStyle name="Calculation 2 4 3 7 4" xfId="4115"/>
    <cellStyle name="Calculation 2 4 3 7 4 2" xfId="4116"/>
    <cellStyle name="Calculation 2 4 3 7 4 3" xfId="4117"/>
    <cellStyle name="Calculation 2 4 3 7 5" xfId="4118"/>
    <cellStyle name="Calculation 2 4 3 7 5 2" xfId="4119"/>
    <cellStyle name="Calculation 2 4 3 7 5 3" xfId="4120"/>
    <cellStyle name="Calculation 2 4 3 7 6" xfId="4121"/>
    <cellStyle name="Calculation 2 4 3 7 6 2" xfId="4122"/>
    <cellStyle name="Calculation 2 4 3 7 6 3" xfId="4123"/>
    <cellStyle name="Calculation 2 4 3 7 7" xfId="4124"/>
    <cellStyle name="Calculation 2 4 3 7 8" xfId="4125"/>
    <cellStyle name="Calculation 2 4 3 7 9" xfId="4126"/>
    <cellStyle name="Calculation 2 4 3 8" xfId="4127"/>
    <cellStyle name="Calculation 2 4 3 8 2" xfId="4128"/>
    <cellStyle name="Calculation 2 4 3 8 2 2" xfId="4129"/>
    <cellStyle name="Calculation 2 4 3 8 2 3" xfId="4130"/>
    <cellStyle name="Calculation 2 4 3 8 3" xfId="4131"/>
    <cellStyle name="Calculation 2 4 3 8 3 2" xfId="4132"/>
    <cellStyle name="Calculation 2 4 3 8 3 3" xfId="4133"/>
    <cellStyle name="Calculation 2 4 3 8 4" xfId="4134"/>
    <cellStyle name="Calculation 2 4 3 8 4 2" xfId="4135"/>
    <cellStyle name="Calculation 2 4 3 8 4 3" xfId="4136"/>
    <cellStyle name="Calculation 2 4 3 8 5" xfId="4137"/>
    <cellStyle name="Calculation 2 4 3 8 5 2" xfId="4138"/>
    <cellStyle name="Calculation 2 4 3 8 5 3" xfId="4139"/>
    <cellStyle name="Calculation 2 4 3 8 6" xfId="4140"/>
    <cellStyle name="Calculation 2 4 3 8 6 2" xfId="4141"/>
    <cellStyle name="Calculation 2 4 3 8 6 3" xfId="4142"/>
    <cellStyle name="Calculation 2 4 3 8 7" xfId="4143"/>
    <cellStyle name="Calculation 2 4 3 8 8" xfId="4144"/>
    <cellStyle name="Calculation 2 4 3 8 9" xfId="4145"/>
    <cellStyle name="Calculation 2 4 3 9" xfId="4146"/>
    <cellStyle name="Calculation 2 4 3 9 2" xfId="4147"/>
    <cellStyle name="Calculation 2 4 3 9 2 2" xfId="4148"/>
    <cellStyle name="Calculation 2 4 3 9 2 3" xfId="4149"/>
    <cellStyle name="Calculation 2 4 3 9 3" xfId="4150"/>
    <cellStyle name="Calculation 2 4 3 9 3 2" xfId="4151"/>
    <cellStyle name="Calculation 2 4 3 9 3 3" xfId="4152"/>
    <cellStyle name="Calculation 2 4 3 9 4" xfId="4153"/>
    <cellStyle name="Calculation 2 4 3 9 4 2" xfId="4154"/>
    <cellStyle name="Calculation 2 4 3 9 4 3" xfId="4155"/>
    <cellStyle name="Calculation 2 4 3 9 5" xfId="4156"/>
    <cellStyle name="Calculation 2 4 3 9 5 2" xfId="4157"/>
    <cellStyle name="Calculation 2 4 3 9 5 3" xfId="4158"/>
    <cellStyle name="Calculation 2 4 3 9 6" xfId="4159"/>
    <cellStyle name="Calculation 2 4 3 9 6 2" xfId="4160"/>
    <cellStyle name="Calculation 2 4 3 9 6 3" xfId="4161"/>
    <cellStyle name="Calculation 2 4 3 9 7" xfId="4162"/>
    <cellStyle name="Calculation 2 4 3 9 8" xfId="4163"/>
    <cellStyle name="Calculation 2 4 3 9 9" xfId="4164"/>
    <cellStyle name="Calculation 2 4 4" xfId="4165"/>
    <cellStyle name="Calculation 2 4 4 10" xfId="4166"/>
    <cellStyle name="Calculation 2 4 4 10 2" xfId="4167"/>
    <cellStyle name="Calculation 2 4 4 10 2 2" xfId="4168"/>
    <cellStyle name="Calculation 2 4 4 10 2 3" xfId="4169"/>
    <cellStyle name="Calculation 2 4 4 10 3" xfId="4170"/>
    <cellStyle name="Calculation 2 4 4 10 3 2" xfId="4171"/>
    <cellStyle name="Calculation 2 4 4 10 3 3" xfId="4172"/>
    <cellStyle name="Calculation 2 4 4 10 4" xfId="4173"/>
    <cellStyle name="Calculation 2 4 4 10 4 2" xfId="4174"/>
    <cellStyle name="Calculation 2 4 4 10 4 3" xfId="4175"/>
    <cellStyle name="Calculation 2 4 4 10 5" xfId="4176"/>
    <cellStyle name="Calculation 2 4 4 10 5 2" xfId="4177"/>
    <cellStyle name="Calculation 2 4 4 10 5 3" xfId="4178"/>
    <cellStyle name="Calculation 2 4 4 10 6" xfId="4179"/>
    <cellStyle name="Calculation 2 4 4 10 6 2" xfId="4180"/>
    <cellStyle name="Calculation 2 4 4 10 6 3" xfId="4181"/>
    <cellStyle name="Calculation 2 4 4 10 7" xfId="4182"/>
    <cellStyle name="Calculation 2 4 4 10 8" xfId="4183"/>
    <cellStyle name="Calculation 2 4 4 11" xfId="4184"/>
    <cellStyle name="Calculation 2 4 4 11 2" xfId="4185"/>
    <cellStyle name="Calculation 2 4 4 11 2 2" xfId="4186"/>
    <cellStyle name="Calculation 2 4 4 11 2 3" xfId="4187"/>
    <cellStyle name="Calculation 2 4 4 11 3" xfId="4188"/>
    <cellStyle name="Calculation 2 4 4 11 3 2" xfId="4189"/>
    <cellStyle name="Calculation 2 4 4 11 3 3" xfId="4190"/>
    <cellStyle name="Calculation 2 4 4 11 4" xfId="4191"/>
    <cellStyle name="Calculation 2 4 4 11 4 2" xfId="4192"/>
    <cellStyle name="Calculation 2 4 4 11 4 3" xfId="4193"/>
    <cellStyle name="Calculation 2 4 4 11 5" xfId="4194"/>
    <cellStyle name="Calculation 2 4 4 11 5 2" xfId="4195"/>
    <cellStyle name="Calculation 2 4 4 11 5 3" xfId="4196"/>
    <cellStyle name="Calculation 2 4 4 11 6" xfId="4197"/>
    <cellStyle name="Calculation 2 4 4 11 6 2" xfId="4198"/>
    <cellStyle name="Calculation 2 4 4 11 6 3" xfId="4199"/>
    <cellStyle name="Calculation 2 4 4 11 7" xfId="4200"/>
    <cellStyle name="Calculation 2 4 4 11 8" xfId="4201"/>
    <cellStyle name="Calculation 2 4 4 12" xfId="4202"/>
    <cellStyle name="Calculation 2 4 4 12 2" xfId="4203"/>
    <cellStyle name="Calculation 2 4 4 12 2 2" xfId="4204"/>
    <cellStyle name="Calculation 2 4 4 12 2 3" xfId="4205"/>
    <cellStyle name="Calculation 2 4 4 12 3" xfId="4206"/>
    <cellStyle name="Calculation 2 4 4 12 3 2" xfId="4207"/>
    <cellStyle name="Calculation 2 4 4 12 3 3" xfId="4208"/>
    <cellStyle name="Calculation 2 4 4 12 4" xfId="4209"/>
    <cellStyle name="Calculation 2 4 4 12 4 2" xfId="4210"/>
    <cellStyle name="Calculation 2 4 4 12 4 3" xfId="4211"/>
    <cellStyle name="Calculation 2 4 4 12 5" xfId="4212"/>
    <cellStyle name="Calculation 2 4 4 12 5 2" xfId="4213"/>
    <cellStyle name="Calculation 2 4 4 12 5 3" xfId="4214"/>
    <cellStyle name="Calculation 2 4 4 12 6" xfId="4215"/>
    <cellStyle name="Calculation 2 4 4 12 6 2" xfId="4216"/>
    <cellStyle name="Calculation 2 4 4 12 6 3" xfId="4217"/>
    <cellStyle name="Calculation 2 4 4 12 7" xfId="4218"/>
    <cellStyle name="Calculation 2 4 4 12 8" xfId="4219"/>
    <cellStyle name="Calculation 2 4 4 13" xfId="4220"/>
    <cellStyle name="Calculation 2 4 4 13 2" xfId="4221"/>
    <cellStyle name="Calculation 2 4 4 13 2 2" xfId="4222"/>
    <cellStyle name="Calculation 2 4 4 13 2 3" xfId="4223"/>
    <cellStyle name="Calculation 2 4 4 13 3" xfId="4224"/>
    <cellStyle name="Calculation 2 4 4 13 3 2" xfId="4225"/>
    <cellStyle name="Calculation 2 4 4 13 3 3" xfId="4226"/>
    <cellStyle name="Calculation 2 4 4 13 4" xfId="4227"/>
    <cellStyle name="Calculation 2 4 4 13 4 2" xfId="4228"/>
    <cellStyle name="Calculation 2 4 4 13 4 3" xfId="4229"/>
    <cellStyle name="Calculation 2 4 4 13 5" xfId="4230"/>
    <cellStyle name="Calculation 2 4 4 13 5 2" xfId="4231"/>
    <cellStyle name="Calculation 2 4 4 13 5 3" xfId="4232"/>
    <cellStyle name="Calculation 2 4 4 13 6" xfId="4233"/>
    <cellStyle name="Calculation 2 4 4 13 6 2" xfId="4234"/>
    <cellStyle name="Calculation 2 4 4 13 6 3" xfId="4235"/>
    <cellStyle name="Calculation 2 4 4 13 7" xfId="4236"/>
    <cellStyle name="Calculation 2 4 4 13 8" xfId="4237"/>
    <cellStyle name="Calculation 2 4 4 14" xfId="4238"/>
    <cellStyle name="Calculation 2 4 4 14 2" xfId="4239"/>
    <cellStyle name="Calculation 2 4 4 14 2 2" xfId="4240"/>
    <cellStyle name="Calculation 2 4 4 14 2 3" xfId="4241"/>
    <cellStyle name="Calculation 2 4 4 14 3" xfId="4242"/>
    <cellStyle name="Calculation 2 4 4 14 3 2" xfId="4243"/>
    <cellStyle name="Calculation 2 4 4 14 3 3" xfId="4244"/>
    <cellStyle name="Calculation 2 4 4 14 4" xfId="4245"/>
    <cellStyle name="Calculation 2 4 4 14 4 2" xfId="4246"/>
    <cellStyle name="Calculation 2 4 4 14 4 3" xfId="4247"/>
    <cellStyle name="Calculation 2 4 4 14 5" xfId="4248"/>
    <cellStyle name="Calculation 2 4 4 14 5 2" xfId="4249"/>
    <cellStyle name="Calculation 2 4 4 14 5 3" xfId="4250"/>
    <cellStyle name="Calculation 2 4 4 14 6" xfId="4251"/>
    <cellStyle name="Calculation 2 4 4 14 6 2" xfId="4252"/>
    <cellStyle name="Calculation 2 4 4 14 6 3" xfId="4253"/>
    <cellStyle name="Calculation 2 4 4 14 7" xfId="4254"/>
    <cellStyle name="Calculation 2 4 4 14 8" xfId="4255"/>
    <cellStyle name="Calculation 2 4 4 15" xfId="4256"/>
    <cellStyle name="Calculation 2 4 4 15 2" xfId="4257"/>
    <cellStyle name="Calculation 2 4 4 15 3" xfId="4258"/>
    <cellStyle name="Calculation 2 4 4 16" xfId="4259"/>
    <cellStyle name="Calculation 2 4 4 2" xfId="4260"/>
    <cellStyle name="Calculation 2 4 4 2 2" xfId="4261"/>
    <cellStyle name="Calculation 2 4 4 2 2 2" xfId="4262"/>
    <cellStyle name="Calculation 2 4 4 2 2 3" xfId="4263"/>
    <cellStyle name="Calculation 2 4 4 2 3" xfId="4264"/>
    <cellStyle name="Calculation 2 4 4 2 3 2" xfId="4265"/>
    <cellStyle name="Calculation 2 4 4 2 3 3" xfId="4266"/>
    <cellStyle name="Calculation 2 4 4 2 4" xfId="4267"/>
    <cellStyle name="Calculation 2 4 4 2 4 2" xfId="4268"/>
    <cellStyle name="Calculation 2 4 4 2 4 3" xfId="4269"/>
    <cellStyle name="Calculation 2 4 4 2 5" xfId="4270"/>
    <cellStyle name="Calculation 2 4 4 2 5 2" xfId="4271"/>
    <cellStyle name="Calculation 2 4 4 2 5 3" xfId="4272"/>
    <cellStyle name="Calculation 2 4 4 2 6" xfId="4273"/>
    <cellStyle name="Calculation 2 4 4 2 6 2" xfId="4274"/>
    <cellStyle name="Calculation 2 4 4 2 6 3" xfId="4275"/>
    <cellStyle name="Calculation 2 4 4 2 7" xfId="4276"/>
    <cellStyle name="Calculation 2 4 4 2 8" xfId="4277"/>
    <cellStyle name="Calculation 2 4 4 2 9" xfId="4278"/>
    <cellStyle name="Calculation 2 4 4 3" xfId="4279"/>
    <cellStyle name="Calculation 2 4 4 3 2" xfId="4280"/>
    <cellStyle name="Calculation 2 4 4 3 2 2" xfId="4281"/>
    <cellStyle name="Calculation 2 4 4 3 2 3" xfId="4282"/>
    <cellStyle name="Calculation 2 4 4 3 3" xfId="4283"/>
    <cellStyle name="Calculation 2 4 4 3 3 2" xfId="4284"/>
    <cellStyle name="Calculation 2 4 4 3 3 3" xfId="4285"/>
    <cellStyle name="Calculation 2 4 4 3 4" xfId="4286"/>
    <cellStyle name="Calculation 2 4 4 3 4 2" xfId="4287"/>
    <cellStyle name="Calculation 2 4 4 3 4 3" xfId="4288"/>
    <cellStyle name="Calculation 2 4 4 3 5" xfId="4289"/>
    <cellStyle name="Calculation 2 4 4 3 5 2" xfId="4290"/>
    <cellStyle name="Calculation 2 4 4 3 5 3" xfId="4291"/>
    <cellStyle name="Calculation 2 4 4 3 6" xfId="4292"/>
    <cellStyle name="Calculation 2 4 4 3 6 2" xfId="4293"/>
    <cellStyle name="Calculation 2 4 4 3 6 3" xfId="4294"/>
    <cellStyle name="Calculation 2 4 4 3 7" xfId="4295"/>
    <cellStyle name="Calculation 2 4 4 3 8" xfId="4296"/>
    <cellStyle name="Calculation 2 4 4 3 9" xfId="4297"/>
    <cellStyle name="Calculation 2 4 4 4" xfId="4298"/>
    <cellStyle name="Calculation 2 4 4 4 2" xfId="4299"/>
    <cellStyle name="Calculation 2 4 4 4 2 2" xfId="4300"/>
    <cellStyle name="Calculation 2 4 4 4 2 3" xfId="4301"/>
    <cellStyle name="Calculation 2 4 4 4 3" xfId="4302"/>
    <cellStyle name="Calculation 2 4 4 4 3 2" xfId="4303"/>
    <cellStyle name="Calculation 2 4 4 4 3 3" xfId="4304"/>
    <cellStyle name="Calculation 2 4 4 4 4" xfId="4305"/>
    <cellStyle name="Calculation 2 4 4 4 4 2" xfId="4306"/>
    <cellStyle name="Calculation 2 4 4 4 4 3" xfId="4307"/>
    <cellStyle name="Calculation 2 4 4 4 5" xfId="4308"/>
    <cellStyle name="Calculation 2 4 4 4 5 2" xfId="4309"/>
    <cellStyle name="Calculation 2 4 4 4 5 3" xfId="4310"/>
    <cellStyle name="Calculation 2 4 4 4 6" xfId="4311"/>
    <cellStyle name="Calculation 2 4 4 4 6 2" xfId="4312"/>
    <cellStyle name="Calculation 2 4 4 4 6 3" xfId="4313"/>
    <cellStyle name="Calculation 2 4 4 4 7" xfId="4314"/>
    <cellStyle name="Calculation 2 4 4 4 8" xfId="4315"/>
    <cellStyle name="Calculation 2 4 4 4 9" xfId="4316"/>
    <cellStyle name="Calculation 2 4 4 5" xfId="4317"/>
    <cellStyle name="Calculation 2 4 4 5 2" xfId="4318"/>
    <cellStyle name="Calculation 2 4 4 5 2 2" xfId="4319"/>
    <cellStyle name="Calculation 2 4 4 5 2 3" xfId="4320"/>
    <cellStyle name="Calculation 2 4 4 5 3" xfId="4321"/>
    <cellStyle name="Calculation 2 4 4 5 3 2" xfId="4322"/>
    <cellStyle name="Calculation 2 4 4 5 3 3" xfId="4323"/>
    <cellStyle name="Calculation 2 4 4 5 4" xfId="4324"/>
    <cellStyle name="Calculation 2 4 4 5 4 2" xfId="4325"/>
    <cellStyle name="Calculation 2 4 4 5 4 3" xfId="4326"/>
    <cellStyle name="Calculation 2 4 4 5 5" xfId="4327"/>
    <cellStyle name="Calculation 2 4 4 5 5 2" xfId="4328"/>
    <cellStyle name="Calculation 2 4 4 5 5 3" xfId="4329"/>
    <cellStyle name="Calculation 2 4 4 5 6" xfId="4330"/>
    <cellStyle name="Calculation 2 4 4 5 6 2" xfId="4331"/>
    <cellStyle name="Calculation 2 4 4 5 6 3" xfId="4332"/>
    <cellStyle name="Calculation 2 4 4 5 7" xfId="4333"/>
    <cellStyle name="Calculation 2 4 4 5 8" xfId="4334"/>
    <cellStyle name="Calculation 2 4 4 5 9" xfId="4335"/>
    <cellStyle name="Calculation 2 4 4 6" xfId="4336"/>
    <cellStyle name="Calculation 2 4 4 6 2" xfId="4337"/>
    <cellStyle name="Calculation 2 4 4 6 2 2" xfId="4338"/>
    <cellStyle name="Calculation 2 4 4 6 2 3" xfId="4339"/>
    <cellStyle name="Calculation 2 4 4 6 3" xfId="4340"/>
    <cellStyle name="Calculation 2 4 4 6 3 2" xfId="4341"/>
    <cellStyle name="Calculation 2 4 4 6 3 3" xfId="4342"/>
    <cellStyle name="Calculation 2 4 4 6 4" xfId="4343"/>
    <cellStyle name="Calculation 2 4 4 6 4 2" xfId="4344"/>
    <cellStyle name="Calculation 2 4 4 6 4 3" xfId="4345"/>
    <cellStyle name="Calculation 2 4 4 6 5" xfId="4346"/>
    <cellStyle name="Calculation 2 4 4 6 5 2" xfId="4347"/>
    <cellStyle name="Calculation 2 4 4 6 5 3" xfId="4348"/>
    <cellStyle name="Calculation 2 4 4 6 6" xfId="4349"/>
    <cellStyle name="Calculation 2 4 4 6 6 2" xfId="4350"/>
    <cellStyle name="Calculation 2 4 4 6 6 3" xfId="4351"/>
    <cellStyle name="Calculation 2 4 4 6 7" xfId="4352"/>
    <cellStyle name="Calculation 2 4 4 6 8" xfId="4353"/>
    <cellStyle name="Calculation 2 4 4 6 9" xfId="4354"/>
    <cellStyle name="Calculation 2 4 4 7" xfId="4355"/>
    <cellStyle name="Calculation 2 4 4 7 2" xfId="4356"/>
    <cellStyle name="Calculation 2 4 4 7 2 2" xfId="4357"/>
    <cellStyle name="Calculation 2 4 4 7 2 3" xfId="4358"/>
    <cellStyle name="Calculation 2 4 4 7 3" xfId="4359"/>
    <cellStyle name="Calculation 2 4 4 7 3 2" xfId="4360"/>
    <cellStyle name="Calculation 2 4 4 7 3 3" xfId="4361"/>
    <cellStyle name="Calculation 2 4 4 7 4" xfId="4362"/>
    <cellStyle name="Calculation 2 4 4 7 4 2" xfId="4363"/>
    <cellStyle name="Calculation 2 4 4 7 4 3" xfId="4364"/>
    <cellStyle name="Calculation 2 4 4 7 5" xfId="4365"/>
    <cellStyle name="Calculation 2 4 4 7 5 2" xfId="4366"/>
    <cellStyle name="Calculation 2 4 4 7 5 3" xfId="4367"/>
    <cellStyle name="Calculation 2 4 4 7 6" xfId="4368"/>
    <cellStyle name="Calculation 2 4 4 7 6 2" xfId="4369"/>
    <cellStyle name="Calculation 2 4 4 7 6 3" xfId="4370"/>
    <cellStyle name="Calculation 2 4 4 7 7" xfId="4371"/>
    <cellStyle name="Calculation 2 4 4 7 8" xfId="4372"/>
    <cellStyle name="Calculation 2 4 4 7 9" xfId="4373"/>
    <cellStyle name="Calculation 2 4 4 8" xfId="4374"/>
    <cellStyle name="Calculation 2 4 4 8 2" xfId="4375"/>
    <cellStyle name="Calculation 2 4 4 8 2 2" xfId="4376"/>
    <cellStyle name="Calculation 2 4 4 8 2 3" xfId="4377"/>
    <cellStyle name="Calculation 2 4 4 8 3" xfId="4378"/>
    <cellStyle name="Calculation 2 4 4 8 3 2" xfId="4379"/>
    <cellStyle name="Calculation 2 4 4 8 3 3" xfId="4380"/>
    <cellStyle name="Calculation 2 4 4 8 4" xfId="4381"/>
    <cellStyle name="Calculation 2 4 4 8 4 2" xfId="4382"/>
    <cellStyle name="Calculation 2 4 4 8 4 3" xfId="4383"/>
    <cellStyle name="Calculation 2 4 4 8 5" xfId="4384"/>
    <cellStyle name="Calculation 2 4 4 8 5 2" xfId="4385"/>
    <cellStyle name="Calculation 2 4 4 8 5 3" xfId="4386"/>
    <cellStyle name="Calculation 2 4 4 8 6" xfId="4387"/>
    <cellStyle name="Calculation 2 4 4 8 6 2" xfId="4388"/>
    <cellStyle name="Calculation 2 4 4 8 6 3" xfId="4389"/>
    <cellStyle name="Calculation 2 4 4 8 7" xfId="4390"/>
    <cellStyle name="Calculation 2 4 4 8 8" xfId="4391"/>
    <cellStyle name="Calculation 2 4 4 8 9" xfId="4392"/>
    <cellStyle name="Calculation 2 4 4 9" xfId="4393"/>
    <cellStyle name="Calculation 2 4 4 9 2" xfId="4394"/>
    <cellStyle name="Calculation 2 4 4 9 2 2" xfId="4395"/>
    <cellStyle name="Calculation 2 4 4 9 2 3" xfId="4396"/>
    <cellStyle name="Calculation 2 4 4 9 3" xfId="4397"/>
    <cellStyle name="Calculation 2 4 4 9 3 2" xfId="4398"/>
    <cellStyle name="Calculation 2 4 4 9 3 3" xfId="4399"/>
    <cellStyle name="Calculation 2 4 4 9 4" xfId="4400"/>
    <cellStyle name="Calculation 2 4 4 9 4 2" xfId="4401"/>
    <cellStyle name="Calculation 2 4 4 9 4 3" xfId="4402"/>
    <cellStyle name="Calculation 2 4 4 9 5" xfId="4403"/>
    <cellStyle name="Calculation 2 4 4 9 5 2" xfId="4404"/>
    <cellStyle name="Calculation 2 4 4 9 5 3" xfId="4405"/>
    <cellStyle name="Calculation 2 4 4 9 6" xfId="4406"/>
    <cellStyle name="Calculation 2 4 4 9 6 2" xfId="4407"/>
    <cellStyle name="Calculation 2 4 4 9 6 3" xfId="4408"/>
    <cellStyle name="Calculation 2 4 4 9 7" xfId="4409"/>
    <cellStyle name="Calculation 2 4 4 9 8" xfId="4410"/>
    <cellStyle name="Calculation 2 4 5" xfId="4411"/>
    <cellStyle name="Calculation 2 4 5 10" xfId="4412"/>
    <cellStyle name="Calculation 2 4 5 11" xfId="4413"/>
    <cellStyle name="Calculation 2 4 5 2" xfId="4414"/>
    <cellStyle name="Calculation 2 4 5 2 2" xfId="4415"/>
    <cellStyle name="Calculation 2 4 5 2 3" xfId="4416"/>
    <cellStyle name="Calculation 2 4 5 2 4" xfId="4417"/>
    <cellStyle name="Calculation 2 4 5 3" xfId="4418"/>
    <cellStyle name="Calculation 2 4 5 3 2" xfId="4419"/>
    <cellStyle name="Calculation 2 4 5 3 3" xfId="4420"/>
    <cellStyle name="Calculation 2 4 5 3 4" xfId="4421"/>
    <cellStyle name="Calculation 2 4 5 4" xfId="4422"/>
    <cellStyle name="Calculation 2 4 5 4 2" xfId="4423"/>
    <cellStyle name="Calculation 2 4 5 4 3" xfId="4424"/>
    <cellStyle name="Calculation 2 4 5 4 4" xfId="4425"/>
    <cellStyle name="Calculation 2 4 5 5" xfId="4426"/>
    <cellStyle name="Calculation 2 4 5 5 2" xfId="4427"/>
    <cellStyle name="Calculation 2 4 5 5 3" xfId="4428"/>
    <cellStyle name="Calculation 2 4 5 5 4" xfId="4429"/>
    <cellStyle name="Calculation 2 4 5 6" xfId="4430"/>
    <cellStyle name="Calculation 2 4 5 6 2" xfId="4431"/>
    <cellStyle name="Calculation 2 4 5 6 3" xfId="4432"/>
    <cellStyle name="Calculation 2 4 5 6 4" xfId="4433"/>
    <cellStyle name="Calculation 2 4 5 7" xfId="4434"/>
    <cellStyle name="Calculation 2 4 5 8" xfId="4435"/>
    <cellStyle name="Calculation 2 4 5 9" xfId="4436"/>
    <cellStyle name="Calculation 2 4 6" xfId="4437"/>
    <cellStyle name="Calculation 2 4 6 10" xfId="4438"/>
    <cellStyle name="Calculation 2 4 6 2" xfId="4439"/>
    <cellStyle name="Calculation 2 4 6 2 2" xfId="4440"/>
    <cellStyle name="Calculation 2 4 6 2 3" xfId="4441"/>
    <cellStyle name="Calculation 2 4 6 2 4" xfId="4442"/>
    <cellStyle name="Calculation 2 4 6 3" xfId="4443"/>
    <cellStyle name="Calculation 2 4 6 3 2" xfId="4444"/>
    <cellStyle name="Calculation 2 4 6 3 3" xfId="4445"/>
    <cellStyle name="Calculation 2 4 6 3 4" xfId="4446"/>
    <cellStyle name="Calculation 2 4 6 4" xfId="4447"/>
    <cellStyle name="Calculation 2 4 6 4 2" xfId="4448"/>
    <cellStyle name="Calculation 2 4 6 4 3" xfId="4449"/>
    <cellStyle name="Calculation 2 4 6 4 4" xfId="4450"/>
    <cellStyle name="Calculation 2 4 6 5" xfId="4451"/>
    <cellStyle name="Calculation 2 4 6 5 2" xfId="4452"/>
    <cellStyle name="Calculation 2 4 6 5 3" xfId="4453"/>
    <cellStyle name="Calculation 2 4 6 5 4" xfId="4454"/>
    <cellStyle name="Calculation 2 4 6 6" xfId="4455"/>
    <cellStyle name="Calculation 2 4 6 6 2" xfId="4456"/>
    <cellStyle name="Calculation 2 4 6 6 3" xfId="4457"/>
    <cellStyle name="Calculation 2 4 6 6 4" xfId="4458"/>
    <cellStyle name="Calculation 2 4 6 7" xfId="4459"/>
    <cellStyle name="Calculation 2 4 6 8" xfId="4460"/>
    <cellStyle name="Calculation 2 4 6 9" xfId="4461"/>
    <cellStyle name="Calculation 2 4 7" xfId="4462"/>
    <cellStyle name="Calculation 2 4 7 2" xfId="4463"/>
    <cellStyle name="Calculation 2 4 7 2 2" xfId="4464"/>
    <cellStyle name="Calculation 2 4 7 2 3" xfId="4465"/>
    <cellStyle name="Calculation 2 4 7 3" xfId="4466"/>
    <cellStyle name="Calculation 2 4 7 3 2" xfId="4467"/>
    <cellStyle name="Calculation 2 4 7 3 3" xfId="4468"/>
    <cellStyle name="Calculation 2 4 7 4" xfId="4469"/>
    <cellStyle name="Calculation 2 4 7 4 2" xfId="4470"/>
    <cellStyle name="Calculation 2 4 7 4 3" xfId="4471"/>
    <cellStyle name="Calculation 2 4 7 5" xfId="4472"/>
    <cellStyle name="Calculation 2 4 7 5 2" xfId="4473"/>
    <cellStyle name="Calculation 2 4 7 5 3" xfId="4474"/>
    <cellStyle name="Calculation 2 4 7 6" xfId="4475"/>
    <cellStyle name="Calculation 2 4 7 6 2" xfId="4476"/>
    <cellStyle name="Calculation 2 4 7 6 3" xfId="4477"/>
    <cellStyle name="Calculation 2 4 7 7" xfId="4478"/>
    <cellStyle name="Calculation 2 4 7 8" xfId="4479"/>
    <cellStyle name="Calculation 2 4 7 9" xfId="4480"/>
    <cellStyle name="Calculation 2 4 8" xfId="4481"/>
    <cellStyle name="Calculation 2 4 8 2" xfId="4482"/>
    <cellStyle name="Calculation 2 4 8 2 2" xfId="4483"/>
    <cellStyle name="Calculation 2 4 8 2 3" xfId="4484"/>
    <cellStyle name="Calculation 2 4 8 3" xfId="4485"/>
    <cellStyle name="Calculation 2 4 8 3 2" xfId="4486"/>
    <cellStyle name="Calculation 2 4 8 3 3" xfId="4487"/>
    <cellStyle name="Calculation 2 4 8 4" xfId="4488"/>
    <cellStyle name="Calculation 2 4 8 4 2" xfId="4489"/>
    <cellStyle name="Calculation 2 4 8 4 3" xfId="4490"/>
    <cellStyle name="Calculation 2 4 8 5" xfId="4491"/>
    <cellStyle name="Calculation 2 4 8 5 2" xfId="4492"/>
    <cellStyle name="Calculation 2 4 8 5 3" xfId="4493"/>
    <cellStyle name="Calculation 2 4 8 6" xfId="4494"/>
    <cellStyle name="Calculation 2 4 8 6 2" xfId="4495"/>
    <cellStyle name="Calculation 2 4 8 6 3" xfId="4496"/>
    <cellStyle name="Calculation 2 4 8 7" xfId="4497"/>
    <cellStyle name="Calculation 2 4 8 8" xfId="4498"/>
    <cellStyle name="Calculation 2 4 8 9" xfId="4499"/>
    <cellStyle name="Calculation 2 4 9" xfId="4500"/>
    <cellStyle name="Calculation 2 4 9 2" xfId="4501"/>
    <cellStyle name="Calculation 2 4 9 2 2" xfId="4502"/>
    <cellStyle name="Calculation 2 4 9 2 3" xfId="4503"/>
    <cellStyle name="Calculation 2 4 9 3" xfId="4504"/>
    <cellStyle name="Calculation 2 4 9 3 2" xfId="4505"/>
    <cellStyle name="Calculation 2 4 9 3 3" xfId="4506"/>
    <cellStyle name="Calculation 2 4 9 4" xfId="4507"/>
    <cellStyle name="Calculation 2 4 9 4 2" xfId="4508"/>
    <cellStyle name="Calculation 2 4 9 4 3" xfId="4509"/>
    <cellStyle name="Calculation 2 4 9 5" xfId="4510"/>
    <cellStyle name="Calculation 2 4 9 5 2" xfId="4511"/>
    <cellStyle name="Calculation 2 4 9 5 3" xfId="4512"/>
    <cellStyle name="Calculation 2 4 9 6" xfId="4513"/>
    <cellStyle name="Calculation 2 4 9 6 2" xfId="4514"/>
    <cellStyle name="Calculation 2 4 9 6 3" xfId="4515"/>
    <cellStyle name="Calculation 2 4 9 7" xfId="4516"/>
    <cellStyle name="Calculation 2 4 9 8" xfId="4517"/>
    <cellStyle name="Calculation 2 4 9 9" xfId="4518"/>
    <cellStyle name="Calculation 2 5" xfId="4519"/>
    <cellStyle name="Calculation 2 5 10" xfId="4520"/>
    <cellStyle name="Calculation 2 5 10 2" xfId="4521"/>
    <cellStyle name="Calculation 2 5 10 2 2" xfId="4522"/>
    <cellStyle name="Calculation 2 5 10 2 3" xfId="4523"/>
    <cellStyle name="Calculation 2 5 10 3" xfId="4524"/>
    <cellStyle name="Calculation 2 5 10 3 2" xfId="4525"/>
    <cellStyle name="Calculation 2 5 10 3 3" xfId="4526"/>
    <cellStyle name="Calculation 2 5 10 4" xfId="4527"/>
    <cellStyle name="Calculation 2 5 10 4 2" xfId="4528"/>
    <cellStyle name="Calculation 2 5 10 4 3" xfId="4529"/>
    <cellStyle name="Calculation 2 5 10 5" xfId="4530"/>
    <cellStyle name="Calculation 2 5 10 5 2" xfId="4531"/>
    <cellStyle name="Calculation 2 5 10 5 3" xfId="4532"/>
    <cellStyle name="Calculation 2 5 10 6" xfId="4533"/>
    <cellStyle name="Calculation 2 5 10 6 2" xfId="4534"/>
    <cellStyle name="Calculation 2 5 10 6 3" xfId="4535"/>
    <cellStyle name="Calculation 2 5 10 7" xfId="4536"/>
    <cellStyle name="Calculation 2 5 10 8" xfId="4537"/>
    <cellStyle name="Calculation 2 5 10 9" xfId="4538"/>
    <cellStyle name="Calculation 2 5 11" xfId="4539"/>
    <cellStyle name="Calculation 2 5 11 2" xfId="4540"/>
    <cellStyle name="Calculation 2 5 11 2 2" xfId="4541"/>
    <cellStyle name="Calculation 2 5 11 2 3" xfId="4542"/>
    <cellStyle name="Calculation 2 5 11 3" xfId="4543"/>
    <cellStyle name="Calculation 2 5 11 3 2" xfId="4544"/>
    <cellStyle name="Calculation 2 5 11 3 3" xfId="4545"/>
    <cellStyle name="Calculation 2 5 11 4" xfId="4546"/>
    <cellStyle name="Calculation 2 5 11 4 2" xfId="4547"/>
    <cellStyle name="Calculation 2 5 11 4 3" xfId="4548"/>
    <cellStyle name="Calculation 2 5 11 5" xfId="4549"/>
    <cellStyle name="Calculation 2 5 11 5 2" xfId="4550"/>
    <cellStyle name="Calculation 2 5 11 5 3" xfId="4551"/>
    <cellStyle name="Calculation 2 5 11 6" xfId="4552"/>
    <cellStyle name="Calculation 2 5 11 6 2" xfId="4553"/>
    <cellStyle name="Calculation 2 5 11 6 3" xfId="4554"/>
    <cellStyle name="Calculation 2 5 11 7" xfId="4555"/>
    <cellStyle name="Calculation 2 5 11 8" xfId="4556"/>
    <cellStyle name="Calculation 2 5 11 9" xfId="4557"/>
    <cellStyle name="Calculation 2 5 12" xfId="4558"/>
    <cellStyle name="Calculation 2 5 12 2" xfId="4559"/>
    <cellStyle name="Calculation 2 5 12 2 2" xfId="4560"/>
    <cellStyle name="Calculation 2 5 12 2 3" xfId="4561"/>
    <cellStyle name="Calculation 2 5 12 3" xfId="4562"/>
    <cellStyle name="Calculation 2 5 12 3 2" xfId="4563"/>
    <cellStyle name="Calculation 2 5 12 3 3" xfId="4564"/>
    <cellStyle name="Calculation 2 5 12 4" xfId="4565"/>
    <cellStyle name="Calculation 2 5 12 4 2" xfId="4566"/>
    <cellStyle name="Calculation 2 5 12 4 3" xfId="4567"/>
    <cellStyle name="Calculation 2 5 12 5" xfId="4568"/>
    <cellStyle name="Calculation 2 5 12 5 2" xfId="4569"/>
    <cellStyle name="Calculation 2 5 12 5 3" xfId="4570"/>
    <cellStyle name="Calculation 2 5 12 6" xfId="4571"/>
    <cellStyle name="Calculation 2 5 12 6 2" xfId="4572"/>
    <cellStyle name="Calculation 2 5 12 6 3" xfId="4573"/>
    <cellStyle name="Calculation 2 5 12 7" xfId="4574"/>
    <cellStyle name="Calculation 2 5 12 8" xfId="4575"/>
    <cellStyle name="Calculation 2 5 12 9" xfId="4576"/>
    <cellStyle name="Calculation 2 5 13" xfId="4577"/>
    <cellStyle name="Calculation 2 5 13 2" xfId="4578"/>
    <cellStyle name="Calculation 2 5 13 2 2" xfId="4579"/>
    <cellStyle name="Calculation 2 5 13 2 3" xfId="4580"/>
    <cellStyle name="Calculation 2 5 13 3" xfId="4581"/>
    <cellStyle name="Calculation 2 5 13 3 2" xfId="4582"/>
    <cellStyle name="Calculation 2 5 13 3 3" xfId="4583"/>
    <cellStyle name="Calculation 2 5 13 4" xfId="4584"/>
    <cellStyle name="Calculation 2 5 13 4 2" xfId="4585"/>
    <cellStyle name="Calculation 2 5 13 4 3" xfId="4586"/>
    <cellStyle name="Calculation 2 5 13 5" xfId="4587"/>
    <cellStyle name="Calculation 2 5 13 5 2" xfId="4588"/>
    <cellStyle name="Calculation 2 5 13 5 3" xfId="4589"/>
    <cellStyle name="Calculation 2 5 13 6" xfId="4590"/>
    <cellStyle name="Calculation 2 5 13 6 2" xfId="4591"/>
    <cellStyle name="Calculation 2 5 13 6 3" xfId="4592"/>
    <cellStyle name="Calculation 2 5 13 7" xfId="4593"/>
    <cellStyle name="Calculation 2 5 13 8" xfId="4594"/>
    <cellStyle name="Calculation 2 5 13 9" xfId="4595"/>
    <cellStyle name="Calculation 2 5 14" xfId="4596"/>
    <cellStyle name="Calculation 2 5 14 2" xfId="4597"/>
    <cellStyle name="Calculation 2 5 14 2 2" xfId="4598"/>
    <cellStyle name="Calculation 2 5 14 2 3" xfId="4599"/>
    <cellStyle name="Calculation 2 5 14 3" xfId="4600"/>
    <cellStyle name="Calculation 2 5 14 3 2" xfId="4601"/>
    <cellStyle name="Calculation 2 5 14 3 3" xfId="4602"/>
    <cellStyle name="Calculation 2 5 14 4" xfId="4603"/>
    <cellStyle name="Calculation 2 5 14 4 2" xfId="4604"/>
    <cellStyle name="Calculation 2 5 14 4 3" xfId="4605"/>
    <cellStyle name="Calculation 2 5 14 5" xfId="4606"/>
    <cellStyle name="Calculation 2 5 14 5 2" xfId="4607"/>
    <cellStyle name="Calculation 2 5 14 5 3" xfId="4608"/>
    <cellStyle name="Calculation 2 5 14 6" xfId="4609"/>
    <cellStyle name="Calculation 2 5 14 6 2" xfId="4610"/>
    <cellStyle name="Calculation 2 5 14 6 3" xfId="4611"/>
    <cellStyle name="Calculation 2 5 14 7" xfId="4612"/>
    <cellStyle name="Calculation 2 5 14 8" xfId="4613"/>
    <cellStyle name="Calculation 2 5 14 9" xfId="4614"/>
    <cellStyle name="Calculation 2 5 15" xfId="4615"/>
    <cellStyle name="Calculation 2 5 15 2" xfId="4616"/>
    <cellStyle name="Calculation 2 5 15 2 2" xfId="4617"/>
    <cellStyle name="Calculation 2 5 15 2 3" xfId="4618"/>
    <cellStyle name="Calculation 2 5 15 3" xfId="4619"/>
    <cellStyle name="Calculation 2 5 15 3 2" xfId="4620"/>
    <cellStyle name="Calculation 2 5 15 3 3" xfId="4621"/>
    <cellStyle name="Calculation 2 5 15 4" xfId="4622"/>
    <cellStyle name="Calculation 2 5 15 4 2" xfId="4623"/>
    <cellStyle name="Calculation 2 5 15 4 3" xfId="4624"/>
    <cellStyle name="Calculation 2 5 15 5" xfId="4625"/>
    <cellStyle name="Calculation 2 5 15 5 2" xfId="4626"/>
    <cellStyle name="Calculation 2 5 15 5 3" xfId="4627"/>
    <cellStyle name="Calculation 2 5 15 6" xfId="4628"/>
    <cellStyle name="Calculation 2 5 15 6 2" xfId="4629"/>
    <cellStyle name="Calculation 2 5 15 6 3" xfId="4630"/>
    <cellStyle name="Calculation 2 5 15 7" xfId="4631"/>
    <cellStyle name="Calculation 2 5 15 8" xfId="4632"/>
    <cellStyle name="Calculation 2 5 15 9" xfId="4633"/>
    <cellStyle name="Calculation 2 5 16" xfId="4634"/>
    <cellStyle name="Calculation 2 5 17" xfId="4635"/>
    <cellStyle name="Calculation 2 5 18" xfId="4636"/>
    <cellStyle name="Calculation 2 5 19" xfId="4637"/>
    <cellStyle name="Calculation 2 5 2" xfId="4638"/>
    <cellStyle name="Calculation 2 5 2 10" xfId="4639"/>
    <cellStyle name="Calculation 2 5 2 10 2" xfId="4640"/>
    <cellStyle name="Calculation 2 5 2 10 2 2" xfId="4641"/>
    <cellStyle name="Calculation 2 5 2 10 2 3" xfId="4642"/>
    <cellStyle name="Calculation 2 5 2 10 3" xfId="4643"/>
    <cellStyle name="Calculation 2 5 2 10 3 2" xfId="4644"/>
    <cellStyle name="Calculation 2 5 2 10 3 3" xfId="4645"/>
    <cellStyle name="Calculation 2 5 2 10 4" xfId="4646"/>
    <cellStyle name="Calculation 2 5 2 10 4 2" xfId="4647"/>
    <cellStyle name="Calculation 2 5 2 10 4 3" xfId="4648"/>
    <cellStyle name="Calculation 2 5 2 10 5" xfId="4649"/>
    <cellStyle name="Calculation 2 5 2 10 5 2" xfId="4650"/>
    <cellStyle name="Calculation 2 5 2 10 5 3" xfId="4651"/>
    <cellStyle name="Calculation 2 5 2 10 6" xfId="4652"/>
    <cellStyle name="Calculation 2 5 2 10 6 2" xfId="4653"/>
    <cellStyle name="Calculation 2 5 2 10 6 3" xfId="4654"/>
    <cellStyle name="Calculation 2 5 2 10 7" xfId="4655"/>
    <cellStyle name="Calculation 2 5 2 10 8" xfId="4656"/>
    <cellStyle name="Calculation 2 5 2 10 9" xfId="4657"/>
    <cellStyle name="Calculation 2 5 2 11" xfId="4658"/>
    <cellStyle name="Calculation 2 5 2 11 2" xfId="4659"/>
    <cellStyle name="Calculation 2 5 2 11 2 2" xfId="4660"/>
    <cellStyle name="Calculation 2 5 2 11 2 3" xfId="4661"/>
    <cellStyle name="Calculation 2 5 2 11 3" xfId="4662"/>
    <cellStyle name="Calculation 2 5 2 11 3 2" xfId="4663"/>
    <cellStyle name="Calculation 2 5 2 11 3 3" xfId="4664"/>
    <cellStyle name="Calculation 2 5 2 11 4" xfId="4665"/>
    <cellStyle name="Calculation 2 5 2 11 4 2" xfId="4666"/>
    <cellStyle name="Calculation 2 5 2 11 4 3" xfId="4667"/>
    <cellStyle name="Calculation 2 5 2 11 5" xfId="4668"/>
    <cellStyle name="Calculation 2 5 2 11 5 2" xfId="4669"/>
    <cellStyle name="Calculation 2 5 2 11 5 3" xfId="4670"/>
    <cellStyle name="Calculation 2 5 2 11 6" xfId="4671"/>
    <cellStyle name="Calculation 2 5 2 11 6 2" xfId="4672"/>
    <cellStyle name="Calculation 2 5 2 11 6 3" xfId="4673"/>
    <cellStyle name="Calculation 2 5 2 11 7" xfId="4674"/>
    <cellStyle name="Calculation 2 5 2 11 8" xfId="4675"/>
    <cellStyle name="Calculation 2 5 2 11 9" xfId="4676"/>
    <cellStyle name="Calculation 2 5 2 12" xfId="4677"/>
    <cellStyle name="Calculation 2 5 2 12 2" xfId="4678"/>
    <cellStyle name="Calculation 2 5 2 12 2 2" xfId="4679"/>
    <cellStyle name="Calculation 2 5 2 12 2 3" xfId="4680"/>
    <cellStyle name="Calculation 2 5 2 12 3" xfId="4681"/>
    <cellStyle name="Calculation 2 5 2 12 3 2" xfId="4682"/>
    <cellStyle name="Calculation 2 5 2 12 3 3" xfId="4683"/>
    <cellStyle name="Calculation 2 5 2 12 4" xfId="4684"/>
    <cellStyle name="Calculation 2 5 2 12 4 2" xfId="4685"/>
    <cellStyle name="Calculation 2 5 2 12 4 3" xfId="4686"/>
    <cellStyle name="Calculation 2 5 2 12 5" xfId="4687"/>
    <cellStyle name="Calculation 2 5 2 12 5 2" xfId="4688"/>
    <cellStyle name="Calculation 2 5 2 12 5 3" xfId="4689"/>
    <cellStyle name="Calculation 2 5 2 12 6" xfId="4690"/>
    <cellStyle name="Calculation 2 5 2 12 6 2" xfId="4691"/>
    <cellStyle name="Calculation 2 5 2 12 6 3" xfId="4692"/>
    <cellStyle name="Calculation 2 5 2 12 7" xfId="4693"/>
    <cellStyle name="Calculation 2 5 2 12 8" xfId="4694"/>
    <cellStyle name="Calculation 2 5 2 12 9" xfId="4695"/>
    <cellStyle name="Calculation 2 5 2 13" xfId="4696"/>
    <cellStyle name="Calculation 2 5 2 13 2" xfId="4697"/>
    <cellStyle name="Calculation 2 5 2 13 2 2" xfId="4698"/>
    <cellStyle name="Calculation 2 5 2 13 2 3" xfId="4699"/>
    <cellStyle name="Calculation 2 5 2 13 3" xfId="4700"/>
    <cellStyle name="Calculation 2 5 2 13 3 2" xfId="4701"/>
    <cellStyle name="Calculation 2 5 2 13 3 3" xfId="4702"/>
    <cellStyle name="Calculation 2 5 2 13 4" xfId="4703"/>
    <cellStyle name="Calculation 2 5 2 13 4 2" xfId="4704"/>
    <cellStyle name="Calculation 2 5 2 13 4 3" xfId="4705"/>
    <cellStyle name="Calculation 2 5 2 13 5" xfId="4706"/>
    <cellStyle name="Calculation 2 5 2 13 5 2" xfId="4707"/>
    <cellStyle name="Calculation 2 5 2 13 5 3" xfId="4708"/>
    <cellStyle name="Calculation 2 5 2 13 6" xfId="4709"/>
    <cellStyle name="Calculation 2 5 2 13 6 2" xfId="4710"/>
    <cellStyle name="Calculation 2 5 2 13 6 3" xfId="4711"/>
    <cellStyle name="Calculation 2 5 2 13 7" xfId="4712"/>
    <cellStyle name="Calculation 2 5 2 13 8" xfId="4713"/>
    <cellStyle name="Calculation 2 5 2 13 9" xfId="4714"/>
    <cellStyle name="Calculation 2 5 2 14" xfId="4715"/>
    <cellStyle name="Calculation 2 5 2 15" xfId="4716"/>
    <cellStyle name="Calculation 2 5 2 16" xfId="4717"/>
    <cellStyle name="Calculation 2 5 2 17" xfId="4718"/>
    <cellStyle name="Calculation 2 5 2 18" xfId="4719"/>
    <cellStyle name="Calculation 2 5 2 19" xfId="4720"/>
    <cellStyle name="Calculation 2 5 2 2" xfId="4721"/>
    <cellStyle name="Calculation 2 5 2 2 10" xfId="4722"/>
    <cellStyle name="Calculation 2 5 2 2 10 2" xfId="4723"/>
    <cellStyle name="Calculation 2 5 2 2 10 2 2" xfId="4724"/>
    <cellStyle name="Calculation 2 5 2 2 10 2 3" xfId="4725"/>
    <cellStyle name="Calculation 2 5 2 2 10 3" xfId="4726"/>
    <cellStyle name="Calculation 2 5 2 2 10 3 2" xfId="4727"/>
    <cellStyle name="Calculation 2 5 2 2 10 3 3" xfId="4728"/>
    <cellStyle name="Calculation 2 5 2 2 10 4" xfId="4729"/>
    <cellStyle name="Calculation 2 5 2 2 10 4 2" xfId="4730"/>
    <cellStyle name="Calculation 2 5 2 2 10 4 3" xfId="4731"/>
    <cellStyle name="Calculation 2 5 2 2 10 5" xfId="4732"/>
    <cellStyle name="Calculation 2 5 2 2 10 5 2" xfId="4733"/>
    <cellStyle name="Calculation 2 5 2 2 10 5 3" xfId="4734"/>
    <cellStyle name="Calculation 2 5 2 2 10 6" xfId="4735"/>
    <cellStyle name="Calculation 2 5 2 2 10 6 2" xfId="4736"/>
    <cellStyle name="Calculation 2 5 2 2 10 6 3" xfId="4737"/>
    <cellStyle name="Calculation 2 5 2 2 10 7" xfId="4738"/>
    <cellStyle name="Calculation 2 5 2 2 10 8" xfId="4739"/>
    <cellStyle name="Calculation 2 5 2 2 11" xfId="4740"/>
    <cellStyle name="Calculation 2 5 2 2 11 2" xfId="4741"/>
    <cellStyle name="Calculation 2 5 2 2 11 2 2" xfId="4742"/>
    <cellStyle name="Calculation 2 5 2 2 11 2 3" xfId="4743"/>
    <cellStyle name="Calculation 2 5 2 2 11 3" xfId="4744"/>
    <cellStyle name="Calculation 2 5 2 2 11 3 2" xfId="4745"/>
    <cellStyle name="Calculation 2 5 2 2 11 3 3" xfId="4746"/>
    <cellStyle name="Calculation 2 5 2 2 11 4" xfId="4747"/>
    <cellStyle name="Calculation 2 5 2 2 11 4 2" xfId="4748"/>
    <cellStyle name="Calculation 2 5 2 2 11 4 3" xfId="4749"/>
    <cellStyle name="Calculation 2 5 2 2 11 5" xfId="4750"/>
    <cellStyle name="Calculation 2 5 2 2 11 5 2" xfId="4751"/>
    <cellStyle name="Calculation 2 5 2 2 11 5 3" xfId="4752"/>
    <cellStyle name="Calculation 2 5 2 2 11 6" xfId="4753"/>
    <cellStyle name="Calculation 2 5 2 2 11 6 2" xfId="4754"/>
    <cellStyle name="Calculation 2 5 2 2 11 6 3" xfId="4755"/>
    <cellStyle name="Calculation 2 5 2 2 11 7" xfId="4756"/>
    <cellStyle name="Calculation 2 5 2 2 11 8" xfId="4757"/>
    <cellStyle name="Calculation 2 5 2 2 12" xfId="4758"/>
    <cellStyle name="Calculation 2 5 2 2 12 2" xfId="4759"/>
    <cellStyle name="Calculation 2 5 2 2 12 2 2" xfId="4760"/>
    <cellStyle name="Calculation 2 5 2 2 12 2 3" xfId="4761"/>
    <cellStyle name="Calculation 2 5 2 2 12 3" xfId="4762"/>
    <cellStyle name="Calculation 2 5 2 2 12 3 2" xfId="4763"/>
    <cellStyle name="Calculation 2 5 2 2 12 3 3" xfId="4764"/>
    <cellStyle name="Calculation 2 5 2 2 12 4" xfId="4765"/>
    <cellStyle name="Calculation 2 5 2 2 12 4 2" xfId="4766"/>
    <cellStyle name="Calculation 2 5 2 2 12 4 3" xfId="4767"/>
    <cellStyle name="Calculation 2 5 2 2 12 5" xfId="4768"/>
    <cellStyle name="Calculation 2 5 2 2 12 5 2" xfId="4769"/>
    <cellStyle name="Calculation 2 5 2 2 12 5 3" xfId="4770"/>
    <cellStyle name="Calculation 2 5 2 2 12 6" xfId="4771"/>
    <cellStyle name="Calculation 2 5 2 2 12 6 2" xfId="4772"/>
    <cellStyle name="Calculation 2 5 2 2 12 6 3" xfId="4773"/>
    <cellStyle name="Calculation 2 5 2 2 12 7" xfId="4774"/>
    <cellStyle name="Calculation 2 5 2 2 12 8" xfId="4775"/>
    <cellStyle name="Calculation 2 5 2 2 13" xfId="4776"/>
    <cellStyle name="Calculation 2 5 2 2 13 2" xfId="4777"/>
    <cellStyle name="Calculation 2 5 2 2 13 2 2" xfId="4778"/>
    <cellStyle name="Calculation 2 5 2 2 13 2 3" xfId="4779"/>
    <cellStyle name="Calculation 2 5 2 2 13 3" xfId="4780"/>
    <cellStyle name="Calculation 2 5 2 2 13 3 2" xfId="4781"/>
    <cellStyle name="Calculation 2 5 2 2 13 3 3" xfId="4782"/>
    <cellStyle name="Calculation 2 5 2 2 13 4" xfId="4783"/>
    <cellStyle name="Calculation 2 5 2 2 13 4 2" xfId="4784"/>
    <cellStyle name="Calculation 2 5 2 2 13 4 3" xfId="4785"/>
    <cellStyle name="Calculation 2 5 2 2 13 5" xfId="4786"/>
    <cellStyle name="Calculation 2 5 2 2 13 5 2" xfId="4787"/>
    <cellStyle name="Calculation 2 5 2 2 13 5 3" xfId="4788"/>
    <cellStyle name="Calculation 2 5 2 2 13 6" xfId="4789"/>
    <cellStyle name="Calculation 2 5 2 2 13 6 2" xfId="4790"/>
    <cellStyle name="Calculation 2 5 2 2 13 6 3" xfId="4791"/>
    <cellStyle name="Calculation 2 5 2 2 13 7" xfId="4792"/>
    <cellStyle name="Calculation 2 5 2 2 13 8" xfId="4793"/>
    <cellStyle name="Calculation 2 5 2 2 14" xfId="4794"/>
    <cellStyle name="Calculation 2 5 2 2 14 2" xfId="4795"/>
    <cellStyle name="Calculation 2 5 2 2 14 2 2" xfId="4796"/>
    <cellStyle name="Calculation 2 5 2 2 14 2 3" xfId="4797"/>
    <cellStyle name="Calculation 2 5 2 2 14 3" xfId="4798"/>
    <cellStyle name="Calculation 2 5 2 2 14 3 2" xfId="4799"/>
    <cellStyle name="Calculation 2 5 2 2 14 3 3" xfId="4800"/>
    <cellStyle name="Calculation 2 5 2 2 14 4" xfId="4801"/>
    <cellStyle name="Calculation 2 5 2 2 14 4 2" xfId="4802"/>
    <cellStyle name="Calculation 2 5 2 2 14 4 3" xfId="4803"/>
    <cellStyle name="Calculation 2 5 2 2 14 5" xfId="4804"/>
    <cellStyle name="Calculation 2 5 2 2 14 5 2" xfId="4805"/>
    <cellStyle name="Calculation 2 5 2 2 14 5 3" xfId="4806"/>
    <cellStyle name="Calculation 2 5 2 2 14 6" xfId="4807"/>
    <cellStyle name="Calculation 2 5 2 2 14 6 2" xfId="4808"/>
    <cellStyle name="Calculation 2 5 2 2 14 6 3" xfId="4809"/>
    <cellStyle name="Calculation 2 5 2 2 14 7" xfId="4810"/>
    <cellStyle name="Calculation 2 5 2 2 14 8" xfId="4811"/>
    <cellStyle name="Calculation 2 5 2 2 15" xfId="4812"/>
    <cellStyle name="Calculation 2 5 2 2 15 2" xfId="4813"/>
    <cellStyle name="Calculation 2 5 2 2 15 3" xfId="4814"/>
    <cellStyle name="Calculation 2 5 2 2 16" xfId="4815"/>
    <cellStyle name="Calculation 2 5 2 2 2" xfId="4816"/>
    <cellStyle name="Calculation 2 5 2 2 2 2" xfId="4817"/>
    <cellStyle name="Calculation 2 5 2 2 2 2 2" xfId="4818"/>
    <cellStyle name="Calculation 2 5 2 2 2 2 3" xfId="4819"/>
    <cellStyle name="Calculation 2 5 2 2 2 3" xfId="4820"/>
    <cellStyle name="Calculation 2 5 2 2 2 3 2" xfId="4821"/>
    <cellStyle name="Calculation 2 5 2 2 2 3 3" xfId="4822"/>
    <cellStyle name="Calculation 2 5 2 2 2 4" xfId="4823"/>
    <cellStyle name="Calculation 2 5 2 2 2 4 2" xfId="4824"/>
    <cellStyle name="Calculation 2 5 2 2 2 4 3" xfId="4825"/>
    <cellStyle name="Calculation 2 5 2 2 2 5" xfId="4826"/>
    <cellStyle name="Calculation 2 5 2 2 2 5 2" xfId="4827"/>
    <cellStyle name="Calculation 2 5 2 2 2 5 3" xfId="4828"/>
    <cellStyle name="Calculation 2 5 2 2 2 6" xfId="4829"/>
    <cellStyle name="Calculation 2 5 2 2 2 6 2" xfId="4830"/>
    <cellStyle name="Calculation 2 5 2 2 2 6 3" xfId="4831"/>
    <cellStyle name="Calculation 2 5 2 2 2 7" xfId="4832"/>
    <cellStyle name="Calculation 2 5 2 2 2 8" xfId="4833"/>
    <cellStyle name="Calculation 2 5 2 2 2 9" xfId="4834"/>
    <cellStyle name="Calculation 2 5 2 2 3" xfId="4835"/>
    <cellStyle name="Calculation 2 5 2 2 3 2" xfId="4836"/>
    <cellStyle name="Calculation 2 5 2 2 3 2 2" xfId="4837"/>
    <cellStyle name="Calculation 2 5 2 2 3 2 3" xfId="4838"/>
    <cellStyle name="Calculation 2 5 2 2 3 3" xfId="4839"/>
    <cellStyle name="Calculation 2 5 2 2 3 3 2" xfId="4840"/>
    <cellStyle name="Calculation 2 5 2 2 3 3 3" xfId="4841"/>
    <cellStyle name="Calculation 2 5 2 2 3 4" xfId="4842"/>
    <cellStyle name="Calculation 2 5 2 2 3 4 2" xfId="4843"/>
    <cellStyle name="Calculation 2 5 2 2 3 4 3" xfId="4844"/>
    <cellStyle name="Calculation 2 5 2 2 3 5" xfId="4845"/>
    <cellStyle name="Calculation 2 5 2 2 3 5 2" xfId="4846"/>
    <cellStyle name="Calculation 2 5 2 2 3 5 3" xfId="4847"/>
    <cellStyle name="Calculation 2 5 2 2 3 6" xfId="4848"/>
    <cellStyle name="Calculation 2 5 2 2 3 6 2" xfId="4849"/>
    <cellStyle name="Calculation 2 5 2 2 3 6 3" xfId="4850"/>
    <cellStyle name="Calculation 2 5 2 2 3 7" xfId="4851"/>
    <cellStyle name="Calculation 2 5 2 2 3 8" xfId="4852"/>
    <cellStyle name="Calculation 2 5 2 2 3 9" xfId="4853"/>
    <cellStyle name="Calculation 2 5 2 2 4" xfId="4854"/>
    <cellStyle name="Calculation 2 5 2 2 4 2" xfId="4855"/>
    <cellStyle name="Calculation 2 5 2 2 4 2 2" xfId="4856"/>
    <cellStyle name="Calculation 2 5 2 2 4 2 3" xfId="4857"/>
    <cellStyle name="Calculation 2 5 2 2 4 3" xfId="4858"/>
    <cellStyle name="Calculation 2 5 2 2 4 3 2" xfId="4859"/>
    <cellStyle name="Calculation 2 5 2 2 4 3 3" xfId="4860"/>
    <cellStyle name="Calculation 2 5 2 2 4 4" xfId="4861"/>
    <cellStyle name="Calculation 2 5 2 2 4 4 2" xfId="4862"/>
    <cellStyle name="Calculation 2 5 2 2 4 4 3" xfId="4863"/>
    <cellStyle name="Calculation 2 5 2 2 4 5" xfId="4864"/>
    <cellStyle name="Calculation 2 5 2 2 4 5 2" xfId="4865"/>
    <cellStyle name="Calculation 2 5 2 2 4 5 3" xfId="4866"/>
    <cellStyle name="Calculation 2 5 2 2 4 6" xfId="4867"/>
    <cellStyle name="Calculation 2 5 2 2 4 6 2" xfId="4868"/>
    <cellStyle name="Calculation 2 5 2 2 4 6 3" xfId="4869"/>
    <cellStyle name="Calculation 2 5 2 2 4 7" xfId="4870"/>
    <cellStyle name="Calculation 2 5 2 2 4 8" xfId="4871"/>
    <cellStyle name="Calculation 2 5 2 2 4 9" xfId="4872"/>
    <cellStyle name="Calculation 2 5 2 2 5" xfId="4873"/>
    <cellStyle name="Calculation 2 5 2 2 5 2" xfId="4874"/>
    <cellStyle name="Calculation 2 5 2 2 5 2 2" xfId="4875"/>
    <cellStyle name="Calculation 2 5 2 2 5 2 3" xfId="4876"/>
    <cellStyle name="Calculation 2 5 2 2 5 3" xfId="4877"/>
    <cellStyle name="Calculation 2 5 2 2 5 3 2" xfId="4878"/>
    <cellStyle name="Calculation 2 5 2 2 5 3 3" xfId="4879"/>
    <cellStyle name="Calculation 2 5 2 2 5 4" xfId="4880"/>
    <cellStyle name="Calculation 2 5 2 2 5 4 2" xfId="4881"/>
    <cellStyle name="Calculation 2 5 2 2 5 4 3" xfId="4882"/>
    <cellStyle name="Calculation 2 5 2 2 5 5" xfId="4883"/>
    <cellStyle name="Calculation 2 5 2 2 5 5 2" xfId="4884"/>
    <cellStyle name="Calculation 2 5 2 2 5 5 3" xfId="4885"/>
    <cellStyle name="Calculation 2 5 2 2 5 6" xfId="4886"/>
    <cellStyle name="Calculation 2 5 2 2 5 6 2" xfId="4887"/>
    <cellStyle name="Calculation 2 5 2 2 5 6 3" xfId="4888"/>
    <cellStyle name="Calculation 2 5 2 2 5 7" xfId="4889"/>
    <cellStyle name="Calculation 2 5 2 2 5 8" xfId="4890"/>
    <cellStyle name="Calculation 2 5 2 2 5 9" xfId="4891"/>
    <cellStyle name="Calculation 2 5 2 2 6" xfId="4892"/>
    <cellStyle name="Calculation 2 5 2 2 6 2" xfId="4893"/>
    <cellStyle name="Calculation 2 5 2 2 6 2 2" xfId="4894"/>
    <cellStyle name="Calculation 2 5 2 2 6 2 3" xfId="4895"/>
    <cellStyle name="Calculation 2 5 2 2 6 3" xfId="4896"/>
    <cellStyle name="Calculation 2 5 2 2 6 3 2" xfId="4897"/>
    <cellStyle name="Calculation 2 5 2 2 6 3 3" xfId="4898"/>
    <cellStyle name="Calculation 2 5 2 2 6 4" xfId="4899"/>
    <cellStyle name="Calculation 2 5 2 2 6 4 2" xfId="4900"/>
    <cellStyle name="Calculation 2 5 2 2 6 4 3" xfId="4901"/>
    <cellStyle name="Calculation 2 5 2 2 6 5" xfId="4902"/>
    <cellStyle name="Calculation 2 5 2 2 6 5 2" xfId="4903"/>
    <cellStyle name="Calculation 2 5 2 2 6 5 3" xfId="4904"/>
    <cellStyle name="Calculation 2 5 2 2 6 6" xfId="4905"/>
    <cellStyle name="Calculation 2 5 2 2 6 6 2" xfId="4906"/>
    <cellStyle name="Calculation 2 5 2 2 6 6 3" xfId="4907"/>
    <cellStyle name="Calculation 2 5 2 2 6 7" xfId="4908"/>
    <cellStyle name="Calculation 2 5 2 2 6 8" xfId="4909"/>
    <cellStyle name="Calculation 2 5 2 2 6 9" xfId="4910"/>
    <cellStyle name="Calculation 2 5 2 2 7" xfId="4911"/>
    <cellStyle name="Calculation 2 5 2 2 7 2" xfId="4912"/>
    <cellStyle name="Calculation 2 5 2 2 7 2 2" xfId="4913"/>
    <cellStyle name="Calculation 2 5 2 2 7 2 3" xfId="4914"/>
    <cellStyle name="Calculation 2 5 2 2 7 3" xfId="4915"/>
    <cellStyle name="Calculation 2 5 2 2 7 3 2" xfId="4916"/>
    <cellStyle name="Calculation 2 5 2 2 7 3 3" xfId="4917"/>
    <cellStyle name="Calculation 2 5 2 2 7 4" xfId="4918"/>
    <cellStyle name="Calculation 2 5 2 2 7 4 2" xfId="4919"/>
    <cellStyle name="Calculation 2 5 2 2 7 4 3" xfId="4920"/>
    <cellStyle name="Calculation 2 5 2 2 7 5" xfId="4921"/>
    <cellStyle name="Calculation 2 5 2 2 7 5 2" xfId="4922"/>
    <cellStyle name="Calculation 2 5 2 2 7 5 3" xfId="4923"/>
    <cellStyle name="Calculation 2 5 2 2 7 6" xfId="4924"/>
    <cellStyle name="Calculation 2 5 2 2 7 6 2" xfId="4925"/>
    <cellStyle name="Calculation 2 5 2 2 7 6 3" xfId="4926"/>
    <cellStyle name="Calculation 2 5 2 2 7 7" xfId="4927"/>
    <cellStyle name="Calculation 2 5 2 2 7 8" xfId="4928"/>
    <cellStyle name="Calculation 2 5 2 2 7 9" xfId="4929"/>
    <cellStyle name="Calculation 2 5 2 2 8" xfId="4930"/>
    <cellStyle name="Calculation 2 5 2 2 8 2" xfId="4931"/>
    <cellStyle name="Calculation 2 5 2 2 8 2 2" xfId="4932"/>
    <cellStyle name="Calculation 2 5 2 2 8 2 3" xfId="4933"/>
    <cellStyle name="Calculation 2 5 2 2 8 3" xfId="4934"/>
    <cellStyle name="Calculation 2 5 2 2 8 3 2" xfId="4935"/>
    <cellStyle name="Calculation 2 5 2 2 8 3 3" xfId="4936"/>
    <cellStyle name="Calculation 2 5 2 2 8 4" xfId="4937"/>
    <cellStyle name="Calculation 2 5 2 2 8 4 2" xfId="4938"/>
    <cellStyle name="Calculation 2 5 2 2 8 4 3" xfId="4939"/>
    <cellStyle name="Calculation 2 5 2 2 8 5" xfId="4940"/>
    <cellStyle name="Calculation 2 5 2 2 8 5 2" xfId="4941"/>
    <cellStyle name="Calculation 2 5 2 2 8 5 3" xfId="4942"/>
    <cellStyle name="Calculation 2 5 2 2 8 6" xfId="4943"/>
    <cellStyle name="Calculation 2 5 2 2 8 6 2" xfId="4944"/>
    <cellStyle name="Calculation 2 5 2 2 8 6 3" xfId="4945"/>
    <cellStyle name="Calculation 2 5 2 2 8 7" xfId="4946"/>
    <cellStyle name="Calculation 2 5 2 2 8 8" xfId="4947"/>
    <cellStyle name="Calculation 2 5 2 2 8 9" xfId="4948"/>
    <cellStyle name="Calculation 2 5 2 2 9" xfId="4949"/>
    <cellStyle name="Calculation 2 5 2 2 9 2" xfId="4950"/>
    <cellStyle name="Calculation 2 5 2 2 9 2 2" xfId="4951"/>
    <cellStyle name="Calculation 2 5 2 2 9 2 3" xfId="4952"/>
    <cellStyle name="Calculation 2 5 2 2 9 3" xfId="4953"/>
    <cellStyle name="Calculation 2 5 2 2 9 3 2" xfId="4954"/>
    <cellStyle name="Calculation 2 5 2 2 9 3 3" xfId="4955"/>
    <cellStyle name="Calculation 2 5 2 2 9 4" xfId="4956"/>
    <cellStyle name="Calculation 2 5 2 2 9 4 2" xfId="4957"/>
    <cellStyle name="Calculation 2 5 2 2 9 4 3" xfId="4958"/>
    <cellStyle name="Calculation 2 5 2 2 9 5" xfId="4959"/>
    <cellStyle name="Calculation 2 5 2 2 9 5 2" xfId="4960"/>
    <cellStyle name="Calculation 2 5 2 2 9 5 3" xfId="4961"/>
    <cellStyle name="Calculation 2 5 2 2 9 6" xfId="4962"/>
    <cellStyle name="Calculation 2 5 2 2 9 6 2" xfId="4963"/>
    <cellStyle name="Calculation 2 5 2 2 9 6 3" xfId="4964"/>
    <cellStyle name="Calculation 2 5 2 2 9 7" xfId="4965"/>
    <cellStyle name="Calculation 2 5 2 2 9 8" xfId="4966"/>
    <cellStyle name="Calculation 2 5 2 3" xfId="4967"/>
    <cellStyle name="Calculation 2 5 2 3 10" xfId="4968"/>
    <cellStyle name="Calculation 2 5 2 3 11" xfId="4969"/>
    <cellStyle name="Calculation 2 5 2 3 2" xfId="4970"/>
    <cellStyle name="Calculation 2 5 2 3 2 2" xfId="4971"/>
    <cellStyle name="Calculation 2 5 2 3 2 3" xfId="4972"/>
    <cellStyle name="Calculation 2 5 2 3 2 4" xfId="4973"/>
    <cellStyle name="Calculation 2 5 2 3 3" xfId="4974"/>
    <cellStyle name="Calculation 2 5 2 3 3 2" xfId="4975"/>
    <cellStyle name="Calculation 2 5 2 3 3 3" xfId="4976"/>
    <cellStyle name="Calculation 2 5 2 3 3 4" xfId="4977"/>
    <cellStyle name="Calculation 2 5 2 3 4" xfId="4978"/>
    <cellStyle name="Calculation 2 5 2 3 4 2" xfId="4979"/>
    <cellStyle name="Calculation 2 5 2 3 4 3" xfId="4980"/>
    <cellStyle name="Calculation 2 5 2 3 4 4" xfId="4981"/>
    <cellStyle name="Calculation 2 5 2 3 5" xfId="4982"/>
    <cellStyle name="Calculation 2 5 2 3 5 2" xfId="4983"/>
    <cellStyle name="Calculation 2 5 2 3 5 3" xfId="4984"/>
    <cellStyle name="Calculation 2 5 2 3 5 4" xfId="4985"/>
    <cellStyle name="Calculation 2 5 2 3 6" xfId="4986"/>
    <cellStyle name="Calculation 2 5 2 3 6 2" xfId="4987"/>
    <cellStyle name="Calculation 2 5 2 3 6 3" xfId="4988"/>
    <cellStyle name="Calculation 2 5 2 3 6 4" xfId="4989"/>
    <cellStyle name="Calculation 2 5 2 3 7" xfId="4990"/>
    <cellStyle name="Calculation 2 5 2 3 8" xfId="4991"/>
    <cellStyle name="Calculation 2 5 2 3 9" xfId="4992"/>
    <cellStyle name="Calculation 2 5 2 4" xfId="4993"/>
    <cellStyle name="Calculation 2 5 2 4 10" xfId="4994"/>
    <cellStyle name="Calculation 2 5 2 4 2" xfId="4995"/>
    <cellStyle name="Calculation 2 5 2 4 2 2" xfId="4996"/>
    <cellStyle name="Calculation 2 5 2 4 2 3" xfId="4997"/>
    <cellStyle name="Calculation 2 5 2 4 2 4" xfId="4998"/>
    <cellStyle name="Calculation 2 5 2 4 3" xfId="4999"/>
    <cellStyle name="Calculation 2 5 2 4 3 2" xfId="5000"/>
    <cellStyle name="Calculation 2 5 2 4 3 3" xfId="5001"/>
    <cellStyle name="Calculation 2 5 2 4 3 4" xfId="5002"/>
    <cellStyle name="Calculation 2 5 2 4 4" xfId="5003"/>
    <cellStyle name="Calculation 2 5 2 4 4 2" xfId="5004"/>
    <cellStyle name="Calculation 2 5 2 4 4 3" xfId="5005"/>
    <cellStyle name="Calculation 2 5 2 4 4 4" xfId="5006"/>
    <cellStyle name="Calculation 2 5 2 4 5" xfId="5007"/>
    <cellStyle name="Calculation 2 5 2 4 5 2" xfId="5008"/>
    <cellStyle name="Calculation 2 5 2 4 5 3" xfId="5009"/>
    <cellStyle name="Calculation 2 5 2 4 5 4" xfId="5010"/>
    <cellStyle name="Calculation 2 5 2 4 6" xfId="5011"/>
    <cellStyle name="Calculation 2 5 2 4 6 2" xfId="5012"/>
    <cellStyle name="Calculation 2 5 2 4 6 3" xfId="5013"/>
    <cellStyle name="Calculation 2 5 2 4 6 4" xfId="5014"/>
    <cellStyle name="Calculation 2 5 2 4 7" xfId="5015"/>
    <cellStyle name="Calculation 2 5 2 4 8" xfId="5016"/>
    <cellStyle name="Calculation 2 5 2 4 9" xfId="5017"/>
    <cellStyle name="Calculation 2 5 2 5" xfId="5018"/>
    <cellStyle name="Calculation 2 5 2 5 2" xfId="5019"/>
    <cellStyle name="Calculation 2 5 2 5 2 2" xfId="5020"/>
    <cellStyle name="Calculation 2 5 2 5 2 3" xfId="5021"/>
    <cellStyle name="Calculation 2 5 2 5 3" xfId="5022"/>
    <cellStyle name="Calculation 2 5 2 5 3 2" xfId="5023"/>
    <cellStyle name="Calculation 2 5 2 5 3 3" xfId="5024"/>
    <cellStyle name="Calculation 2 5 2 5 4" xfId="5025"/>
    <cellStyle name="Calculation 2 5 2 5 4 2" xfId="5026"/>
    <cellStyle name="Calculation 2 5 2 5 4 3" xfId="5027"/>
    <cellStyle name="Calculation 2 5 2 5 5" xfId="5028"/>
    <cellStyle name="Calculation 2 5 2 5 5 2" xfId="5029"/>
    <cellStyle name="Calculation 2 5 2 5 5 3" xfId="5030"/>
    <cellStyle name="Calculation 2 5 2 5 6" xfId="5031"/>
    <cellStyle name="Calculation 2 5 2 5 6 2" xfId="5032"/>
    <cellStyle name="Calculation 2 5 2 5 6 3" xfId="5033"/>
    <cellStyle name="Calculation 2 5 2 5 7" xfId="5034"/>
    <cellStyle name="Calculation 2 5 2 5 8" xfId="5035"/>
    <cellStyle name="Calculation 2 5 2 5 9" xfId="5036"/>
    <cellStyle name="Calculation 2 5 2 6" xfId="5037"/>
    <cellStyle name="Calculation 2 5 2 6 2" xfId="5038"/>
    <cellStyle name="Calculation 2 5 2 6 2 2" xfId="5039"/>
    <cellStyle name="Calculation 2 5 2 6 2 3" xfId="5040"/>
    <cellStyle name="Calculation 2 5 2 6 3" xfId="5041"/>
    <cellStyle name="Calculation 2 5 2 6 3 2" xfId="5042"/>
    <cellStyle name="Calculation 2 5 2 6 3 3" xfId="5043"/>
    <cellStyle name="Calculation 2 5 2 6 4" xfId="5044"/>
    <cellStyle name="Calculation 2 5 2 6 4 2" xfId="5045"/>
    <cellStyle name="Calculation 2 5 2 6 4 3" xfId="5046"/>
    <cellStyle name="Calculation 2 5 2 6 5" xfId="5047"/>
    <cellStyle name="Calculation 2 5 2 6 5 2" xfId="5048"/>
    <cellStyle name="Calculation 2 5 2 6 5 3" xfId="5049"/>
    <cellStyle name="Calculation 2 5 2 6 6" xfId="5050"/>
    <cellStyle name="Calculation 2 5 2 6 6 2" xfId="5051"/>
    <cellStyle name="Calculation 2 5 2 6 6 3" xfId="5052"/>
    <cellStyle name="Calculation 2 5 2 6 7" xfId="5053"/>
    <cellStyle name="Calculation 2 5 2 6 8" xfId="5054"/>
    <cellStyle name="Calculation 2 5 2 6 9" xfId="5055"/>
    <cellStyle name="Calculation 2 5 2 7" xfId="5056"/>
    <cellStyle name="Calculation 2 5 2 7 2" xfId="5057"/>
    <cellStyle name="Calculation 2 5 2 7 2 2" xfId="5058"/>
    <cellStyle name="Calculation 2 5 2 7 2 3" xfId="5059"/>
    <cellStyle name="Calculation 2 5 2 7 3" xfId="5060"/>
    <cellStyle name="Calculation 2 5 2 7 3 2" xfId="5061"/>
    <cellStyle name="Calculation 2 5 2 7 3 3" xfId="5062"/>
    <cellStyle name="Calculation 2 5 2 7 4" xfId="5063"/>
    <cellStyle name="Calculation 2 5 2 7 4 2" xfId="5064"/>
    <cellStyle name="Calculation 2 5 2 7 4 3" xfId="5065"/>
    <cellStyle name="Calculation 2 5 2 7 5" xfId="5066"/>
    <cellStyle name="Calculation 2 5 2 7 5 2" xfId="5067"/>
    <cellStyle name="Calculation 2 5 2 7 5 3" xfId="5068"/>
    <cellStyle name="Calculation 2 5 2 7 6" xfId="5069"/>
    <cellStyle name="Calculation 2 5 2 7 6 2" xfId="5070"/>
    <cellStyle name="Calculation 2 5 2 7 6 3" xfId="5071"/>
    <cellStyle name="Calculation 2 5 2 7 7" xfId="5072"/>
    <cellStyle name="Calculation 2 5 2 7 8" xfId="5073"/>
    <cellStyle name="Calculation 2 5 2 7 9" xfId="5074"/>
    <cellStyle name="Calculation 2 5 2 8" xfId="5075"/>
    <cellStyle name="Calculation 2 5 2 8 2" xfId="5076"/>
    <cellStyle name="Calculation 2 5 2 8 2 2" xfId="5077"/>
    <cellStyle name="Calculation 2 5 2 8 2 3" xfId="5078"/>
    <cellStyle name="Calculation 2 5 2 8 3" xfId="5079"/>
    <cellStyle name="Calculation 2 5 2 8 3 2" xfId="5080"/>
    <cellStyle name="Calculation 2 5 2 8 3 3" xfId="5081"/>
    <cellStyle name="Calculation 2 5 2 8 4" xfId="5082"/>
    <cellStyle name="Calculation 2 5 2 8 4 2" xfId="5083"/>
    <cellStyle name="Calculation 2 5 2 8 4 3" xfId="5084"/>
    <cellStyle name="Calculation 2 5 2 8 5" xfId="5085"/>
    <cellStyle name="Calculation 2 5 2 8 5 2" xfId="5086"/>
    <cellStyle name="Calculation 2 5 2 8 5 3" xfId="5087"/>
    <cellStyle name="Calculation 2 5 2 8 6" xfId="5088"/>
    <cellStyle name="Calculation 2 5 2 8 6 2" xfId="5089"/>
    <cellStyle name="Calculation 2 5 2 8 6 3" xfId="5090"/>
    <cellStyle name="Calculation 2 5 2 8 7" xfId="5091"/>
    <cellStyle name="Calculation 2 5 2 8 8" xfId="5092"/>
    <cellStyle name="Calculation 2 5 2 8 9" xfId="5093"/>
    <cellStyle name="Calculation 2 5 2 9" xfId="5094"/>
    <cellStyle name="Calculation 2 5 2 9 2" xfId="5095"/>
    <cellStyle name="Calculation 2 5 2 9 2 2" xfId="5096"/>
    <cellStyle name="Calculation 2 5 2 9 2 3" xfId="5097"/>
    <cellStyle name="Calculation 2 5 2 9 3" xfId="5098"/>
    <cellStyle name="Calculation 2 5 2 9 3 2" xfId="5099"/>
    <cellStyle name="Calculation 2 5 2 9 3 3" xfId="5100"/>
    <cellStyle name="Calculation 2 5 2 9 4" xfId="5101"/>
    <cellStyle name="Calculation 2 5 2 9 4 2" xfId="5102"/>
    <cellStyle name="Calculation 2 5 2 9 4 3" xfId="5103"/>
    <cellStyle name="Calculation 2 5 2 9 5" xfId="5104"/>
    <cellStyle name="Calculation 2 5 2 9 5 2" xfId="5105"/>
    <cellStyle name="Calculation 2 5 2 9 5 3" xfId="5106"/>
    <cellStyle name="Calculation 2 5 2 9 6" xfId="5107"/>
    <cellStyle name="Calculation 2 5 2 9 6 2" xfId="5108"/>
    <cellStyle name="Calculation 2 5 2 9 6 3" xfId="5109"/>
    <cellStyle name="Calculation 2 5 2 9 7" xfId="5110"/>
    <cellStyle name="Calculation 2 5 2 9 8" xfId="5111"/>
    <cellStyle name="Calculation 2 5 2 9 9" xfId="5112"/>
    <cellStyle name="Calculation 2 5 20" xfId="5113"/>
    <cellStyle name="Calculation 2 5 21" xfId="5114"/>
    <cellStyle name="Calculation 2 5 3" xfId="5115"/>
    <cellStyle name="Calculation 2 5 3 10" xfId="5116"/>
    <cellStyle name="Calculation 2 5 3 10 2" xfId="5117"/>
    <cellStyle name="Calculation 2 5 3 10 2 2" xfId="5118"/>
    <cellStyle name="Calculation 2 5 3 10 2 3" xfId="5119"/>
    <cellStyle name="Calculation 2 5 3 10 3" xfId="5120"/>
    <cellStyle name="Calculation 2 5 3 10 3 2" xfId="5121"/>
    <cellStyle name="Calculation 2 5 3 10 3 3" xfId="5122"/>
    <cellStyle name="Calculation 2 5 3 10 4" xfId="5123"/>
    <cellStyle name="Calculation 2 5 3 10 4 2" xfId="5124"/>
    <cellStyle name="Calculation 2 5 3 10 4 3" xfId="5125"/>
    <cellStyle name="Calculation 2 5 3 10 5" xfId="5126"/>
    <cellStyle name="Calculation 2 5 3 10 5 2" xfId="5127"/>
    <cellStyle name="Calculation 2 5 3 10 5 3" xfId="5128"/>
    <cellStyle name="Calculation 2 5 3 10 6" xfId="5129"/>
    <cellStyle name="Calculation 2 5 3 10 6 2" xfId="5130"/>
    <cellStyle name="Calculation 2 5 3 10 6 3" xfId="5131"/>
    <cellStyle name="Calculation 2 5 3 10 7" xfId="5132"/>
    <cellStyle name="Calculation 2 5 3 10 8" xfId="5133"/>
    <cellStyle name="Calculation 2 5 3 10 9" xfId="5134"/>
    <cellStyle name="Calculation 2 5 3 11" xfId="5135"/>
    <cellStyle name="Calculation 2 5 3 11 2" xfId="5136"/>
    <cellStyle name="Calculation 2 5 3 11 2 2" xfId="5137"/>
    <cellStyle name="Calculation 2 5 3 11 2 3" xfId="5138"/>
    <cellStyle name="Calculation 2 5 3 11 3" xfId="5139"/>
    <cellStyle name="Calculation 2 5 3 11 3 2" xfId="5140"/>
    <cellStyle name="Calculation 2 5 3 11 3 3" xfId="5141"/>
    <cellStyle name="Calculation 2 5 3 11 4" xfId="5142"/>
    <cellStyle name="Calculation 2 5 3 11 4 2" xfId="5143"/>
    <cellStyle name="Calculation 2 5 3 11 4 3" xfId="5144"/>
    <cellStyle name="Calculation 2 5 3 11 5" xfId="5145"/>
    <cellStyle name="Calculation 2 5 3 11 5 2" xfId="5146"/>
    <cellStyle name="Calculation 2 5 3 11 5 3" xfId="5147"/>
    <cellStyle name="Calculation 2 5 3 11 6" xfId="5148"/>
    <cellStyle name="Calculation 2 5 3 11 6 2" xfId="5149"/>
    <cellStyle name="Calculation 2 5 3 11 6 3" xfId="5150"/>
    <cellStyle name="Calculation 2 5 3 11 7" xfId="5151"/>
    <cellStyle name="Calculation 2 5 3 11 8" xfId="5152"/>
    <cellStyle name="Calculation 2 5 3 11 9" xfId="5153"/>
    <cellStyle name="Calculation 2 5 3 12" xfId="5154"/>
    <cellStyle name="Calculation 2 5 3 12 2" xfId="5155"/>
    <cellStyle name="Calculation 2 5 3 12 2 2" xfId="5156"/>
    <cellStyle name="Calculation 2 5 3 12 2 3" xfId="5157"/>
    <cellStyle name="Calculation 2 5 3 12 3" xfId="5158"/>
    <cellStyle name="Calculation 2 5 3 12 3 2" xfId="5159"/>
    <cellStyle name="Calculation 2 5 3 12 3 3" xfId="5160"/>
    <cellStyle name="Calculation 2 5 3 12 4" xfId="5161"/>
    <cellStyle name="Calculation 2 5 3 12 4 2" xfId="5162"/>
    <cellStyle name="Calculation 2 5 3 12 4 3" xfId="5163"/>
    <cellStyle name="Calculation 2 5 3 12 5" xfId="5164"/>
    <cellStyle name="Calculation 2 5 3 12 5 2" xfId="5165"/>
    <cellStyle name="Calculation 2 5 3 12 5 3" xfId="5166"/>
    <cellStyle name="Calculation 2 5 3 12 6" xfId="5167"/>
    <cellStyle name="Calculation 2 5 3 12 6 2" xfId="5168"/>
    <cellStyle name="Calculation 2 5 3 12 6 3" xfId="5169"/>
    <cellStyle name="Calculation 2 5 3 12 7" xfId="5170"/>
    <cellStyle name="Calculation 2 5 3 12 8" xfId="5171"/>
    <cellStyle name="Calculation 2 5 3 12 9" xfId="5172"/>
    <cellStyle name="Calculation 2 5 3 13" xfId="5173"/>
    <cellStyle name="Calculation 2 5 3 13 2" xfId="5174"/>
    <cellStyle name="Calculation 2 5 3 13 2 2" xfId="5175"/>
    <cellStyle name="Calculation 2 5 3 13 2 3" xfId="5176"/>
    <cellStyle name="Calculation 2 5 3 13 3" xfId="5177"/>
    <cellStyle name="Calculation 2 5 3 13 3 2" xfId="5178"/>
    <cellStyle name="Calculation 2 5 3 13 3 3" xfId="5179"/>
    <cellStyle name="Calculation 2 5 3 13 4" xfId="5180"/>
    <cellStyle name="Calculation 2 5 3 13 4 2" xfId="5181"/>
    <cellStyle name="Calculation 2 5 3 13 4 3" xfId="5182"/>
    <cellStyle name="Calculation 2 5 3 13 5" xfId="5183"/>
    <cellStyle name="Calculation 2 5 3 13 5 2" xfId="5184"/>
    <cellStyle name="Calculation 2 5 3 13 5 3" xfId="5185"/>
    <cellStyle name="Calculation 2 5 3 13 6" xfId="5186"/>
    <cellStyle name="Calculation 2 5 3 13 6 2" xfId="5187"/>
    <cellStyle name="Calculation 2 5 3 13 6 3" xfId="5188"/>
    <cellStyle name="Calculation 2 5 3 13 7" xfId="5189"/>
    <cellStyle name="Calculation 2 5 3 13 8" xfId="5190"/>
    <cellStyle name="Calculation 2 5 3 13 9" xfId="5191"/>
    <cellStyle name="Calculation 2 5 3 14" xfId="5192"/>
    <cellStyle name="Calculation 2 5 3 15" xfId="5193"/>
    <cellStyle name="Calculation 2 5 3 16" xfId="5194"/>
    <cellStyle name="Calculation 2 5 3 17" xfId="5195"/>
    <cellStyle name="Calculation 2 5 3 18" xfId="5196"/>
    <cellStyle name="Calculation 2 5 3 19" xfId="5197"/>
    <cellStyle name="Calculation 2 5 3 2" xfId="5198"/>
    <cellStyle name="Calculation 2 5 3 2 10" xfId="5199"/>
    <cellStyle name="Calculation 2 5 3 2 10 2" xfId="5200"/>
    <cellStyle name="Calculation 2 5 3 2 10 2 2" xfId="5201"/>
    <cellStyle name="Calculation 2 5 3 2 10 2 3" xfId="5202"/>
    <cellStyle name="Calculation 2 5 3 2 10 3" xfId="5203"/>
    <cellStyle name="Calculation 2 5 3 2 10 3 2" xfId="5204"/>
    <cellStyle name="Calculation 2 5 3 2 10 3 3" xfId="5205"/>
    <cellStyle name="Calculation 2 5 3 2 10 4" xfId="5206"/>
    <cellStyle name="Calculation 2 5 3 2 10 4 2" xfId="5207"/>
    <cellStyle name="Calculation 2 5 3 2 10 4 3" xfId="5208"/>
    <cellStyle name="Calculation 2 5 3 2 10 5" xfId="5209"/>
    <cellStyle name="Calculation 2 5 3 2 10 5 2" xfId="5210"/>
    <cellStyle name="Calculation 2 5 3 2 10 5 3" xfId="5211"/>
    <cellStyle name="Calculation 2 5 3 2 10 6" xfId="5212"/>
    <cellStyle name="Calculation 2 5 3 2 10 6 2" xfId="5213"/>
    <cellStyle name="Calculation 2 5 3 2 10 6 3" xfId="5214"/>
    <cellStyle name="Calculation 2 5 3 2 10 7" xfId="5215"/>
    <cellStyle name="Calculation 2 5 3 2 10 8" xfId="5216"/>
    <cellStyle name="Calculation 2 5 3 2 11" xfId="5217"/>
    <cellStyle name="Calculation 2 5 3 2 11 2" xfId="5218"/>
    <cellStyle name="Calculation 2 5 3 2 11 2 2" xfId="5219"/>
    <cellStyle name="Calculation 2 5 3 2 11 2 3" xfId="5220"/>
    <cellStyle name="Calculation 2 5 3 2 11 3" xfId="5221"/>
    <cellStyle name="Calculation 2 5 3 2 11 3 2" xfId="5222"/>
    <cellStyle name="Calculation 2 5 3 2 11 3 3" xfId="5223"/>
    <cellStyle name="Calculation 2 5 3 2 11 4" xfId="5224"/>
    <cellStyle name="Calculation 2 5 3 2 11 4 2" xfId="5225"/>
    <cellStyle name="Calculation 2 5 3 2 11 4 3" xfId="5226"/>
    <cellStyle name="Calculation 2 5 3 2 11 5" xfId="5227"/>
    <cellStyle name="Calculation 2 5 3 2 11 5 2" xfId="5228"/>
    <cellStyle name="Calculation 2 5 3 2 11 5 3" xfId="5229"/>
    <cellStyle name="Calculation 2 5 3 2 11 6" xfId="5230"/>
    <cellStyle name="Calculation 2 5 3 2 11 6 2" xfId="5231"/>
    <cellStyle name="Calculation 2 5 3 2 11 6 3" xfId="5232"/>
    <cellStyle name="Calculation 2 5 3 2 11 7" xfId="5233"/>
    <cellStyle name="Calculation 2 5 3 2 11 8" xfId="5234"/>
    <cellStyle name="Calculation 2 5 3 2 12" xfId="5235"/>
    <cellStyle name="Calculation 2 5 3 2 12 2" xfId="5236"/>
    <cellStyle name="Calculation 2 5 3 2 12 2 2" xfId="5237"/>
    <cellStyle name="Calculation 2 5 3 2 12 2 3" xfId="5238"/>
    <cellStyle name="Calculation 2 5 3 2 12 3" xfId="5239"/>
    <cellStyle name="Calculation 2 5 3 2 12 3 2" xfId="5240"/>
    <cellStyle name="Calculation 2 5 3 2 12 3 3" xfId="5241"/>
    <cellStyle name="Calculation 2 5 3 2 12 4" xfId="5242"/>
    <cellStyle name="Calculation 2 5 3 2 12 4 2" xfId="5243"/>
    <cellStyle name="Calculation 2 5 3 2 12 4 3" xfId="5244"/>
    <cellStyle name="Calculation 2 5 3 2 12 5" xfId="5245"/>
    <cellStyle name="Calculation 2 5 3 2 12 5 2" xfId="5246"/>
    <cellStyle name="Calculation 2 5 3 2 12 5 3" xfId="5247"/>
    <cellStyle name="Calculation 2 5 3 2 12 6" xfId="5248"/>
    <cellStyle name="Calculation 2 5 3 2 12 6 2" xfId="5249"/>
    <cellStyle name="Calculation 2 5 3 2 12 6 3" xfId="5250"/>
    <cellStyle name="Calculation 2 5 3 2 12 7" xfId="5251"/>
    <cellStyle name="Calculation 2 5 3 2 12 8" xfId="5252"/>
    <cellStyle name="Calculation 2 5 3 2 13" xfId="5253"/>
    <cellStyle name="Calculation 2 5 3 2 13 2" xfId="5254"/>
    <cellStyle name="Calculation 2 5 3 2 13 2 2" xfId="5255"/>
    <cellStyle name="Calculation 2 5 3 2 13 2 3" xfId="5256"/>
    <cellStyle name="Calculation 2 5 3 2 13 3" xfId="5257"/>
    <cellStyle name="Calculation 2 5 3 2 13 3 2" xfId="5258"/>
    <cellStyle name="Calculation 2 5 3 2 13 3 3" xfId="5259"/>
    <cellStyle name="Calculation 2 5 3 2 13 4" xfId="5260"/>
    <cellStyle name="Calculation 2 5 3 2 13 4 2" xfId="5261"/>
    <cellStyle name="Calculation 2 5 3 2 13 4 3" xfId="5262"/>
    <cellStyle name="Calculation 2 5 3 2 13 5" xfId="5263"/>
    <cellStyle name="Calculation 2 5 3 2 13 5 2" xfId="5264"/>
    <cellStyle name="Calculation 2 5 3 2 13 5 3" xfId="5265"/>
    <cellStyle name="Calculation 2 5 3 2 13 6" xfId="5266"/>
    <cellStyle name="Calculation 2 5 3 2 13 6 2" xfId="5267"/>
    <cellStyle name="Calculation 2 5 3 2 13 6 3" xfId="5268"/>
    <cellStyle name="Calculation 2 5 3 2 13 7" xfId="5269"/>
    <cellStyle name="Calculation 2 5 3 2 13 8" xfId="5270"/>
    <cellStyle name="Calculation 2 5 3 2 14" xfId="5271"/>
    <cellStyle name="Calculation 2 5 3 2 14 2" xfId="5272"/>
    <cellStyle name="Calculation 2 5 3 2 14 2 2" xfId="5273"/>
    <cellStyle name="Calculation 2 5 3 2 14 2 3" xfId="5274"/>
    <cellStyle name="Calculation 2 5 3 2 14 3" xfId="5275"/>
    <cellStyle name="Calculation 2 5 3 2 14 3 2" xfId="5276"/>
    <cellStyle name="Calculation 2 5 3 2 14 3 3" xfId="5277"/>
    <cellStyle name="Calculation 2 5 3 2 14 4" xfId="5278"/>
    <cellStyle name="Calculation 2 5 3 2 14 4 2" xfId="5279"/>
    <cellStyle name="Calculation 2 5 3 2 14 4 3" xfId="5280"/>
    <cellStyle name="Calculation 2 5 3 2 14 5" xfId="5281"/>
    <cellStyle name="Calculation 2 5 3 2 14 5 2" xfId="5282"/>
    <cellStyle name="Calculation 2 5 3 2 14 5 3" xfId="5283"/>
    <cellStyle name="Calculation 2 5 3 2 14 6" xfId="5284"/>
    <cellStyle name="Calculation 2 5 3 2 14 6 2" xfId="5285"/>
    <cellStyle name="Calculation 2 5 3 2 14 6 3" xfId="5286"/>
    <cellStyle name="Calculation 2 5 3 2 14 7" xfId="5287"/>
    <cellStyle name="Calculation 2 5 3 2 14 8" xfId="5288"/>
    <cellStyle name="Calculation 2 5 3 2 15" xfId="5289"/>
    <cellStyle name="Calculation 2 5 3 2 15 2" xfId="5290"/>
    <cellStyle name="Calculation 2 5 3 2 15 3" xfId="5291"/>
    <cellStyle name="Calculation 2 5 3 2 16" xfId="5292"/>
    <cellStyle name="Calculation 2 5 3 2 2" xfId="5293"/>
    <cellStyle name="Calculation 2 5 3 2 2 2" xfId="5294"/>
    <cellStyle name="Calculation 2 5 3 2 2 2 2" xfId="5295"/>
    <cellStyle name="Calculation 2 5 3 2 2 2 3" xfId="5296"/>
    <cellStyle name="Calculation 2 5 3 2 2 3" xfId="5297"/>
    <cellStyle name="Calculation 2 5 3 2 2 3 2" xfId="5298"/>
    <cellStyle name="Calculation 2 5 3 2 2 3 3" xfId="5299"/>
    <cellStyle name="Calculation 2 5 3 2 2 4" xfId="5300"/>
    <cellStyle name="Calculation 2 5 3 2 2 4 2" xfId="5301"/>
    <cellStyle name="Calculation 2 5 3 2 2 4 3" xfId="5302"/>
    <cellStyle name="Calculation 2 5 3 2 2 5" xfId="5303"/>
    <cellStyle name="Calculation 2 5 3 2 2 5 2" xfId="5304"/>
    <cellStyle name="Calculation 2 5 3 2 2 5 3" xfId="5305"/>
    <cellStyle name="Calculation 2 5 3 2 2 6" xfId="5306"/>
    <cellStyle name="Calculation 2 5 3 2 2 6 2" xfId="5307"/>
    <cellStyle name="Calculation 2 5 3 2 2 6 3" xfId="5308"/>
    <cellStyle name="Calculation 2 5 3 2 2 7" xfId="5309"/>
    <cellStyle name="Calculation 2 5 3 2 2 8" xfId="5310"/>
    <cellStyle name="Calculation 2 5 3 2 2 9" xfId="5311"/>
    <cellStyle name="Calculation 2 5 3 2 3" xfId="5312"/>
    <cellStyle name="Calculation 2 5 3 2 3 2" xfId="5313"/>
    <cellStyle name="Calculation 2 5 3 2 3 2 2" xfId="5314"/>
    <cellStyle name="Calculation 2 5 3 2 3 2 3" xfId="5315"/>
    <cellStyle name="Calculation 2 5 3 2 3 3" xfId="5316"/>
    <cellStyle name="Calculation 2 5 3 2 3 3 2" xfId="5317"/>
    <cellStyle name="Calculation 2 5 3 2 3 3 3" xfId="5318"/>
    <cellStyle name="Calculation 2 5 3 2 3 4" xfId="5319"/>
    <cellStyle name="Calculation 2 5 3 2 3 4 2" xfId="5320"/>
    <cellStyle name="Calculation 2 5 3 2 3 4 3" xfId="5321"/>
    <cellStyle name="Calculation 2 5 3 2 3 5" xfId="5322"/>
    <cellStyle name="Calculation 2 5 3 2 3 5 2" xfId="5323"/>
    <cellStyle name="Calculation 2 5 3 2 3 5 3" xfId="5324"/>
    <cellStyle name="Calculation 2 5 3 2 3 6" xfId="5325"/>
    <cellStyle name="Calculation 2 5 3 2 3 6 2" xfId="5326"/>
    <cellStyle name="Calculation 2 5 3 2 3 6 3" xfId="5327"/>
    <cellStyle name="Calculation 2 5 3 2 3 7" xfId="5328"/>
    <cellStyle name="Calculation 2 5 3 2 3 8" xfId="5329"/>
    <cellStyle name="Calculation 2 5 3 2 3 9" xfId="5330"/>
    <cellStyle name="Calculation 2 5 3 2 4" xfId="5331"/>
    <cellStyle name="Calculation 2 5 3 2 4 2" xfId="5332"/>
    <cellStyle name="Calculation 2 5 3 2 4 2 2" xfId="5333"/>
    <cellStyle name="Calculation 2 5 3 2 4 2 3" xfId="5334"/>
    <cellStyle name="Calculation 2 5 3 2 4 3" xfId="5335"/>
    <cellStyle name="Calculation 2 5 3 2 4 3 2" xfId="5336"/>
    <cellStyle name="Calculation 2 5 3 2 4 3 3" xfId="5337"/>
    <cellStyle name="Calculation 2 5 3 2 4 4" xfId="5338"/>
    <cellStyle name="Calculation 2 5 3 2 4 4 2" xfId="5339"/>
    <cellStyle name="Calculation 2 5 3 2 4 4 3" xfId="5340"/>
    <cellStyle name="Calculation 2 5 3 2 4 5" xfId="5341"/>
    <cellStyle name="Calculation 2 5 3 2 4 5 2" xfId="5342"/>
    <cellStyle name="Calculation 2 5 3 2 4 5 3" xfId="5343"/>
    <cellStyle name="Calculation 2 5 3 2 4 6" xfId="5344"/>
    <cellStyle name="Calculation 2 5 3 2 4 6 2" xfId="5345"/>
    <cellStyle name="Calculation 2 5 3 2 4 6 3" xfId="5346"/>
    <cellStyle name="Calculation 2 5 3 2 4 7" xfId="5347"/>
    <cellStyle name="Calculation 2 5 3 2 4 8" xfId="5348"/>
    <cellStyle name="Calculation 2 5 3 2 4 9" xfId="5349"/>
    <cellStyle name="Calculation 2 5 3 2 5" xfId="5350"/>
    <cellStyle name="Calculation 2 5 3 2 5 2" xfId="5351"/>
    <cellStyle name="Calculation 2 5 3 2 5 2 2" xfId="5352"/>
    <cellStyle name="Calculation 2 5 3 2 5 2 3" xfId="5353"/>
    <cellStyle name="Calculation 2 5 3 2 5 3" xfId="5354"/>
    <cellStyle name="Calculation 2 5 3 2 5 3 2" xfId="5355"/>
    <cellStyle name="Calculation 2 5 3 2 5 3 3" xfId="5356"/>
    <cellStyle name="Calculation 2 5 3 2 5 4" xfId="5357"/>
    <cellStyle name="Calculation 2 5 3 2 5 4 2" xfId="5358"/>
    <cellStyle name="Calculation 2 5 3 2 5 4 3" xfId="5359"/>
    <cellStyle name="Calculation 2 5 3 2 5 5" xfId="5360"/>
    <cellStyle name="Calculation 2 5 3 2 5 5 2" xfId="5361"/>
    <cellStyle name="Calculation 2 5 3 2 5 5 3" xfId="5362"/>
    <cellStyle name="Calculation 2 5 3 2 5 6" xfId="5363"/>
    <cellStyle name="Calculation 2 5 3 2 5 6 2" xfId="5364"/>
    <cellStyle name="Calculation 2 5 3 2 5 6 3" xfId="5365"/>
    <cellStyle name="Calculation 2 5 3 2 5 7" xfId="5366"/>
    <cellStyle name="Calculation 2 5 3 2 5 8" xfId="5367"/>
    <cellStyle name="Calculation 2 5 3 2 5 9" xfId="5368"/>
    <cellStyle name="Calculation 2 5 3 2 6" xfId="5369"/>
    <cellStyle name="Calculation 2 5 3 2 6 2" xfId="5370"/>
    <cellStyle name="Calculation 2 5 3 2 6 2 2" xfId="5371"/>
    <cellStyle name="Calculation 2 5 3 2 6 2 3" xfId="5372"/>
    <cellStyle name="Calculation 2 5 3 2 6 3" xfId="5373"/>
    <cellStyle name="Calculation 2 5 3 2 6 3 2" xfId="5374"/>
    <cellStyle name="Calculation 2 5 3 2 6 3 3" xfId="5375"/>
    <cellStyle name="Calculation 2 5 3 2 6 4" xfId="5376"/>
    <cellStyle name="Calculation 2 5 3 2 6 4 2" xfId="5377"/>
    <cellStyle name="Calculation 2 5 3 2 6 4 3" xfId="5378"/>
    <cellStyle name="Calculation 2 5 3 2 6 5" xfId="5379"/>
    <cellStyle name="Calculation 2 5 3 2 6 5 2" xfId="5380"/>
    <cellStyle name="Calculation 2 5 3 2 6 5 3" xfId="5381"/>
    <cellStyle name="Calculation 2 5 3 2 6 6" xfId="5382"/>
    <cellStyle name="Calculation 2 5 3 2 6 6 2" xfId="5383"/>
    <cellStyle name="Calculation 2 5 3 2 6 6 3" xfId="5384"/>
    <cellStyle name="Calculation 2 5 3 2 6 7" xfId="5385"/>
    <cellStyle name="Calculation 2 5 3 2 6 8" xfId="5386"/>
    <cellStyle name="Calculation 2 5 3 2 6 9" xfId="5387"/>
    <cellStyle name="Calculation 2 5 3 2 7" xfId="5388"/>
    <cellStyle name="Calculation 2 5 3 2 7 2" xfId="5389"/>
    <cellStyle name="Calculation 2 5 3 2 7 2 2" xfId="5390"/>
    <cellStyle name="Calculation 2 5 3 2 7 2 3" xfId="5391"/>
    <cellStyle name="Calculation 2 5 3 2 7 3" xfId="5392"/>
    <cellStyle name="Calculation 2 5 3 2 7 3 2" xfId="5393"/>
    <cellStyle name="Calculation 2 5 3 2 7 3 3" xfId="5394"/>
    <cellStyle name="Calculation 2 5 3 2 7 4" xfId="5395"/>
    <cellStyle name="Calculation 2 5 3 2 7 4 2" xfId="5396"/>
    <cellStyle name="Calculation 2 5 3 2 7 4 3" xfId="5397"/>
    <cellStyle name="Calculation 2 5 3 2 7 5" xfId="5398"/>
    <cellStyle name="Calculation 2 5 3 2 7 5 2" xfId="5399"/>
    <cellStyle name="Calculation 2 5 3 2 7 5 3" xfId="5400"/>
    <cellStyle name="Calculation 2 5 3 2 7 6" xfId="5401"/>
    <cellStyle name="Calculation 2 5 3 2 7 6 2" xfId="5402"/>
    <cellStyle name="Calculation 2 5 3 2 7 6 3" xfId="5403"/>
    <cellStyle name="Calculation 2 5 3 2 7 7" xfId="5404"/>
    <cellStyle name="Calculation 2 5 3 2 7 8" xfId="5405"/>
    <cellStyle name="Calculation 2 5 3 2 7 9" xfId="5406"/>
    <cellStyle name="Calculation 2 5 3 2 8" xfId="5407"/>
    <cellStyle name="Calculation 2 5 3 2 8 2" xfId="5408"/>
    <cellStyle name="Calculation 2 5 3 2 8 2 2" xfId="5409"/>
    <cellStyle name="Calculation 2 5 3 2 8 2 3" xfId="5410"/>
    <cellStyle name="Calculation 2 5 3 2 8 3" xfId="5411"/>
    <cellStyle name="Calculation 2 5 3 2 8 3 2" xfId="5412"/>
    <cellStyle name="Calculation 2 5 3 2 8 3 3" xfId="5413"/>
    <cellStyle name="Calculation 2 5 3 2 8 4" xfId="5414"/>
    <cellStyle name="Calculation 2 5 3 2 8 4 2" xfId="5415"/>
    <cellStyle name="Calculation 2 5 3 2 8 4 3" xfId="5416"/>
    <cellStyle name="Calculation 2 5 3 2 8 5" xfId="5417"/>
    <cellStyle name="Calculation 2 5 3 2 8 5 2" xfId="5418"/>
    <cellStyle name="Calculation 2 5 3 2 8 5 3" xfId="5419"/>
    <cellStyle name="Calculation 2 5 3 2 8 6" xfId="5420"/>
    <cellStyle name="Calculation 2 5 3 2 8 6 2" xfId="5421"/>
    <cellStyle name="Calculation 2 5 3 2 8 6 3" xfId="5422"/>
    <cellStyle name="Calculation 2 5 3 2 8 7" xfId="5423"/>
    <cellStyle name="Calculation 2 5 3 2 8 8" xfId="5424"/>
    <cellStyle name="Calculation 2 5 3 2 8 9" xfId="5425"/>
    <cellStyle name="Calculation 2 5 3 2 9" xfId="5426"/>
    <cellStyle name="Calculation 2 5 3 2 9 2" xfId="5427"/>
    <cellStyle name="Calculation 2 5 3 2 9 2 2" xfId="5428"/>
    <cellStyle name="Calculation 2 5 3 2 9 2 3" xfId="5429"/>
    <cellStyle name="Calculation 2 5 3 2 9 3" xfId="5430"/>
    <cellStyle name="Calculation 2 5 3 2 9 3 2" xfId="5431"/>
    <cellStyle name="Calculation 2 5 3 2 9 3 3" xfId="5432"/>
    <cellStyle name="Calculation 2 5 3 2 9 4" xfId="5433"/>
    <cellStyle name="Calculation 2 5 3 2 9 4 2" xfId="5434"/>
    <cellStyle name="Calculation 2 5 3 2 9 4 3" xfId="5435"/>
    <cellStyle name="Calculation 2 5 3 2 9 5" xfId="5436"/>
    <cellStyle name="Calculation 2 5 3 2 9 5 2" xfId="5437"/>
    <cellStyle name="Calculation 2 5 3 2 9 5 3" xfId="5438"/>
    <cellStyle name="Calculation 2 5 3 2 9 6" xfId="5439"/>
    <cellStyle name="Calculation 2 5 3 2 9 6 2" xfId="5440"/>
    <cellStyle name="Calculation 2 5 3 2 9 6 3" xfId="5441"/>
    <cellStyle name="Calculation 2 5 3 2 9 7" xfId="5442"/>
    <cellStyle name="Calculation 2 5 3 2 9 8" xfId="5443"/>
    <cellStyle name="Calculation 2 5 3 3" xfId="5444"/>
    <cellStyle name="Calculation 2 5 3 3 10" xfId="5445"/>
    <cellStyle name="Calculation 2 5 3 3 11" xfId="5446"/>
    <cellStyle name="Calculation 2 5 3 3 2" xfId="5447"/>
    <cellStyle name="Calculation 2 5 3 3 2 2" xfId="5448"/>
    <cellStyle name="Calculation 2 5 3 3 2 3" xfId="5449"/>
    <cellStyle name="Calculation 2 5 3 3 2 4" xfId="5450"/>
    <cellStyle name="Calculation 2 5 3 3 3" xfId="5451"/>
    <cellStyle name="Calculation 2 5 3 3 3 2" xfId="5452"/>
    <cellStyle name="Calculation 2 5 3 3 3 3" xfId="5453"/>
    <cellStyle name="Calculation 2 5 3 3 3 4" xfId="5454"/>
    <cellStyle name="Calculation 2 5 3 3 4" xfId="5455"/>
    <cellStyle name="Calculation 2 5 3 3 4 2" xfId="5456"/>
    <cellStyle name="Calculation 2 5 3 3 4 3" xfId="5457"/>
    <cellStyle name="Calculation 2 5 3 3 4 4" xfId="5458"/>
    <cellStyle name="Calculation 2 5 3 3 5" xfId="5459"/>
    <cellStyle name="Calculation 2 5 3 3 5 2" xfId="5460"/>
    <cellStyle name="Calculation 2 5 3 3 5 3" xfId="5461"/>
    <cellStyle name="Calculation 2 5 3 3 5 4" xfId="5462"/>
    <cellStyle name="Calculation 2 5 3 3 6" xfId="5463"/>
    <cellStyle name="Calculation 2 5 3 3 6 2" xfId="5464"/>
    <cellStyle name="Calculation 2 5 3 3 6 3" xfId="5465"/>
    <cellStyle name="Calculation 2 5 3 3 6 4" xfId="5466"/>
    <cellStyle name="Calculation 2 5 3 3 7" xfId="5467"/>
    <cellStyle name="Calculation 2 5 3 3 8" xfId="5468"/>
    <cellStyle name="Calculation 2 5 3 3 9" xfId="5469"/>
    <cellStyle name="Calculation 2 5 3 4" xfId="5470"/>
    <cellStyle name="Calculation 2 5 3 4 10" xfId="5471"/>
    <cellStyle name="Calculation 2 5 3 4 2" xfId="5472"/>
    <cellStyle name="Calculation 2 5 3 4 2 2" xfId="5473"/>
    <cellStyle name="Calculation 2 5 3 4 2 3" xfId="5474"/>
    <cellStyle name="Calculation 2 5 3 4 2 4" xfId="5475"/>
    <cellStyle name="Calculation 2 5 3 4 3" xfId="5476"/>
    <cellStyle name="Calculation 2 5 3 4 3 2" xfId="5477"/>
    <cellStyle name="Calculation 2 5 3 4 3 3" xfId="5478"/>
    <cellStyle name="Calculation 2 5 3 4 3 4" xfId="5479"/>
    <cellStyle name="Calculation 2 5 3 4 4" xfId="5480"/>
    <cellStyle name="Calculation 2 5 3 4 4 2" xfId="5481"/>
    <cellStyle name="Calculation 2 5 3 4 4 3" xfId="5482"/>
    <cellStyle name="Calculation 2 5 3 4 4 4" xfId="5483"/>
    <cellStyle name="Calculation 2 5 3 4 5" xfId="5484"/>
    <cellStyle name="Calculation 2 5 3 4 5 2" xfId="5485"/>
    <cellStyle name="Calculation 2 5 3 4 5 3" xfId="5486"/>
    <cellStyle name="Calculation 2 5 3 4 5 4" xfId="5487"/>
    <cellStyle name="Calculation 2 5 3 4 6" xfId="5488"/>
    <cellStyle name="Calculation 2 5 3 4 6 2" xfId="5489"/>
    <cellStyle name="Calculation 2 5 3 4 6 3" xfId="5490"/>
    <cellStyle name="Calculation 2 5 3 4 6 4" xfId="5491"/>
    <cellStyle name="Calculation 2 5 3 4 7" xfId="5492"/>
    <cellStyle name="Calculation 2 5 3 4 8" xfId="5493"/>
    <cellStyle name="Calculation 2 5 3 4 9" xfId="5494"/>
    <cellStyle name="Calculation 2 5 3 5" xfId="5495"/>
    <cellStyle name="Calculation 2 5 3 5 2" xfId="5496"/>
    <cellStyle name="Calculation 2 5 3 5 2 2" xfId="5497"/>
    <cellStyle name="Calculation 2 5 3 5 2 3" xfId="5498"/>
    <cellStyle name="Calculation 2 5 3 5 3" xfId="5499"/>
    <cellStyle name="Calculation 2 5 3 5 3 2" xfId="5500"/>
    <cellStyle name="Calculation 2 5 3 5 3 3" xfId="5501"/>
    <cellStyle name="Calculation 2 5 3 5 4" xfId="5502"/>
    <cellStyle name="Calculation 2 5 3 5 4 2" xfId="5503"/>
    <cellStyle name="Calculation 2 5 3 5 4 3" xfId="5504"/>
    <cellStyle name="Calculation 2 5 3 5 5" xfId="5505"/>
    <cellStyle name="Calculation 2 5 3 5 5 2" xfId="5506"/>
    <cellStyle name="Calculation 2 5 3 5 5 3" xfId="5507"/>
    <cellStyle name="Calculation 2 5 3 5 6" xfId="5508"/>
    <cellStyle name="Calculation 2 5 3 5 6 2" xfId="5509"/>
    <cellStyle name="Calculation 2 5 3 5 6 3" xfId="5510"/>
    <cellStyle name="Calculation 2 5 3 5 7" xfId="5511"/>
    <cellStyle name="Calculation 2 5 3 5 8" xfId="5512"/>
    <cellStyle name="Calculation 2 5 3 5 9" xfId="5513"/>
    <cellStyle name="Calculation 2 5 3 6" xfId="5514"/>
    <cellStyle name="Calculation 2 5 3 6 2" xfId="5515"/>
    <cellStyle name="Calculation 2 5 3 6 2 2" xfId="5516"/>
    <cellStyle name="Calculation 2 5 3 6 2 3" xfId="5517"/>
    <cellStyle name="Calculation 2 5 3 6 3" xfId="5518"/>
    <cellStyle name="Calculation 2 5 3 6 3 2" xfId="5519"/>
    <cellStyle name="Calculation 2 5 3 6 3 3" xfId="5520"/>
    <cellStyle name="Calculation 2 5 3 6 4" xfId="5521"/>
    <cellStyle name="Calculation 2 5 3 6 4 2" xfId="5522"/>
    <cellStyle name="Calculation 2 5 3 6 4 3" xfId="5523"/>
    <cellStyle name="Calculation 2 5 3 6 5" xfId="5524"/>
    <cellStyle name="Calculation 2 5 3 6 5 2" xfId="5525"/>
    <cellStyle name="Calculation 2 5 3 6 5 3" xfId="5526"/>
    <cellStyle name="Calculation 2 5 3 6 6" xfId="5527"/>
    <cellStyle name="Calculation 2 5 3 6 6 2" xfId="5528"/>
    <cellStyle name="Calculation 2 5 3 6 6 3" xfId="5529"/>
    <cellStyle name="Calculation 2 5 3 6 7" xfId="5530"/>
    <cellStyle name="Calculation 2 5 3 6 8" xfId="5531"/>
    <cellStyle name="Calculation 2 5 3 6 9" xfId="5532"/>
    <cellStyle name="Calculation 2 5 3 7" xfId="5533"/>
    <cellStyle name="Calculation 2 5 3 7 2" xfId="5534"/>
    <cellStyle name="Calculation 2 5 3 7 2 2" xfId="5535"/>
    <cellStyle name="Calculation 2 5 3 7 2 3" xfId="5536"/>
    <cellStyle name="Calculation 2 5 3 7 3" xfId="5537"/>
    <cellStyle name="Calculation 2 5 3 7 3 2" xfId="5538"/>
    <cellStyle name="Calculation 2 5 3 7 3 3" xfId="5539"/>
    <cellStyle name="Calculation 2 5 3 7 4" xfId="5540"/>
    <cellStyle name="Calculation 2 5 3 7 4 2" xfId="5541"/>
    <cellStyle name="Calculation 2 5 3 7 4 3" xfId="5542"/>
    <cellStyle name="Calculation 2 5 3 7 5" xfId="5543"/>
    <cellStyle name="Calculation 2 5 3 7 5 2" xfId="5544"/>
    <cellStyle name="Calculation 2 5 3 7 5 3" xfId="5545"/>
    <cellStyle name="Calculation 2 5 3 7 6" xfId="5546"/>
    <cellStyle name="Calculation 2 5 3 7 6 2" xfId="5547"/>
    <cellStyle name="Calculation 2 5 3 7 6 3" xfId="5548"/>
    <cellStyle name="Calculation 2 5 3 7 7" xfId="5549"/>
    <cellStyle name="Calculation 2 5 3 7 8" xfId="5550"/>
    <cellStyle name="Calculation 2 5 3 7 9" xfId="5551"/>
    <cellStyle name="Calculation 2 5 3 8" xfId="5552"/>
    <cellStyle name="Calculation 2 5 3 8 2" xfId="5553"/>
    <cellStyle name="Calculation 2 5 3 8 2 2" xfId="5554"/>
    <cellStyle name="Calculation 2 5 3 8 2 3" xfId="5555"/>
    <cellStyle name="Calculation 2 5 3 8 3" xfId="5556"/>
    <cellStyle name="Calculation 2 5 3 8 3 2" xfId="5557"/>
    <cellStyle name="Calculation 2 5 3 8 3 3" xfId="5558"/>
    <cellStyle name="Calculation 2 5 3 8 4" xfId="5559"/>
    <cellStyle name="Calculation 2 5 3 8 4 2" xfId="5560"/>
    <cellStyle name="Calculation 2 5 3 8 4 3" xfId="5561"/>
    <cellStyle name="Calculation 2 5 3 8 5" xfId="5562"/>
    <cellStyle name="Calculation 2 5 3 8 5 2" xfId="5563"/>
    <cellStyle name="Calculation 2 5 3 8 5 3" xfId="5564"/>
    <cellStyle name="Calculation 2 5 3 8 6" xfId="5565"/>
    <cellStyle name="Calculation 2 5 3 8 6 2" xfId="5566"/>
    <cellStyle name="Calculation 2 5 3 8 6 3" xfId="5567"/>
    <cellStyle name="Calculation 2 5 3 8 7" xfId="5568"/>
    <cellStyle name="Calculation 2 5 3 8 8" xfId="5569"/>
    <cellStyle name="Calculation 2 5 3 8 9" xfId="5570"/>
    <cellStyle name="Calculation 2 5 3 9" xfId="5571"/>
    <cellStyle name="Calculation 2 5 3 9 2" xfId="5572"/>
    <cellStyle name="Calculation 2 5 3 9 2 2" xfId="5573"/>
    <cellStyle name="Calculation 2 5 3 9 2 3" xfId="5574"/>
    <cellStyle name="Calculation 2 5 3 9 3" xfId="5575"/>
    <cellStyle name="Calculation 2 5 3 9 3 2" xfId="5576"/>
    <cellStyle name="Calculation 2 5 3 9 3 3" xfId="5577"/>
    <cellStyle name="Calculation 2 5 3 9 4" xfId="5578"/>
    <cellStyle name="Calculation 2 5 3 9 4 2" xfId="5579"/>
    <cellStyle name="Calculation 2 5 3 9 4 3" xfId="5580"/>
    <cellStyle name="Calculation 2 5 3 9 5" xfId="5581"/>
    <cellStyle name="Calculation 2 5 3 9 5 2" xfId="5582"/>
    <cellStyle name="Calculation 2 5 3 9 5 3" xfId="5583"/>
    <cellStyle name="Calculation 2 5 3 9 6" xfId="5584"/>
    <cellStyle name="Calculation 2 5 3 9 6 2" xfId="5585"/>
    <cellStyle name="Calculation 2 5 3 9 6 3" xfId="5586"/>
    <cellStyle name="Calculation 2 5 3 9 7" xfId="5587"/>
    <cellStyle name="Calculation 2 5 3 9 8" xfId="5588"/>
    <cellStyle name="Calculation 2 5 3 9 9" xfId="5589"/>
    <cellStyle name="Calculation 2 5 4" xfId="5590"/>
    <cellStyle name="Calculation 2 5 4 10" xfId="5591"/>
    <cellStyle name="Calculation 2 5 4 10 2" xfId="5592"/>
    <cellStyle name="Calculation 2 5 4 10 2 2" xfId="5593"/>
    <cellStyle name="Calculation 2 5 4 10 2 3" xfId="5594"/>
    <cellStyle name="Calculation 2 5 4 10 3" xfId="5595"/>
    <cellStyle name="Calculation 2 5 4 10 3 2" xfId="5596"/>
    <cellStyle name="Calculation 2 5 4 10 3 3" xfId="5597"/>
    <cellStyle name="Calculation 2 5 4 10 4" xfId="5598"/>
    <cellStyle name="Calculation 2 5 4 10 4 2" xfId="5599"/>
    <cellStyle name="Calculation 2 5 4 10 4 3" xfId="5600"/>
    <cellStyle name="Calculation 2 5 4 10 5" xfId="5601"/>
    <cellStyle name="Calculation 2 5 4 10 5 2" xfId="5602"/>
    <cellStyle name="Calculation 2 5 4 10 5 3" xfId="5603"/>
    <cellStyle name="Calculation 2 5 4 10 6" xfId="5604"/>
    <cellStyle name="Calculation 2 5 4 10 6 2" xfId="5605"/>
    <cellStyle name="Calculation 2 5 4 10 6 3" xfId="5606"/>
    <cellStyle name="Calculation 2 5 4 10 7" xfId="5607"/>
    <cellStyle name="Calculation 2 5 4 10 8" xfId="5608"/>
    <cellStyle name="Calculation 2 5 4 11" xfId="5609"/>
    <cellStyle name="Calculation 2 5 4 11 2" xfId="5610"/>
    <cellStyle name="Calculation 2 5 4 11 2 2" xfId="5611"/>
    <cellStyle name="Calculation 2 5 4 11 2 3" xfId="5612"/>
    <cellStyle name="Calculation 2 5 4 11 3" xfId="5613"/>
    <cellStyle name="Calculation 2 5 4 11 3 2" xfId="5614"/>
    <cellStyle name="Calculation 2 5 4 11 3 3" xfId="5615"/>
    <cellStyle name="Calculation 2 5 4 11 4" xfId="5616"/>
    <cellStyle name="Calculation 2 5 4 11 4 2" xfId="5617"/>
    <cellStyle name="Calculation 2 5 4 11 4 3" xfId="5618"/>
    <cellStyle name="Calculation 2 5 4 11 5" xfId="5619"/>
    <cellStyle name="Calculation 2 5 4 11 5 2" xfId="5620"/>
    <cellStyle name="Calculation 2 5 4 11 5 3" xfId="5621"/>
    <cellStyle name="Calculation 2 5 4 11 6" xfId="5622"/>
    <cellStyle name="Calculation 2 5 4 11 6 2" xfId="5623"/>
    <cellStyle name="Calculation 2 5 4 11 6 3" xfId="5624"/>
    <cellStyle name="Calculation 2 5 4 11 7" xfId="5625"/>
    <cellStyle name="Calculation 2 5 4 11 8" xfId="5626"/>
    <cellStyle name="Calculation 2 5 4 12" xfId="5627"/>
    <cellStyle name="Calculation 2 5 4 12 2" xfId="5628"/>
    <cellStyle name="Calculation 2 5 4 12 2 2" xfId="5629"/>
    <cellStyle name="Calculation 2 5 4 12 2 3" xfId="5630"/>
    <cellStyle name="Calculation 2 5 4 12 3" xfId="5631"/>
    <cellStyle name="Calculation 2 5 4 12 3 2" xfId="5632"/>
    <cellStyle name="Calculation 2 5 4 12 3 3" xfId="5633"/>
    <cellStyle name="Calculation 2 5 4 12 4" xfId="5634"/>
    <cellStyle name="Calculation 2 5 4 12 4 2" xfId="5635"/>
    <cellStyle name="Calculation 2 5 4 12 4 3" xfId="5636"/>
    <cellStyle name="Calculation 2 5 4 12 5" xfId="5637"/>
    <cellStyle name="Calculation 2 5 4 12 5 2" xfId="5638"/>
    <cellStyle name="Calculation 2 5 4 12 5 3" xfId="5639"/>
    <cellStyle name="Calculation 2 5 4 12 6" xfId="5640"/>
    <cellStyle name="Calculation 2 5 4 12 6 2" xfId="5641"/>
    <cellStyle name="Calculation 2 5 4 12 6 3" xfId="5642"/>
    <cellStyle name="Calculation 2 5 4 12 7" xfId="5643"/>
    <cellStyle name="Calculation 2 5 4 12 8" xfId="5644"/>
    <cellStyle name="Calculation 2 5 4 13" xfId="5645"/>
    <cellStyle name="Calculation 2 5 4 13 2" xfId="5646"/>
    <cellStyle name="Calculation 2 5 4 13 2 2" xfId="5647"/>
    <cellStyle name="Calculation 2 5 4 13 2 3" xfId="5648"/>
    <cellStyle name="Calculation 2 5 4 13 3" xfId="5649"/>
    <cellStyle name="Calculation 2 5 4 13 3 2" xfId="5650"/>
    <cellStyle name="Calculation 2 5 4 13 3 3" xfId="5651"/>
    <cellStyle name="Calculation 2 5 4 13 4" xfId="5652"/>
    <cellStyle name="Calculation 2 5 4 13 4 2" xfId="5653"/>
    <cellStyle name="Calculation 2 5 4 13 4 3" xfId="5654"/>
    <cellStyle name="Calculation 2 5 4 13 5" xfId="5655"/>
    <cellStyle name="Calculation 2 5 4 13 5 2" xfId="5656"/>
    <cellStyle name="Calculation 2 5 4 13 5 3" xfId="5657"/>
    <cellStyle name="Calculation 2 5 4 13 6" xfId="5658"/>
    <cellStyle name="Calculation 2 5 4 13 6 2" xfId="5659"/>
    <cellStyle name="Calculation 2 5 4 13 6 3" xfId="5660"/>
    <cellStyle name="Calculation 2 5 4 13 7" xfId="5661"/>
    <cellStyle name="Calculation 2 5 4 13 8" xfId="5662"/>
    <cellStyle name="Calculation 2 5 4 14" xfId="5663"/>
    <cellStyle name="Calculation 2 5 4 14 2" xfId="5664"/>
    <cellStyle name="Calculation 2 5 4 14 2 2" xfId="5665"/>
    <cellStyle name="Calculation 2 5 4 14 2 3" xfId="5666"/>
    <cellStyle name="Calculation 2 5 4 14 3" xfId="5667"/>
    <cellStyle name="Calculation 2 5 4 14 3 2" xfId="5668"/>
    <cellStyle name="Calculation 2 5 4 14 3 3" xfId="5669"/>
    <cellStyle name="Calculation 2 5 4 14 4" xfId="5670"/>
    <cellStyle name="Calculation 2 5 4 14 4 2" xfId="5671"/>
    <cellStyle name="Calculation 2 5 4 14 4 3" xfId="5672"/>
    <cellStyle name="Calculation 2 5 4 14 5" xfId="5673"/>
    <cellStyle name="Calculation 2 5 4 14 5 2" xfId="5674"/>
    <cellStyle name="Calculation 2 5 4 14 5 3" xfId="5675"/>
    <cellStyle name="Calculation 2 5 4 14 6" xfId="5676"/>
    <cellStyle name="Calculation 2 5 4 14 6 2" xfId="5677"/>
    <cellStyle name="Calculation 2 5 4 14 6 3" xfId="5678"/>
    <cellStyle name="Calculation 2 5 4 14 7" xfId="5679"/>
    <cellStyle name="Calculation 2 5 4 14 8" xfId="5680"/>
    <cellStyle name="Calculation 2 5 4 15" xfId="5681"/>
    <cellStyle name="Calculation 2 5 4 15 2" xfId="5682"/>
    <cellStyle name="Calculation 2 5 4 15 3" xfId="5683"/>
    <cellStyle name="Calculation 2 5 4 16" xfId="5684"/>
    <cellStyle name="Calculation 2 5 4 2" xfId="5685"/>
    <cellStyle name="Calculation 2 5 4 2 2" xfId="5686"/>
    <cellStyle name="Calculation 2 5 4 2 2 2" xfId="5687"/>
    <cellStyle name="Calculation 2 5 4 2 2 3" xfId="5688"/>
    <cellStyle name="Calculation 2 5 4 2 3" xfId="5689"/>
    <cellStyle name="Calculation 2 5 4 2 3 2" xfId="5690"/>
    <cellStyle name="Calculation 2 5 4 2 3 3" xfId="5691"/>
    <cellStyle name="Calculation 2 5 4 2 4" xfId="5692"/>
    <cellStyle name="Calculation 2 5 4 2 4 2" xfId="5693"/>
    <cellStyle name="Calculation 2 5 4 2 4 3" xfId="5694"/>
    <cellStyle name="Calculation 2 5 4 2 5" xfId="5695"/>
    <cellStyle name="Calculation 2 5 4 2 5 2" xfId="5696"/>
    <cellStyle name="Calculation 2 5 4 2 5 3" xfId="5697"/>
    <cellStyle name="Calculation 2 5 4 2 6" xfId="5698"/>
    <cellStyle name="Calculation 2 5 4 2 6 2" xfId="5699"/>
    <cellStyle name="Calculation 2 5 4 2 6 3" xfId="5700"/>
    <cellStyle name="Calculation 2 5 4 2 7" xfId="5701"/>
    <cellStyle name="Calculation 2 5 4 2 8" xfId="5702"/>
    <cellStyle name="Calculation 2 5 4 2 9" xfId="5703"/>
    <cellStyle name="Calculation 2 5 4 3" xfId="5704"/>
    <cellStyle name="Calculation 2 5 4 3 2" xfId="5705"/>
    <cellStyle name="Calculation 2 5 4 3 2 2" xfId="5706"/>
    <cellStyle name="Calculation 2 5 4 3 2 3" xfId="5707"/>
    <cellStyle name="Calculation 2 5 4 3 3" xfId="5708"/>
    <cellStyle name="Calculation 2 5 4 3 3 2" xfId="5709"/>
    <cellStyle name="Calculation 2 5 4 3 3 3" xfId="5710"/>
    <cellStyle name="Calculation 2 5 4 3 4" xfId="5711"/>
    <cellStyle name="Calculation 2 5 4 3 4 2" xfId="5712"/>
    <cellStyle name="Calculation 2 5 4 3 4 3" xfId="5713"/>
    <cellStyle name="Calculation 2 5 4 3 5" xfId="5714"/>
    <cellStyle name="Calculation 2 5 4 3 5 2" xfId="5715"/>
    <cellStyle name="Calculation 2 5 4 3 5 3" xfId="5716"/>
    <cellStyle name="Calculation 2 5 4 3 6" xfId="5717"/>
    <cellStyle name="Calculation 2 5 4 3 6 2" xfId="5718"/>
    <cellStyle name="Calculation 2 5 4 3 6 3" xfId="5719"/>
    <cellStyle name="Calculation 2 5 4 3 7" xfId="5720"/>
    <cellStyle name="Calculation 2 5 4 3 8" xfId="5721"/>
    <cellStyle name="Calculation 2 5 4 3 9" xfId="5722"/>
    <cellStyle name="Calculation 2 5 4 4" xfId="5723"/>
    <cellStyle name="Calculation 2 5 4 4 2" xfId="5724"/>
    <cellStyle name="Calculation 2 5 4 4 2 2" xfId="5725"/>
    <cellStyle name="Calculation 2 5 4 4 2 3" xfId="5726"/>
    <cellStyle name="Calculation 2 5 4 4 3" xfId="5727"/>
    <cellStyle name="Calculation 2 5 4 4 3 2" xfId="5728"/>
    <cellStyle name="Calculation 2 5 4 4 3 3" xfId="5729"/>
    <cellStyle name="Calculation 2 5 4 4 4" xfId="5730"/>
    <cellStyle name="Calculation 2 5 4 4 4 2" xfId="5731"/>
    <cellStyle name="Calculation 2 5 4 4 4 3" xfId="5732"/>
    <cellStyle name="Calculation 2 5 4 4 5" xfId="5733"/>
    <cellStyle name="Calculation 2 5 4 4 5 2" xfId="5734"/>
    <cellStyle name="Calculation 2 5 4 4 5 3" xfId="5735"/>
    <cellStyle name="Calculation 2 5 4 4 6" xfId="5736"/>
    <cellStyle name="Calculation 2 5 4 4 6 2" xfId="5737"/>
    <cellStyle name="Calculation 2 5 4 4 6 3" xfId="5738"/>
    <cellStyle name="Calculation 2 5 4 4 7" xfId="5739"/>
    <cellStyle name="Calculation 2 5 4 4 8" xfId="5740"/>
    <cellStyle name="Calculation 2 5 4 4 9" xfId="5741"/>
    <cellStyle name="Calculation 2 5 4 5" xfId="5742"/>
    <cellStyle name="Calculation 2 5 4 5 2" xfId="5743"/>
    <cellStyle name="Calculation 2 5 4 5 2 2" xfId="5744"/>
    <cellStyle name="Calculation 2 5 4 5 2 3" xfId="5745"/>
    <cellStyle name="Calculation 2 5 4 5 3" xfId="5746"/>
    <cellStyle name="Calculation 2 5 4 5 3 2" xfId="5747"/>
    <cellStyle name="Calculation 2 5 4 5 3 3" xfId="5748"/>
    <cellStyle name="Calculation 2 5 4 5 4" xfId="5749"/>
    <cellStyle name="Calculation 2 5 4 5 4 2" xfId="5750"/>
    <cellStyle name="Calculation 2 5 4 5 4 3" xfId="5751"/>
    <cellStyle name="Calculation 2 5 4 5 5" xfId="5752"/>
    <cellStyle name="Calculation 2 5 4 5 5 2" xfId="5753"/>
    <cellStyle name="Calculation 2 5 4 5 5 3" xfId="5754"/>
    <cellStyle name="Calculation 2 5 4 5 6" xfId="5755"/>
    <cellStyle name="Calculation 2 5 4 5 6 2" xfId="5756"/>
    <cellStyle name="Calculation 2 5 4 5 6 3" xfId="5757"/>
    <cellStyle name="Calculation 2 5 4 5 7" xfId="5758"/>
    <cellStyle name="Calculation 2 5 4 5 8" xfId="5759"/>
    <cellStyle name="Calculation 2 5 4 5 9" xfId="5760"/>
    <cellStyle name="Calculation 2 5 4 6" xfId="5761"/>
    <cellStyle name="Calculation 2 5 4 6 2" xfId="5762"/>
    <cellStyle name="Calculation 2 5 4 6 2 2" xfId="5763"/>
    <cellStyle name="Calculation 2 5 4 6 2 3" xfId="5764"/>
    <cellStyle name="Calculation 2 5 4 6 3" xfId="5765"/>
    <cellStyle name="Calculation 2 5 4 6 3 2" xfId="5766"/>
    <cellStyle name="Calculation 2 5 4 6 3 3" xfId="5767"/>
    <cellStyle name="Calculation 2 5 4 6 4" xfId="5768"/>
    <cellStyle name="Calculation 2 5 4 6 4 2" xfId="5769"/>
    <cellStyle name="Calculation 2 5 4 6 4 3" xfId="5770"/>
    <cellStyle name="Calculation 2 5 4 6 5" xfId="5771"/>
    <cellStyle name="Calculation 2 5 4 6 5 2" xfId="5772"/>
    <cellStyle name="Calculation 2 5 4 6 5 3" xfId="5773"/>
    <cellStyle name="Calculation 2 5 4 6 6" xfId="5774"/>
    <cellStyle name="Calculation 2 5 4 6 6 2" xfId="5775"/>
    <cellStyle name="Calculation 2 5 4 6 6 3" xfId="5776"/>
    <cellStyle name="Calculation 2 5 4 6 7" xfId="5777"/>
    <cellStyle name="Calculation 2 5 4 6 8" xfId="5778"/>
    <cellStyle name="Calculation 2 5 4 6 9" xfId="5779"/>
    <cellStyle name="Calculation 2 5 4 7" xfId="5780"/>
    <cellStyle name="Calculation 2 5 4 7 2" xfId="5781"/>
    <cellStyle name="Calculation 2 5 4 7 2 2" xfId="5782"/>
    <cellStyle name="Calculation 2 5 4 7 2 3" xfId="5783"/>
    <cellStyle name="Calculation 2 5 4 7 3" xfId="5784"/>
    <cellStyle name="Calculation 2 5 4 7 3 2" xfId="5785"/>
    <cellStyle name="Calculation 2 5 4 7 3 3" xfId="5786"/>
    <cellStyle name="Calculation 2 5 4 7 4" xfId="5787"/>
    <cellStyle name="Calculation 2 5 4 7 4 2" xfId="5788"/>
    <cellStyle name="Calculation 2 5 4 7 4 3" xfId="5789"/>
    <cellStyle name="Calculation 2 5 4 7 5" xfId="5790"/>
    <cellStyle name="Calculation 2 5 4 7 5 2" xfId="5791"/>
    <cellStyle name="Calculation 2 5 4 7 5 3" xfId="5792"/>
    <cellStyle name="Calculation 2 5 4 7 6" xfId="5793"/>
    <cellStyle name="Calculation 2 5 4 7 6 2" xfId="5794"/>
    <cellStyle name="Calculation 2 5 4 7 6 3" xfId="5795"/>
    <cellStyle name="Calculation 2 5 4 7 7" xfId="5796"/>
    <cellStyle name="Calculation 2 5 4 7 8" xfId="5797"/>
    <cellStyle name="Calculation 2 5 4 7 9" xfId="5798"/>
    <cellStyle name="Calculation 2 5 4 8" xfId="5799"/>
    <cellStyle name="Calculation 2 5 4 8 2" xfId="5800"/>
    <cellStyle name="Calculation 2 5 4 8 2 2" xfId="5801"/>
    <cellStyle name="Calculation 2 5 4 8 2 3" xfId="5802"/>
    <cellStyle name="Calculation 2 5 4 8 3" xfId="5803"/>
    <cellStyle name="Calculation 2 5 4 8 3 2" xfId="5804"/>
    <cellStyle name="Calculation 2 5 4 8 3 3" xfId="5805"/>
    <cellStyle name="Calculation 2 5 4 8 4" xfId="5806"/>
    <cellStyle name="Calculation 2 5 4 8 4 2" xfId="5807"/>
    <cellStyle name="Calculation 2 5 4 8 4 3" xfId="5808"/>
    <cellStyle name="Calculation 2 5 4 8 5" xfId="5809"/>
    <cellStyle name="Calculation 2 5 4 8 5 2" xfId="5810"/>
    <cellStyle name="Calculation 2 5 4 8 5 3" xfId="5811"/>
    <cellStyle name="Calculation 2 5 4 8 6" xfId="5812"/>
    <cellStyle name="Calculation 2 5 4 8 6 2" xfId="5813"/>
    <cellStyle name="Calculation 2 5 4 8 6 3" xfId="5814"/>
    <cellStyle name="Calculation 2 5 4 8 7" xfId="5815"/>
    <cellStyle name="Calculation 2 5 4 8 8" xfId="5816"/>
    <cellStyle name="Calculation 2 5 4 8 9" xfId="5817"/>
    <cellStyle name="Calculation 2 5 4 9" xfId="5818"/>
    <cellStyle name="Calculation 2 5 4 9 2" xfId="5819"/>
    <cellStyle name="Calculation 2 5 4 9 2 2" xfId="5820"/>
    <cellStyle name="Calculation 2 5 4 9 2 3" xfId="5821"/>
    <cellStyle name="Calculation 2 5 4 9 3" xfId="5822"/>
    <cellStyle name="Calculation 2 5 4 9 3 2" xfId="5823"/>
    <cellStyle name="Calculation 2 5 4 9 3 3" xfId="5824"/>
    <cellStyle name="Calculation 2 5 4 9 4" xfId="5825"/>
    <cellStyle name="Calculation 2 5 4 9 4 2" xfId="5826"/>
    <cellStyle name="Calculation 2 5 4 9 4 3" xfId="5827"/>
    <cellStyle name="Calculation 2 5 4 9 5" xfId="5828"/>
    <cellStyle name="Calculation 2 5 4 9 5 2" xfId="5829"/>
    <cellStyle name="Calculation 2 5 4 9 5 3" xfId="5830"/>
    <cellStyle name="Calculation 2 5 4 9 6" xfId="5831"/>
    <cellStyle name="Calculation 2 5 4 9 6 2" xfId="5832"/>
    <cellStyle name="Calculation 2 5 4 9 6 3" xfId="5833"/>
    <cellStyle name="Calculation 2 5 4 9 7" xfId="5834"/>
    <cellStyle name="Calculation 2 5 4 9 8" xfId="5835"/>
    <cellStyle name="Calculation 2 5 5" xfId="5836"/>
    <cellStyle name="Calculation 2 5 5 10" xfId="5837"/>
    <cellStyle name="Calculation 2 5 5 11" xfId="5838"/>
    <cellStyle name="Calculation 2 5 5 2" xfId="5839"/>
    <cellStyle name="Calculation 2 5 5 2 2" xfId="5840"/>
    <cellStyle name="Calculation 2 5 5 2 3" xfId="5841"/>
    <cellStyle name="Calculation 2 5 5 2 4" xfId="5842"/>
    <cellStyle name="Calculation 2 5 5 3" xfId="5843"/>
    <cellStyle name="Calculation 2 5 5 3 2" xfId="5844"/>
    <cellStyle name="Calculation 2 5 5 3 3" xfId="5845"/>
    <cellStyle name="Calculation 2 5 5 3 4" xfId="5846"/>
    <cellStyle name="Calculation 2 5 5 4" xfId="5847"/>
    <cellStyle name="Calculation 2 5 5 4 2" xfId="5848"/>
    <cellStyle name="Calculation 2 5 5 4 3" xfId="5849"/>
    <cellStyle name="Calculation 2 5 5 4 4" xfId="5850"/>
    <cellStyle name="Calculation 2 5 5 5" xfId="5851"/>
    <cellStyle name="Calculation 2 5 5 5 2" xfId="5852"/>
    <cellStyle name="Calculation 2 5 5 5 3" xfId="5853"/>
    <cellStyle name="Calculation 2 5 5 5 4" xfId="5854"/>
    <cellStyle name="Calculation 2 5 5 6" xfId="5855"/>
    <cellStyle name="Calculation 2 5 5 6 2" xfId="5856"/>
    <cellStyle name="Calculation 2 5 5 6 3" xfId="5857"/>
    <cellStyle name="Calculation 2 5 5 6 4" xfId="5858"/>
    <cellStyle name="Calculation 2 5 5 7" xfId="5859"/>
    <cellStyle name="Calculation 2 5 5 8" xfId="5860"/>
    <cellStyle name="Calculation 2 5 5 9" xfId="5861"/>
    <cellStyle name="Calculation 2 5 6" xfId="5862"/>
    <cellStyle name="Calculation 2 5 6 10" xfId="5863"/>
    <cellStyle name="Calculation 2 5 6 2" xfId="5864"/>
    <cellStyle name="Calculation 2 5 6 2 2" xfId="5865"/>
    <cellStyle name="Calculation 2 5 6 2 3" xfId="5866"/>
    <cellStyle name="Calculation 2 5 6 2 4" xfId="5867"/>
    <cellStyle name="Calculation 2 5 6 3" xfId="5868"/>
    <cellStyle name="Calculation 2 5 6 3 2" xfId="5869"/>
    <cellStyle name="Calculation 2 5 6 3 3" xfId="5870"/>
    <cellStyle name="Calculation 2 5 6 3 4" xfId="5871"/>
    <cellStyle name="Calculation 2 5 6 4" xfId="5872"/>
    <cellStyle name="Calculation 2 5 6 4 2" xfId="5873"/>
    <cellStyle name="Calculation 2 5 6 4 3" xfId="5874"/>
    <cellStyle name="Calculation 2 5 6 4 4" xfId="5875"/>
    <cellStyle name="Calculation 2 5 6 5" xfId="5876"/>
    <cellStyle name="Calculation 2 5 6 5 2" xfId="5877"/>
    <cellStyle name="Calculation 2 5 6 5 3" xfId="5878"/>
    <cellStyle name="Calculation 2 5 6 5 4" xfId="5879"/>
    <cellStyle name="Calculation 2 5 6 6" xfId="5880"/>
    <cellStyle name="Calculation 2 5 6 6 2" xfId="5881"/>
    <cellStyle name="Calculation 2 5 6 6 3" xfId="5882"/>
    <cellStyle name="Calculation 2 5 6 6 4" xfId="5883"/>
    <cellStyle name="Calculation 2 5 6 7" xfId="5884"/>
    <cellStyle name="Calculation 2 5 6 8" xfId="5885"/>
    <cellStyle name="Calculation 2 5 6 9" xfId="5886"/>
    <cellStyle name="Calculation 2 5 7" xfId="5887"/>
    <cellStyle name="Calculation 2 5 7 2" xfId="5888"/>
    <cellStyle name="Calculation 2 5 7 2 2" xfId="5889"/>
    <cellStyle name="Calculation 2 5 7 2 3" xfId="5890"/>
    <cellStyle name="Calculation 2 5 7 3" xfId="5891"/>
    <cellStyle name="Calculation 2 5 7 3 2" xfId="5892"/>
    <cellStyle name="Calculation 2 5 7 3 3" xfId="5893"/>
    <cellStyle name="Calculation 2 5 7 4" xfId="5894"/>
    <cellStyle name="Calculation 2 5 7 4 2" xfId="5895"/>
    <cellStyle name="Calculation 2 5 7 4 3" xfId="5896"/>
    <cellStyle name="Calculation 2 5 7 5" xfId="5897"/>
    <cellStyle name="Calculation 2 5 7 5 2" xfId="5898"/>
    <cellStyle name="Calculation 2 5 7 5 3" xfId="5899"/>
    <cellStyle name="Calculation 2 5 7 6" xfId="5900"/>
    <cellStyle name="Calculation 2 5 7 6 2" xfId="5901"/>
    <cellStyle name="Calculation 2 5 7 6 3" xfId="5902"/>
    <cellStyle name="Calculation 2 5 7 7" xfId="5903"/>
    <cellStyle name="Calculation 2 5 7 8" xfId="5904"/>
    <cellStyle name="Calculation 2 5 7 9" xfId="5905"/>
    <cellStyle name="Calculation 2 5 8" xfId="5906"/>
    <cellStyle name="Calculation 2 5 8 2" xfId="5907"/>
    <cellStyle name="Calculation 2 5 8 2 2" xfId="5908"/>
    <cellStyle name="Calculation 2 5 8 2 3" xfId="5909"/>
    <cellStyle name="Calculation 2 5 8 3" xfId="5910"/>
    <cellStyle name="Calculation 2 5 8 3 2" xfId="5911"/>
    <cellStyle name="Calculation 2 5 8 3 3" xfId="5912"/>
    <cellStyle name="Calculation 2 5 8 4" xfId="5913"/>
    <cellStyle name="Calculation 2 5 8 4 2" xfId="5914"/>
    <cellStyle name="Calculation 2 5 8 4 3" xfId="5915"/>
    <cellStyle name="Calculation 2 5 8 5" xfId="5916"/>
    <cellStyle name="Calculation 2 5 8 5 2" xfId="5917"/>
    <cellStyle name="Calculation 2 5 8 5 3" xfId="5918"/>
    <cellStyle name="Calculation 2 5 8 6" xfId="5919"/>
    <cellStyle name="Calculation 2 5 8 6 2" xfId="5920"/>
    <cellStyle name="Calculation 2 5 8 6 3" xfId="5921"/>
    <cellStyle name="Calculation 2 5 8 7" xfId="5922"/>
    <cellStyle name="Calculation 2 5 8 8" xfId="5923"/>
    <cellStyle name="Calculation 2 5 8 9" xfId="5924"/>
    <cellStyle name="Calculation 2 5 9" xfId="5925"/>
    <cellStyle name="Calculation 2 5 9 2" xfId="5926"/>
    <cellStyle name="Calculation 2 5 9 2 2" xfId="5927"/>
    <cellStyle name="Calculation 2 5 9 2 3" xfId="5928"/>
    <cellStyle name="Calculation 2 5 9 3" xfId="5929"/>
    <cellStyle name="Calculation 2 5 9 3 2" xfId="5930"/>
    <cellStyle name="Calculation 2 5 9 3 3" xfId="5931"/>
    <cellStyle name="Calculation 2 5 9 4" xfId="5932"/>
    <cellStyle name="Calculation 2 5 9 4 2" xfId="5933"/>
    <cellStyle name="Calculation 2 5 9 4 3" xfId="5934"/>
    <cellStyle name="Calculation 2 5 9 5" xfId="5935"/>
    <cellStyle name="Calculation 2 5 9 5 2" xfId="5936"/>
    <cellStyle name="Calculation 2 5 9 5 3" xfId="5937"/>
    <cellStyle name="Calculation 2 5 9 6" xfId="5938"/>
    <cellStyle name="Calculation 2 5 9 6 2" xfId="5939"/>
    <cellStyle name="Calculation 2 5 9 6 3" xfId="5940"/>
    <cellStyle name="Calculation 2 5 9 7" xfId="5941"/>
    <cellStyle name="Calculation 2 5 9 8" xfId="5942"/>
    <cellStyle name="Calculation 2 5 9 9" xfId="5943"/>
    <cellStyle name="Calculation 2 6" xfId="5944"/>
    <cellStyle name="Calculation 2 6 10" xfId="5945"/>
    <cellStyle name="Calculation 2 6 10 2" xfId="5946"/>
    <cellStyle name="Calculation 2 6 10 2 2" xfId="5947"/>
    <cellStyle name="Calculation 2 6 10 2 3" xfId="5948"/>
    <cellStyle name="Calculation 2 6 10 3" xfId="5949"/>
    <cellStyle name="Calculation 2 6 10 3 2" xfId="5950"/>
    <cellStyle name="Calculation 2 6 10 3 3" xfId="5951"/>
    <cellStyle name="Calculation 2 6 10 4" xfId="5952"/>
    <cellStyle name="Calculation 2 6 10 4 2" xfId="5953"/>
    <cellStyle name="Calculation 2 6 10 4 3" xfId="5954"/>
    <cellStyle name="Calculation 2 6 10 5" xfId="5955"/>
    <cellStyle name="Calculation 2 6 10 5 2" xfId="5956"/>
    <cellStyle name="Calculation 2 6 10 5 3" xfId="5957"/>
    <cellStyle name="Calculation 2 6 10 6" xfId="5958"/>
    <cellStyle name="Calculation 2 6 10 6 2" xfId="5959"/>
    <cellStyle name="Calculation 2 6 10 6 3" xfId="5960"/>
    <cellStyle name="Calculation 2 6 10 7" xfId="5961"/>
    <cellStyle name="Calculation 2 6 10 8" xfId="5962"/>
    <cellStyle name="Calculation 2 6 11" xfId="5963"/>
    <cellStyle name="Calculation 2 6 11 2" xfId="5964"/>
    <cellStyle name="Calculation 2 6 11 2 2" xfId="5965"/>
    <cellStyle name="Calculation 2 6 11 2 3" xfId="5966"/>
    <cellStyle name="Calculation 2 6 11 3" xfId="5967"/>
    <cellStyle name="Calculation 2 6 11 3 2" xfId="5968"/>
    <cellStyle name="Calculation 2 6 11 3 3" xfId="5969"/>
    <cellStyle name="Calculation 2 6 11 4" xfId="5970"/>
    <cellStyle name="Calculation 2 6 11 4 2" xfId="5971"/>
    <cellStyle name="Calculation 2 6 11 4 3" xfId="5972"/>
    <cellStyle name="Calculation 2 6 11 5" xfId="5973"/>
    <cellStyle name="Calculation 2 6 11 5 2" xfId="5974"/>
    <cellStyle name="Calculation 2 6 11 5 3" xfId="5975"/>
    <cellStyle name="Calculation 2 6 11 6" xfId="5976"/>
    <cellStyle name="Calculation 2 6 11 6 2" xfId="5977"/>
    <cellStyle name="Calculation 2 6 11 6 3" xfId="5978"/>
    <cellStyle name="Calculation 2 6 11 7" xfId="5979"/>
    <cellStyle name="Calculation 2 6 11 8" xfId="5980"/>
    <cellStyle name="Calculation 2 6 12" xfId="5981"/>
    <cellStyle name="Calculation 2 6 12 2" xfId="5982"/>
    <cellStyle name="Calculation 2 6 12 2 2" xfId="5983"/>
    <cellStyle name="Calculation 2 6 12 2 3" xfId="5984"/>
    <cellStyle name="Calculation 2 6 12 3" xfId="5985"/>
    <cellStyle name="Calculation 2 6 12 3 2" xfId="5986"/>
    <cellStyle name="Calculation 2 6 12 3 3" xfId="5987"/>
    <cellStyle name="Calculation 2 6 12 4" xfId="5988"/>
    <cellStyle name="Calculation 2 6 12 4 2" xfId="5989"/>
    <cellStyle name="Calculation 2 6 12 4 3" xfId="5990"/>
    <cellStyle name="Calculation 2 6 12 5" xfId="5991"/>
    <cellStyle name="Calculation 2 6 12 5 2" xfId="5992"/>
    <cellStyle name="Calculation 2 6 12 5 3" xfId="5993"/>
    <cellStyle name="Calculation 2 6 12 6" xfId="5994"/>
    <cellStyle name="Calculation 2 6 12 6 2" xfId="5995"/>
    <cellStyle name="Calculation 2 6 12 6 3" xfId="5996"/>
    <cellStyle name="Calculation 2 6 12 7" xfId="5997"/>
    <cellStyle name="Calculation 2 6 12 8" xfId="5998"/>
    <cellStyle name="Calculation 2 6 13" xfId="5999"/>
    <cellStyle name="Calculation 2 6 13 2" xfId="6000"/>
    <cellStyle name="Calculation 2 6 13 2 2" xfId="6001"/>
    <cellStyle name="Calculation 2 6 13 2 3" xfId="6002"/>
    <cellStyle name="Calculation 2 6 13 3" xfId="6003"/>
    <cellStyle name="Calculation 2 6 13 3 2" xfId="6004"/>
    <cellStyle name="Calculation 2 6 13 3 3" xfId="6005"/>
    <cellStyle name="Calculation 2 6 13 4" xfId="6006"/>
    <cellStyle name="Calculation 2 6 13 4 2" xfId="6007"/>
    <cellStyle name="Calculation 2 6 13 4 3" xfId="6008"/>
    <cellStyle name="Calculation 2 6 13 5" xfId="6009"/>
    <cellStyle name="Calculation 2 6 13 5 2" xfId="6010"/>
    <cellStyle name="Calculation 2 6 13 5 3" xfId="6011"/>
    <cellStyle name="Calculation 2 6 13 6" xfId="6012"/>
    <cellStyle name="Calculation 2 6 13 6 2" xfId="6013"/>
    <cellStyle name="Calculation 2 6 13 6 3" xfId="6014"/>
    <cellStyle name="Calculation 2 6 13 7" xfId="6015"/>
    <cellStyle name="Calculation 2 6 13 8" xfId="6016"/>
    <cellStyle name="Calculation 2 6 14" xfId="6017"/>
    <cellStyle name="Calculation 2 6 14 2" xfId="6018"/>
    <cellStyle name="Calculation 2 6 14 2 2" xfId="6019"/>
    <cellStyle name="Calculation 2 6 14 2 3" xfId="6020"/>
    <cellStyle name="Calculation 2 6 14 3" xfId="6021"/>
    <cellStyle name="Calculation 2 6 14 3 2" xfId="6022"/>
    <cellStyle name="Calculation 2 6 14 3 3" xfId="6023"/>
    <cellStyle name="Calculation 2 6 14 4" xfId="6024"/>
    <cellStyle name="Calculation 2 6 14 4 2" xfId="6025"/>
    <cellStyle name="Calculation 2 6 14 4 3" xfId="6026"/>
    <cellStyle name="Calculation 2 6 14 5" xfId="6027"/>
    <cellStyle name="Calculation 2 6 14 5 2" xfId="6028"/>
    <cellStyle name="Calculation 2 6 14 5 3" xfId="6029"/>
    <cellStyle name="Calculation 2 6 14 6" xfId="6030"/>
    <cellStyle name="Calculation 2 6 14 6 2" xfId="6031"/>
    <cellStyle name="Calculation 2 6 14 6 3" xfId="6032"/>
    <cellStyle name="Calculation 2 6 14 7" xfId="6033"/>
    <cellStyle name="Calculation 2 6 14 8" xfId="6034"/>
    <cellStyle name="Calculation 2 6 15" xfId="6035"/>
    <cellStyle name="Calculation 2 6 15 2" xfId="6036"/>
    <cellStyle name="Calculation 2 6 15 3" xfId="6037"/>
    <cellStyle name="Calculation 2 6 16" xfId="6038"/>
    <cellStyle name="Calculation 2 6 2" xfId="6039"/>
    <cellStyle name="Calculation 2 6 2 2" xfId="6040"/>
    <cellStyle name="Calculation 2 6 2 2 2" xfId="6041"/>
    <cellStyle name="Calculation 2 6 2 2 3" xfId="6042"/>
    <cellStyle name="Calculation 2 6 2 3" xfId="6043"/>
    <cellStyle name="Calculation 2 6 2 3 2" xfId="6044"/>
    <cellStyle name="Calculation 2 6 2 3 3" xfId="6045"/>
    <cellStyle name="Calculation 2 6 2 4" xfId="6046"/>
    <cellStyle name="Calculation 2 6 2 4 2" xfId="6047"/>
    <cellStyle name="Calculation 2 6 2 4 3" xfId="6048"/>
    <cellStyle name="Calculation 2 6 2 5" xfId="6049"/>
    <cellStyle name="Calculation 2 6 2 5 2" xfId="6050"/>
    <cellStyle name="Calculation 2 6 2 5 3" xfId="6051"/>
    <cellStyle name="Calculation 2 6 2 6" xfId="6052"/>
    <cellStyle name="Calculation 2 6 2 6 2" xfId="6053"/>
    <cellStyle name="Calculation 2 6 2 6 3" xfId="6054"/>
    <cellStyle name="Calculation 2 6 2 7" xfId="6055"/>
    <cellStyle name="Calculation 2 6 2 8" xfId="6056"/>
    <cellStyle name="Calculation 2 6 2 9" xfId="6057"/>
    <cellStyle name="Calculation 2 6 3" xfId="6058"/>
    <cellStyle name="Calculation 2 6 3 2" xfId="6059"/>
    <cellStyle name="Calculation 2 6 3 2 2" xfId="6060"/>
    <cellStyle name="Calculation 2 6 3 2 3" xfId="6061"/>
    <cellStyle name="Calculation 2 6 3 3" xfId="6062"/>
    <cellStyle name="Calculation 2 6 3 3 2" xfId="6063"/>
    <cellStyle name="Calculation 2 6 3 3 3" xfId="6064"/>
    <cellStyle name="Calculation 2 6 3 4" xfId="6065"/>
    <cellStyle name="Calculation 2 6 3 4 2" xfId="6066"/>
    <cellStyle name="Calculation 2 6 3 4 3" xfId="6067"/>
    <cellStyle name="Calculation 2 6 3 5" xfId="6068"/>
    <cellStyle name="Calculation 2 6 3 5 2" xfId="6069"/>
    <cellStyle name="Calculation 2 6 3 5 3" xfId="6070"/>
    <cellStyle name="Calculation 2 6 3 6" xfId="6071"/>
    <cellStyle name="Calculation 2 6 3 6 2" xfId="6072"/>
    <cellStyle name="Calculation 2 6 3 6 3" xfId="6073"/>
    <cellStyle name="Calculation 2 6 3 7" xfId="6074"/>
    <cellStyle name="Calculation 2 6 3 8" xfId="6075"/>
    <cellStyle name="Calculation 2 6 3 9" xfId="6076"/>
    <cellStyle name="Calculation 2 6 4" xfId="6077"/>
    <cellStyle name="Calculation 2 6 4 2" xfId="6078"/>
    <cellStyle name="Calculation 2 6 4 2 2" xfId="6079"/>
    <cellStyle name="Calculation 2 6 4 2 3" xfId="6080"/>
    <cellStyle name="Calculation 2 6 4 3" xfId="6081"/>
    <cellStyle name="Calculation 2 6 4 3 2" xfId="6082"/>
    <cellStyle name="Calculation 2 6 4 3 3" xfId="6083"/>
    <cellStyle name="Calculation 2 6 4 4" xfId="6084"/>
    <cellStyle name="Calculation 2 6 4 4 2" xfId="6085"/>
    <cellStyle name="Calculation 2 6 4 4 3" xfId="6086"/>
    <cellStyle name="Calculation 2 6 4 5" xfId="6087"/>
    <cellStyle name="Calculation 2 6 4 5 2" xfId="6088"/>
    <cellStyle name="Calculation 2 6 4 5 3" xfId="6089"/>
    <cellStyle name="Calculation 2 6 4 6" xfId="6090"/>
    <cellStyle name="Calculation 2 6 4 6 2" xfId="6091"/>
    <cellStyle name="Calculation 2 6 4 6 3" xfId="6092"/>
    <cellStyle name="Calculation 2 6 4 7" xfId="6093"/>
    <cellStyle name="Calculation 2 6 4 8" xfId="6094"/>
    <cellStyle name="Calculation 2 6 4 9" xfId="6095"/>
    <cellStyle name="Calculation 2 6 5" xfId="6096"/>
    <cellStyle name="Calculation 2 6 5 2" xfId="6097"/>
    <cellStyle name="Calculation 2 6 5 2 2" xfId="6098"/>
    <cellStyle name="Calculation 2 6 5 2 3" xfId="6099"/>
    <cellStyle name="Calculation 2 6 5 3" xfId="6100"/>
    <cellStyle name="Calculation 2 6 5 3 2" xfId="6101"/>
    <cellStyle name="Calculation 2 6 5 3 3" xfId="6102"/>
    <cellStyle name="Calculation 2 6 5 4" xfId="6103"/>
    <cellStyle name="Calculation 2 6 5 4 2" xfId="6104"/>
    <cellStyle name="Calculation 2 6 5 4 3" xfId="6105"/>
    <cellStyle name="Calculation 2 6 5 5" xfId="6106"/>
    <cellStyle name="Calculation 2 6 5 5 2" xfId="6107"/>
    <cellStyle name="Calculation 2 6 5 5 3" xfId="6108"/>
    <cellStyle name="Calculation 2 6 5 6" xfId="6109"/>
    <cellStyle name="Calculation 2 6 5 6 2" xfId="6110"/>
    <cellStyle name="Calculation 2 6 5 6 3" xfId="6111"/>
    <cellStyle name="Calculation 2 6 5 7" xfId="6112"/>
    <cellStyle name="Calculation 2 6 5 8" xfId="6113"/>
    <cellStyle name="Calculation 2 6 5 9" xfId="6114"/>
    <cellStyle name="Calculation 2 6 6" xfId="6115"/>
    <cellStyle name="Calculation 2 6 6 2" xfId="6116"/>
    <cellStyle name="Calculation 2 6 6 2 2" xfId="6117"/>
    <cellStyle name="Calculation 2 6 6 2 3" xfId="6118"/>
    <cellStyle name="Calculation 2 6 6 3" xfId="6119"/>
    <cellStyle name="Calculation 2 6 6 3 2" xfId="6120"/>
    <cellStyle name="Calculation 2 6 6 3 3" xfId="6121"/>
    <cellStyle name="Calculation 2 6 6 4" xfId="6122"/>
    <cellStyle name="Calculation 2 6 6 4 2" xfId="6123"/>
    <cellStyle name="Calculation 2 6 6 4 3" xfId="6124"/>
    <cellStyle name="Calculation 2 6 6 5" xfId="6125"/>
    <cellStyle name="Calculation 2 6 6 5 2" xfId="6126"/>
    <cellStyle name="Calculation 2 6 6 5 3" xfId="6127"/>
    <cellStyle name="Calculation 2 6 6 6" xfId="6128"/>
    <cellStyle name="Calculation 2 6 6 6 2" xfId="6129"/>
    <cellStyle name="Calculation 2 6 6 6 3" xfId="6130"/>
    <cellStyle name="Calculation 2 6 6 7" xfId="6131"/>
    <cellStyle name="Calculation 2 6 6 8" xfId="6132"/>
    <cellStyle name="Calculation 2 6 6 9" xfId="6133"/>
    <cellStyle name="Calculation 2 6 7" xfId="6134"/>
    <cellStyle name="Calculation 2 6 7 2" xfId="6135"/>
    <cellStyle name="Calculation 2 6 7 2 2" xfId="6136"/>
    <cellStyle name="Calculation 2 6 7 2 3" xfId="6137"/>
    <cellStyle name="Calculation 2 6 7 3" xfId="6138"/>
    <cellStyle name="Calculation 2 6 7 3 2" xfId="6139"/>
    <cellStyle name="Calculation 2 6 7 3 3" xfId="6140"/>
    <cellStyle name="Calculation 2 6 7 4" xfId="6141"/>
    <cellStyle name="Calculation 2 6 7 4 2" xfId="6142"/>
    <cellStyle name="Calculation 2 6 7 4 3" xfId="6143"/>
    <cellStyle name="Calculation 2 6 7 5" xfId="6144"/>
    <cellStyle name="Calculation 2 6 7 5 2" xfId="6145"/>
    <cellStyle name="Calculation 2 6 7 5 3" xfId="6146"/>
    <cellStyle name="Calculation 2 6 7 6" xfId="6147"/>
    <cellStyle name="Calculation 2 6 7 6 2" xfId="6148"/>
    <cellStyle name="Calculation 2 6 7 6 3" xfId="6149"/>
    <cellStyle name="Calculation 2 6 7 7" xfId="6150"/>
    <cellStyle name="Calculation 2 6 7 8" xfId="6151"/>
    <cellStyle name="Calculation 2 6 7 9" xfId="6152"/>
    <cellStyle name="Calculation 2 6 8" xfId="6153"/>
    <cellStyle name="Calculation 2 6 8 2" xfId="6154"/>
    <cellStyle name="Calculation 2 6 8 2 2" xfId="6155"/>
    <cellStyle name="Calculation 2 6 8 2 3" xfId="6156"/>
    <cellStyle name="Calculation 2 6 8 3" xfId="6157"/>
    <cellStyle name="Calculation 2 6 8 3 2" xfId="6158"/>
    <cellStyle name="Calculation 2 6 8 3 3" xfId="6159"/>
    <cellStyle name="Calculation 2 6 8 4" xfId="6160"/>
    <cellStyle name="Calculation 2 6 8 4 2" xfId="6161"/>
    <cellStyle name="Calculation 2 6 8 4 3" xfId="6162"/>
    <cellStyle name="Calculation 2 6 8 5" xfId="6163"/>
    <cellStyle name="Calculation 2 6 8 5 2" xfId="6164"/>
    <cellStyle name="Calculation 2 6 8 5 3" xfId="6165"/>
    <cellStyle name="Calculation 2 6 8 6" xfId="6166"/>
    <cellStyle name="Calculation 2 6 8 6 2" xfId="6167"/>
    <cellStyle name="Calculation 2 6 8 6 3" xfId="6168"/>
    <cellStyle name="Calculation 2 6 8 7" xfId="6169"/>
    <cellStyle name="Calculation 2 6 8 8" xfId="6170"/>
    <cellStyle name="Calculation 2 6 8 9" xfId="6171"/>
    <cellStyle name="Calculation 2 6 9" xfId="6172"/>
    <cellStyle name="Calculation 2 6 9 2" xfId="6173"/>
    <cellStyle name="Calculation 2 6 9 2 2" xfId="6174"/>
    <cellStyle name="Calculation 2 6 9 2 3" xfId="6175"/>
    <cellStyle name="Calculation 2 6 9 3" xfId="6176"/>
    <cellStyle name="Calculation 2 6 9 3 2" xfId="6177"/>
    <cellStyle name="Calculation 2 6 9 3 3" xfId="6178"/>
    <cellStyle name="Calculation 2 6 9 4" xfId="6179"/>
    <cellStyle name="Calculation 2 6 9 4 2" xfId="6180"/>
    <cellStyle name="Calculation 2 6 9 4 3" xfId="6181"/>
    <cellStyle name="Calculation 2 6 9 5" xfId="6182"/>
    <cellStyle name="Calculation 2 6 9 5 2" xfId="6183"/>
    <cellStyle name="Calculation 2 6 9 5 3" xfId="6184"/>
    <cellStyle name="Calculation 2 6 9 6" xfId="6185"/>
    <cellStyle name="Calculation 2 6 9 6 2" xfId="6186"/>
    <cellStyle name="Calculation 2 6 9 6 3" xfId="6187"/>
    <cellStyle name="Calculation 2 6 9 7" xfId="6188"/>
    <cellStyle name="Calculation 2 6 9 8" xfId="6189"/>
    <cellStyle name="Calculation 2 7" xfId="6190"/>
    <cellStyle name="Calculation 2 7 10" xfId="6191"/>
    <cellStyle name="Calculation 2 7 11" xfId="6192"/>
    <cellStyle name="Calculation 2 7 2" xfId="6193"/>
    <cellStyle name="Calculation 2 7 2 2" xfId="6194"/>
    <cellStyle name="Calculation 2 7 2 3" xfId="6195"/>
    <cellStyle name="Calculation 2 7 2 4" xfId="6196"/>
    <cellStyle name="Calculation 2 7 3" xfId="6197"/>
    <cellStyle name="Calculation 2 7 3 2" xfId="6198"/>
    <cellStyle name="Calculation 2 7 3 3" xfId="6199"/>
    <cellStyle name="Calculation 2 7 3 4" xfId="6200"/>
    <cellStyle name="Calculation 2 7 4" xfId="6201"/>
    <cellStyle name="Calculation 2 7 4 2" xfId="6202"/>
    <cellStyle name="Calculation 2 7 4 3" xfId="6203"/>
    <cellStyle name="Calculation 2 7 4 4" xfId="6204"/>
    <cellStyle name="Calculation 2 7 5" xfId="6205"/>
    <cellStyle name="Calculation 2 7 5 2" xfId="6206"/>
    <cellStyle name="Calculation 2 7 5 3" xfId="6207"/>
    <cellStyle name="Calculation 2 7 5 4" xfId="6208"/>
    <cellStyle name="Calculation 2 7 6" xfId="6209"/>
    <cellStyle name="Calculation 2 7 6 2" xfId="6210"/>
    <cellStyle name="Calculation 2 7 6 3" xfId="6211"/>
    <cellStyle name="Calculation 2 7 6 4" xfId="6212"/>
    <cellStyle name="Calculation 2 7 7" xfId="6213"/>
    <cellStyle name="Calculation 2 7 8" xfId="6214"/>
    <cellStyle name="Calculation 2 7 9" xfId="6215"/>
    <cellStyle name="Calculation 2 8" xfId="6216"/>
    <cellStyle name="Calculation 2 8 10" xfId="6217"/>
    <cellStyle name="Calculation 2 8 2" xfId="6218"/>
    <cellStyle name="Calculation 2 8 2 2" xfId="6219"/>
    <cellStyle name="Calculation 2 8 2 3" xfId="6220"/>
    <cellStyle name="Calculation 2 8 2 4" xfId="6221"/>
    <cellStyle name="Calculation 2 8 3" xfId="6222"/>
    <cellStyle name="Calculation 2 8 3 2" xfId="6223"/>
    <cellStyle name="Calculation 2 8 3 3" xfId="6224"/>
    <cellStyle name="Calculation 2 8 3 4" xfId="6225"/>
    <cellStyle name="Calculation 2 8 4" xfId="6226"/>
    <cellStyle name="Calculation 2 8 4 2" xfId="6227"/>
    <cellStyle name="Calculation 2 8 4 3" xfId="6228"/>
    <cellStyle name="Calculation 2 8 4 4" xfId="6229"/>
    <cellStyle name="Calculation 2 8 5" xfId="6230"/>
    <cellStyle name="Calculation 2 8 5 2" xfId="6231"/>
    <cellStyle name="Calculation 2 8 5 3" xfId="6232"/>
    <cellStyle name="Calculation 2 8 5 4" xfId="6233"/>
    <cellStyle name="Calculation 2 8 6" xfId="6234"/>
    <cellStyle name="Calculation 2 8 6 2" xfId="6235"/>
    <cellStyle name="Calculation 2 8 6 3" xfId="6236"/>
    <cellStyle name="Calculation 2 8 6 4" xfId="6237"/>
    <cellStyle name="Calculation 2 8 7" xfId="6238"/>
    <cellStyle name="Calculation 2 8 8" xfId="6239"/>
    <cellStyle name="Calculation 2 8 9" xfId="6240"/>
    <cellStyle name="Calculation 2 9" xfId="6241"/>
    <cellStyle name="Calculation 2 9 2" xfId="6242"/>
    <cellStyle name="Calculation 2 9 2 2" xfId="6243"/>
    <cellStyle name="Calculation 2 9 2 3" xfId="6244"/>
    <cellStyle name="Calculation 2 9 3" xfId="6245"/>
    <cellStyle name="Calculation 2 9 3 2" xfId="6246"/>
    <cellStyle name="Calculation 2 9 3 3" xfId="6247"/>
    <cellStyle name="Calculation 2 9 4" xfId="6248"/>
    <cellStyle name="Calculation 2 9 4 2" xfId="6249"/>
    <cellStyle name="Calculation 2 9 4 3" xfId="6250"/>
    <cellStyle name="Calculation 2 9 5" xfId="6251"/>
    <cellStyle name="Calculation 2 9 5 2" xfId="6252"/>
    <cellStyle name="Calculation 2 9 5 3" xfId="6253"/>
    <cellStyle name="Calculation 2 9 6" xfId="6254"/>
    <cellStyle name="Calculation 2 9 6 2" xfId="6255"/>
    <cellStyle name="Calculation 2 9 6 3" xfId="6256"/>
    <cellStyle name="Calculation 2 9 7" xfId="6257"/>
    <cellStyle name="Calculation 2 9 8" xfId="6258"/>
    <cellStyle name="Calculation 2 9 9" xfId="6259"/>
    <cellStyle name="Calculation 3" xfId="6260"/>
    <cellStyle name="Calculation 4" xfId="6261"/>
    <cellStyle name="Check Cell 2" xfId="6262"/>
    <cellStyle name="Check Cell 2 2" xfId="6263"/>
    <cellStyle name="Check Cell 2 2 2" xfId="6264"/>
    <cellStyle name="Check Cell 2 2 2 2" xfId="6265"/>
    <cellStyle name="Check Cell 2 2 2 2 2" xfId="6266"/>
    <cellStyle name="Column Heading" xfId="50780"/>
    <cellStyle name="Column Total" xfId="50781"/>
    <cellStyle name="Comma" xfId="6" builtinId="3"/>
    <cellStyle name="Comma [0]7Z_87C" xfId="6267"/>
    <cellStyle name="Comma 0" xfId="6268"/>
    <cellStyle name="Comma 1" xfId="6269"/>
    <cellStyle name="Comma 1 2" xfId="6270"/>
    <cellStyle name="Comma 12" xfId="6271"/>
    <cellStyle name="Comma 2" xfId="11"/>
    <cellStyle name="Comma 2 2" xfId="4"/>
    <cellStyle name="Comma 2 3" xfId="6272"/>
    <cellStyle name="Comma 2 3 2" xfId="6273"/>
    <cellStyle name="Comma 2 4" xfId="6274"/>
    <cellStyle name="Comma 2 5" xfId="6275"/>
    <cellStyle name="Comma 2 6 2" xfId="6276"/>
    <cellStyle name="Comma 3" xfId="6277"/>
    <cellStyle name="Comma 3 2" xfId="6278"/>
    <cellStyle name="Comma 3 3" xfId="6279"/>
    <cellStyle name="Comma 37" xfId="6280"/>
    <cellStyle name="Comma 38" xfId="6281"/>
    <cellStyle name="Comma 4" xfId="6282"/>
    <cellStyle name="Comma 4 2" xfId="6283"/>
    <cellStyle name="Comma 5" xfId="6284"/>
    <cellStyle name="Comma 6" xfId="6285"/>
    <cellStyle name="Comma 7" xfId="6286"/>
    <cellStyle name="Comma 8" xfId="6287"/>
    <cellStyle name="Comma 9" xfId="50803"/>
    <cellStyle name="Comma0" xfId="6288"/>
    <cellStyle name="Core Body" xfId="50782"/>
    <cellStyle name="Core Different Formula Cell" xfId="50783"/>
    <cellStyle name="Core Heading 1" xfId="50784"/>
    <cellStyle name="Core Heading Row 1" xfId="50785"/>
    <cellStyle name="Core Heading Row 2" xfId="50786"/>
    <cellStyle name="Core Historical Inputs" xfId="50787"/>
    <cellStyle name="Core Input" xfId="50788"/>
    <cellStyle name="Core Input - %" xfId="50789"/>
    <cellStyle name="Core Input 2" xfId="50790"/>
    <cellStyle name="Core Input 3" xfId="50791"/>
    <cellStyle name="Core Page Heading" xfId="50792"/>
    <cellStyle name="Core Units" xfId="50793"/>
    <cellStyle name="Currency" xfId="1" builtinId="4"/>
    <cellStyle name="Currency 11" xfId="6289"/>
    <cellStyle name="Currency 11 2" xfId="6290"/>
    <cellStyle name="Currency 2" xfId="6291"/>
    <cellStyle name="Currency 2 2" xfId="6292"/>
    <cellStyle name="Currency 3" xfId="6293"/>
    <cellStyle name="Currency 3 2" xfId="6294"/>
    <cellStyle name="Currency 4" xfId="6295"/>
    <cellStyle name="Currency 4 2" xfId="6296"/>
    <cellStyle name="Currency 5" xfId="6297"/>
    <cellStyle name="Currency 9" xfId="6298"/>
    <cellStyle name="D4_B8B1_005004B79812_.wvu.PrintTitlest" xfId="6299"/>
    <cellStyle name="Data Heading" xfId="50794"/>
    <cellStyle name="Data Historic" xfId="50795"/>
    <cellStyle name="Data Projected" xfId="50796"/>
    <cellStyle name="Data Projected Total" xfId="50797"/>
    <cellStyle name="Data Unavailable" xfId="50798"/>
    <cellStyle name="Date" xfId="6300"/>
    <cellStyle name="Date 2" xfId="6301"/>
    <cellStyle name="Emphasis 1" xfId="6302"/>
    <cellStyle name="Emphasis 2" xfId="6303"/>
    <cellStyle name="Emphasis 3" xfId="6304"/>
    <cellStyle name="Euro" xfId="6305"/>
    <cellStyle name="Explanatory Text 2" xfId="6306"/>
    <cellStyle name="Filter Input Text" xfId="6307"/>
    <cellStyle name="Filter Label" xfId="6308"/>
    <cellStyle name="Fixed" xfId="6309"/>
    <cellStyle name="Fixed 2" xfId="6310"/>
    <cellStyle name="Gilsans" xfId="6311"/>
    <cellStyle name="Gilsansl" xfId="6312"/>
    <cellStyle name="Good 2" xfId="6313"/>
    <cellStyle name="Heading 1 2" xfId="6314"/>
    <cellStyle name="Heading 1 2 2" xfId="6315"/>
    <cellStyle name="Heading 1 2 2 2" xfId="6316"/>
    <cellStyle name="Heading 1 2 2 2 2" xfId="6317"/>
    <cellStyle name="Heading 1 2 2 3" xfId="6318"/>
    <cellStyle name="Heading 1 2 2 4" xfId="6319"/>
    <cellStyle name="Heading 1 2 2 5" xfId="6320"/>
    <cellStyle name="Heading 1 2 3" xfId="6321"/>
    <cellStyle name="Heading 1 2 3 2" xfId="6322"/>
    <cellStyle name="Heading 1 2 4" xfId="6323"/>
    <cellStyle name="Heading 1 2 5" xfId="6324"/>
    <cellStyle name="Heading 1 2 6" xfId="6325"/>
    <cellStyle name="Heading 1 3" xfId="6326"/>
    <cellStyle name="Heading 1 4" xfId="6327"/>
    <cellStyle name="Heading 2 2" xfId="6328"/>
    <cellStyle name="Heading 2 2 2" xfId="6329"/>
    <cellStyle name="Heading 2 2 2 2" xfId="6330"/>
    <cellStyle name="Heading 2 2 2 2 2" xfId="6331"/>
    <cellStyle name="Heading 2 2 2 3" xfId="6332"/>
    <cellStyle name="Heading 2 2 2 4" xfId="6333"/>
    <cellStyle name="Heading 2 2 2 5" xfId="6334"/>
    <cellStyle name="Heading 2 2 3" xfId="6335"/>
    <cellStyle name="Heading 2 2 3 2" xfId="6336"/>
    <cellStyle name="Heading 2 2 3 3" xfId="6337"/>
    <cellStyle name="Heading 2 2 4" xfId="6338"/>
    <cellStyle name="Heading 2 2 4 2" xfId="6339"/>
    <cellStyle name="Heading 2 2 5" xfId="6340"/>
    <cellStyle name="Heading 2 2 6" xfId="6341"/>
    <cellStyle name="Heading 2 2 7" xfId="6342"/>
    <cellStyle name="Heading 2 3" xfId="6343"/>
    <cellStyle name="Heading 2 4" xfId="6344"/>
    <cellStyle name="Heading 3 2" xfId="6345"/>
    <cellStyle name="Heading 3 2 10" xfId="6346"/>
    <cellStyle name="Heading 3 2 11" xfId="6347"/>
    <cellStyle name="Heading 3 2 12" xfId="6348"/>
    <cellStyle name="Heading 3 2 13" xfId="6349"/>
    <cellStyle name="Heading 3 2 14" xfId="6350"/>
    <cellStyle name="Heading 3 2 15" xfId="6351"/>
    <cellStyle name="Heading 3 2 2" xfId="6352"/>
    <cellStyle name="Heading 3 2 2 10" xfId="6353"/>
    <cellStyle name="Heading 3 2 2 11" xfId="6354"/>
    <cellStyle name="Heading 3 2 2 12" xfId="6355"/>
    <cellStyle name="Heading 3 2 2 13" xfId="6356"/>
    <cellStyle name="Heading 3 2 2 14" xfId="6357"/>
    <cellStyle name="Heading 3 2 2 2" xfId="6358"/>
    <cellStyle name="Heading 3 2 2 2 2" xfId="6359"/>
    <cellStyle name="Heading 3 2 2 2 2 2" xfId="6360"/>
    <cellStyle name="Heading 3 2 2 2 2 3" xfId="6361"/>
    <cellStyle name="Heading 3 2 2 2 3" xfId="6362"/>
    <cellStyle name="Heading 3 2 2 2 3 2" xfId="6363"/>
    <cellStyle name="Heading 3 2 2 2 3 3" xfId="6364"/>
    <cellStyle name="Heading 3 2 2 2 4" xfId="6365"/>
    <cellStyle name="Heading 3 2 2 2 4 2" xfId="6366"/>
    <cellStyle name="Heading 3 2 2 2 4 3" xfId="6367"/>
    <cellStyle name="Heading 3 2 2 2 5" xfId="6368"/>
    <cellStyle name="Heading 3 2 2 2 5 2" xfId="6369"/>
    <cellStyle name="Heading 3 2 2 2 6" xfId="6370"/>
    <cellStyle name="Heading 3 2 2 3" xfId="6371"/>
    <cellStyle name="Heading 3 2 2 3 2" xfId="6372"/>
    <cellStyle name="Heading 3 2 2 3 3" xfId="6373"/>
    <cellStyle name="Heading 3 2 2 4" xfId="6374"/>
    <cellStyle name="Heading 3 2 2 4 2" xfId="6375"/>
    <cellStyle name="Heading 3 2 2 5" xfId="6376"/>
    <cellStyle name="Heading 3 2 2 6" xfId="6377"/>
    <cellStyle name="Heading 3 2 2 7" xfId="6378"/>
    <cellStyle name="Heading 3 2 2 8" xfId="6379"/>
    <cellStyle name="Heading 3 2 2 9" xfId="6380"/>
    <cellStyle name="Heading 3 2 3" xfId="6381"/>
    <cellStyle name="Heading 3 2 3 2" xfId="6382"/>
    <cellStyle name="Heading 3 2 3 2 2" xfId="6383"/>
    <cellStyle name="Heading 3 2 3 2 3" xfId="6384"/>
    <cellStyle name="Heading 3 2 3 3" xfId="6385"/>
    <cellStyle name="Heading 3 2 3 3 2" xfId="6386"/>
    <cellStyle name="Heading 3 2 3 3 3" xfId="6387"/>
    <cellStyle name="Heading 3 2 3 4" xfId="6388"/>
    <cellStyle name="Heading 3 2 3 4 2" xfId="6389"/>
    <cellStyle name="Heading 3 2 3 4 3" xfId="6390"/>
    <cellStyle name="Heading 3 2 3 5" xfId="6391"/>
    <cellStyle name="Heading 3 2 3 5 2" xfId="6392"/>
    <cellStyle name="Heading 3 2 3 6" xfId="6393"/>
    <cellStyle name="Heading 3 2 4" xfId="6394"/>
    <cellStyle name="Heading 3 2 4 2" xfId="6395"/>
    <cellStyle name="Heading 3 2 4 3" xfId="6396"/>
    <cellStyle name="Heading 3 2 5" xfId="6397"/>
    <cellStyle name="Heading 3 2 5 2" xfId="6398"/>
    <cellStyle name="Heading 3 2 6" xfId="6399"/>
    <cellStyle name="Heading 3 2 7" xfId="6400"/>
    <cellStyle name="Heading 3 2 8" xfId="6401"/>
    <cellStyle name="Heading 3 2 9" xfId="6402"/>
    <cellStyle name="Heading 3 3" xfId="6403"/>
    <cellStyle name="Heading 3 4" xfId="6404"/>
    <cellStyle name="Heading 3 4 2" xfId="6405"/>
    <cellStyle name="Heading 3 5" xfId="6406"/>
    <cellStyle name="Heading 3 5 2" xfId="6407"/>
    <cellStyle name="Heading 4 2" xfId="6408"/>
    <cellStyle name="Heading 4 2 2" xfId="6409"/>
    <cellStyle name="Heading 4 3" xfId="6410"/>
    <cellStyle name="Heading 4 4" xfId="6411"/>
    <cellStyle name="Heading(4)" xfId="6412"/>
    <cellStyle name="Hyperlink" xfId="5" builtinId="8"/>
    <cellStyle name="Hyperlink 2" xfId="6413"/>
    <cellStyle name="Hyperlink 2 2" xfId="6414"/>
    <cellStyle name="Hyperlink 2 3" xfId="50799"/>
    <cellStyle name="Hyperlink 3" xfId="6415"/>
    <cellStyle name="Hyperlink 4" xfId="50811"/>
    <cellStyle name="Hyperlink 4 2" xfId="50812"/>
    <cellStyle name="Hyperlink Arrow" xfId="6416"/>
    <cellStyle name="Hyperlink Text" xfId="6417"/>
    <cellStyle name="import" xfId="6418"/>
    <cellStyle name="import%" xfId="6419"/>
    <cellStyle name="import_ICRC Electricity model 1-1  (1 Feb 2003) " xfId="6420"/>
    <cellStyle name="Input" xfId="3" builtinId="20"/>
    <cellStyle name="Input 2" xfId="6421"/>
    <cellStyle name="Input 2 10" xfId="6422"/>
    <cellStyle name="Input 2 10 2" xfId="6423"/>
    <cellStyle name="Input 2 10 2 2" xfId="6424"/>
    <cellStyle name="Input 2 10 2 3" xfId="6425"/>
    <cellStyle name="Input 2 10 3" xfId="6426"/>
    <cellStyle name="Input 2 10 3 2" xfId="6427"/>
    <cellStyle name="Input 2 10 3 3" xfId="6428"/>
    <cellStyle name="Input 2 10 4" xfId="6429"/>
    <cellStyle name="Input 2 10 4 2" xfId="6430"/>
    <cellStyle name="Input 2 10 4 3" xfId="6431"/>
    <cellStyle name="Input 2 10 5" xfId="6432"/>
    <cellStyle name="Input 2 10 5 2" xfId="6433"/>
    <cellStyle name="Input 2 10 5 3" xfId="6434"/>
    <cellStyle name="Input 2 10 6" xfId="6435"/>
    <cellStyle name="Input 2 10 6 2" xfId="6436"/>
    <cellStyle name="Input 2 10 6 3" xfId="6437"/>
    <cellStyle name="Input 2 10 7" xfId="6438"/>
    <cellStyle name="Input 2 10 8" xfId="6439"/>
    <cellStyle name="Input 2 10 9" xfId="6440"/>
    <cellStyle name="Input 2 11" xfId="6441"/>
    <cellStyle name="Input 2 11 2" xfId="6442"/>
    <cellStyle name="Input 2 11 2 2" xfId="6443"/>
    <cellStyle name="Input 2 11 2 3" xfId="6444"/>
    <cellStyle name="Input 2 11 3" xfId="6445"/>
    <cellStyle name="Input 2 11 3 2" xfId="6446"/>
    <cellStyle name="Input 2 11 3 3" xfId="6447"/>
    <cellStyle name="Input 2 11 4" xfId="6448"/>
    <cellStyle name="Input 2 11 4 2" xfId="6449"/>
    <cellStyle name="Input 2 11 4 3" xfId="6450"/>
    <cellStyle name="Input 2 11 5" xfId="6451"/>
    <cellStyle name="Input 2 11 5 2" xfId="6452"/>
    <cellStyle name="Input 2 11 5 3" xfId="6453"/>
    <cellStyle name="Input 2 11 6" xfId="6454"/>
    <cellStyle name="Input 2 11 6 2" xfId="6455"/>
    <cellStyle name="Input 2 11 6 3" xfId="6456"/>
    <cellStyle name="Input 2 11 7" xfId="6457"/>
    <cellStyle name="Input 2 11 8" xfId="6458"/>
    <cellStyle name="Input 2 11 9" xfId="6459"/>
    <cellStyle name="Input 2 12" xfId="6460"/>
    <cellStyle name="Input 2 12 2" xfId="6461"/>
    <cellStyle name="Input 2 12 2 2" xfId="6462"/>
    <cellStyle name="Input 2 12 2 3" xfId="6463"/>
    <cellStyle name="Input 2 12 3" xfId="6464"/>
    <cellStyle name="Input 2 12 3 2" xfId="6465"/>
    <cellStyle name="Input 2 12 3 3" xfId="6466"/>
    <cellStyle name="Input 2 12 4" xfId="6467"/>
    <cellStyle name="Input 2 12 4 2" xfId="6468"/>
    <cellStyle name="Input 2 12 4 3" xfId="6469"/>
    <cellStyle name="Input 2 12 5" xfId="6470"/>
    <cellStyle name="Input 2 12 5 2" xfId="6471"/>
    <cellStyle name="Input 2 12 5 3" xfId="6472"/>
    <cellStyle name="Input 2 12 6" xfId="6473"/>
    <cellStyle name="Input 2 12 6 2" xfId="6474"/>
    <cellStyle name="Input 2 12 6 3" xfId="6475"/>
    <cellStyle name="Input 2 12 7" xfId="6476"/>
    <cellStyle name="Input 2 12 8" xfId="6477"/>
    <cellStyle name="Input 2 12 9" xfId="6478"/>
    <cellStyle name="Input 2 13" xfId="6479"/>
    <cellStyle name="Input 2 13 2" xfId="6480"/>
    <cellStyle name="Input 2 13 2 2" xfId="6481"/>
    <cellStyle name="Input 2 13 2 3" xfId="6482"/>
    <cellStyle name="Input 2 13 3" xfId="6483"/>
    <cellStyle name="Input 2 13 3 2" xfId="6484"/>
    <cellStyle name="Input 2 13 3 3" xfId="6485"/>
    <cellStyle name="Input 2 13 4" xfId="6486"/>
    <cellStyle name="Input 2 13 4 2" xfId="6487"/>
    <cellStyle name="Input 2 13 4 3" xfId="6488"/>
    <cellStyle name="Input 2 13 5" xfId="6489"/>
    <cellStyle name="Input 2 13 5 2" xfId="6490"/>
    <cellStyle name="Input 2 13 5 3" xfId="6491"/>
    <cellStyle name="Input 2 13 6" xfId="6492"/>
    <cellStyle name="Input 2 13 6 2" xfId="6493"/>
    <cellStyle name="Input 2 13 6 3" xfId="6494"/>
    <cellStyle name="Input 2 13 7" xfId="6495"/>
    <cellStyle name="Input 2 13 8" xfId="6496"/>
    <cellStyle name="Input 2 13 9" xfId="6497"/>
    <cellStyle name="Input 2 14" xfId="6498"/>
    <cellStyle name="Input 2 14 2" xfId="6499"/>
    <cellStyle name="Input 2 14 2 2" xfId="6500"/>
    <cellStyle name="Input 2 14 2 3" xfId="6501"/>
    <cellStyle name="Input 2 14 3" xfId="6502"/>
    <cellStyle name="Input 2 14 3 2" xfId="6503"/>
    <cellStyle name="Input 2 14 3 3" xfId="6504"/>
    <cellStyle name="Input 2 14 4" xfId="6505"/>
    <cellStyle name="Input 2 14 4 2" xfId="6506"/>
    <cellStyle name="Input 2 14 4 3" xfId="6507"/>
    <cellStyle name="Input 2 14 5" xfId="6508"/>
    <cellStyle name="Input 2 14 5 2" xfId="6509"/>
    <cellStyle name="Input 2 14 5 3" xfId="6510"/>
    <cellStyle name="Input 2 14 6" xfId="6511"/>
    <cellStyle name="Input 2 14 6 2" xfId="6512"/>
    <cellStyle name="Input 2 14 6 3" xfId="6513"/>
    <cellStyle name="Input 2 14 7" xfId="6514"/>
    <cellStyle name="Input 2 14 8" xfId="6515"/>
    <cellStyle name="Input 2 14 9" xfId="6516"/>
    <cellStyle name="Input 2 15" xfId="6517"/>
    <cellStyle name="Input 2 15 2" xfId="6518"/>
    <cellStyle name="Input 2 15 2 2" xfId="6519"/>
    <cellStyle name="Input 2 15 2 3" xfId="6520"/>
    <cellStyle name="Input 2 15 3" xfId="6521"/>
    <cellStyle name="Input 2 15 3 2" xfId="6522"/>
    <cellStyle name="Input 2 15 3 3" xfId="6523"/>
    <cellStyle name="Input 2 15 4" xfId="6524"/>
    <cellStyle name="Input 2 15 4 2" xfId="6525"/>
    <cellStyle name="Input 2 15 4 3" xfId="6526"/>
    <cellStyle name="Input 2 15 5" xfId="6527"/>
    <cellStyle name="Input 2 15 5 2" xfId="6528"/>
    <cellStyle name="Input 2 15 5 3" xfId="6529"/>
    <cellStyle name="Input 2 15 6" xfId="6530"/>
    <cellStyle name="Input 2 15 6 2" xfId="6531"/>
    <cellStyle name="Input 2 15 6 3" xfId="6532"/>
    <cellStyle name="Input 2 15 7" xfId="6533"/>
    <cellStyle name="Input 2 15 8" xfId="6534"/>
    <cellStyle name="Input 2 15 9" xfId="6535"/>
    <cellStyle name="Input 2 16" xfId="6536"/>
    <cellStyle name="Input 2 17" xfId="6537"/>
    <cellStyle name="Input 2 18" xfId="6538"/>
    <cellStyle name="Input 2 19" xfId="6539"/>
    <cellStyle name="Input 2 2" xfId="6540"/>
    <cellStyle name="Input 2 2 10" xfId="6541"/>
    <cellStyle name="Input 2 2 10 2" xfId="6542"/>
    <cellStyle name="Input 2 2 10 2 2" xfId="6543"/>
    <cellStyle name="Input 2 2 10 2 3" xfId="6544"/>
    <cellStyle name="Input 2 2 10 3" xfId="6545"/>
    <cellStyle name="Input 2 2 10 3 2" xfId="6546"/>
    <cellStyle name="Input 2 2 10 3 3" xfId="6547"/>
    <cellStyle name="Input 2 2 10 4" xfId="6548"/>
    <cellStyle name="Input 2 2 10 4 2" xfId="6549"/>
    <cellStyle name="Input 2 2 10 4 3" xfId="6550"/>
    <cellStyle name="Input 2 2 10 5" xfId="6551"/>
    <cellStyle name="Input 2 2 10 5 2" xfId="6552"/>
    <cellStyle name="Input 2 2 10 5 3" xfId="6553"/>
    <cellStyle name="Input 2 2 10 6" xfId="6554"/>
    <cellStyle name="Input 2 2 10 6 2" xfId="6555"/>
    <cellStyle name="Input 2 2 10 6 3" xfId="6556"/>
    <cellStyle name="Input 2 2 10 7" xfId="6557"/>
    <cellStyle name="Input 2 2 10 8" xfId="6558"/>
    <cellStyle name="Input 2 2 10 9" xfId="6559"/>
    <cellStyle name="Input 2 2 11" xfId="6560"/>
    <cellStyle name="Input 2 2 11 2" xfId="6561"/>
    <cellStyle name="Input 2 2 11 2 2" xfId="6562"/>
    <cellStyle name="Input 2 2 11 2 3" xfId="6563"/>
    <cellStyle name="Input 2 2 11 3" xfId="6564"/>
    <cellStyle name="Input 2 2 11 3 2" xfId="6565"/>
    <cellStyle name="Input 2 2 11 3 3" xfId="6566"/>
    <cellStyle name="Input 2 2 11 4" xfId="6567"/>
    <cellStyle name="Input 2 2 11 4 2" xfId="6568"/>
    <cellStyle name="Input 2 2 11 4 3" xfId="6569"/>
    <cellStyle name="Input 2 2 11 5" xfId="6570"/>
    <cellStyle name="Input 2 2 11 5 2" xfId="6571"/>
    <cellStyle name="Input 2 2 11 5 3" xfId="6572"/>
    <cellStyle name="Input 2 2 11 6" xfId="6573"/>
    <cellStyle name="Input 2 2 11 6 2" xfId="6574"/>
    <cellStyle name="Input 2 2 11 6 3" xfId="6575"/>
    <cellStyle name="Input 2 2 11 7" xfId="6576"/>
    <cellStyle name="Input 2 2 11 8" xfId="6577"/>
    <cellStyle name="Input 2 2 11 9" xfId="6578"/>
    <cellStyle name="Input 2 2 12" xfId="6579"/>
    <cellStyle name="Input 2 2 12 2" xfId="6580"/>
    <cellStyle name="Input 2 2 12 2 2" xfId="6581"/>
    <cellStyle name="Input 2 2 12 2 3" xfId="6582"/>
    <cellStyle name="Input 2 2 12 3" xfId="6583"/>
    <cellStyle name="Input 2 2 12 3 2" xfId="6584"/>
    <cellStyle name="Input 2 2 12 3 3" xfId="6585"/>
    <cellStyle name="Input 2 2 12 4" xfId="6586"/>
    <cellStyle name="Input 2 2 12 4 2" xfId="6587"/>
    <cellStyle name="Input 2 2 12 4 3" xfId="6588"/>
    <cellStyle name="Input 2 2 12 5" xfId="6589"/>
    <cellStyle name="Input 2 2 12 5 2" xfId="6590"/>
    <cellStyle name="Input 2 2 12 5 3" xfId="6591"/>
    <cellStyle name="Input 2 2 12 6" xfId="6592"/>
    <cellStyle name="Input 2 2 12 6 2" xfId="6593"/>
    <cellStyle name="Input 2 2 12 6 3" xfId="6594"/>
    <cellStyle name="Input 2 2 12 7" xfId="6595"/>
    <cellStyle name="Input 2 2 12 8" xfId="6596"/>
    <cellStyle name="Input 2 2 12 9" xfId="6597"/>
    <cellStyle name="Input 2 2 13" xfId="6598"/>
    <cellStyle name="Input 2 2 13 2" xfId="6599"/>
    <cellStyle name="Input 2 2 13 2 2" xfId="6600"/>
    <cellStyle name="Input 2 2 13 2 3" xfId="6601"/>
    <cellStyle name="Input 2 2 13 3" xfId="6602"/>
    <cellStyle name="Input 2 2 13 3 2" xfId="6603"/>
    <cellStyle name="Input 2 2 13 3 3" xfId="6604"/>
    <cellStyle name="Input 2 2 13 4" xfId="6605"/>
    <cellStyle name="Input 2 2 13 4 2" xfId="6606"/>
    <cellStyle name="Input 2 2 13 4 3" xfId="6607"/>
    <cellStyle name="Input 2 2 13 5" xfId="6608"/>
    <cellStyle name="Input 2 2 13 5 2" xfId="6609"/>
    <cellStyle name="Input 2 2 13 5 3" xfId="6610"/>
    <cellStyle name="Input 2 2 13 6" xfId="6611"/>
    <cellStyle name="Input 2 2 13 6 2" xfId="6612"/>
    <cellStyle name="Input 2 2 13 6 3" xfId="6613"/>
    <cellStyle name="Input 2 2 13 7" xfId="6614"/>
    <cellStyle name="Input 2 2 13 8" xfId="6615"/>
    <cellStyle name="Input 2 2 13 9" xfId="6616"/>
    <cellStyle name="Input 2 2 14" xfId="6617"/>
    <cellStyle name="Input 2 2 14 2" xfId="6618"/>
    <cellStyle name="Input 2 2 14 2 2" xfId="6619"/>
    <cellStyle name="Input 2 2 14 2 3" xfId="6620"/>
    <cellStyle name="Input 2 2 14 3" xfId="6621"/>
    <cellStyle name="Input 2 2 14 3 2" xfId="6622"/>
    <cellStyle name="Input 2 2 14 3 3" xfId="6623"/>
    <cellStyle name="Input 2 2 14 4" xfId="6624"/>
    <cellStyle name="Input 2 2 14 4 2" xfId="6625"/>
    <cellStyle name="Input 2 2 14 4 3" xfId="6626"/>
    <cellStyle name="Input 2 2 14 5" xfId="6627"/>
    <cellStyle name="Input 2 2 14 5 2" xfId="6628"/>
    <cellStyle name="Input 2 2 14 5 3" xfId="6629"/>
    <cellStyle name="Input 2 2 14 6" xfId="6630"/>
    <cellStyle name="Input 2 2 14 6 2" xfId="6631"/>
    <cellStyle name="Input 2 2 14 6 3" xfId="6632"/>
    <cellStyle name="Input 2 2 14 7" xfId="6633"/>
    <cellStyle name="Input 2 2 14 8" xfId="6634"/>
    <cellStyle name="Input 2 2 14 9" xfId="6635"/>
    <cellStyle name="Input 2 2 15" xfId="6636"/>
    <cellStyle name="Input 2 2 15 2" xfId="6637"/>
    <cellStyle name="Input 2 2 15 2 2" xfId="6638"/>
    <cellStyle name="Input 2 2 15 2 3" xfId="6639"/>
    <cellStyle name="Input 2 2 15 3" xfId="6640"/>
    <cellStyle name="Input 2 2 15 3 2" xfId="6641"/>
    <cellStyle name="Input 2 2 15 3 3" xfId="6642"/>
    <cellStyle name="Input 2 2 15 4" xfId="6643"/>
    <cellStyle name="Input 2 2 15 4 2" xfId="6644"/>
    <cellStyle name="Input 2 2 15 4 3" xfId="6645"/>
    <cellStyle name="Input 2 2 15 5" xfId="6646"/>
    <cellStyle name="Input 2 2 15 5 2" xfId="6647"/>
    <cellStyle name="Input 2 2 15 5 3" xfId="6648"/>
    <cellStyle name="Input 2 2 15 6" xfId="6649"/>
    <cellStyle name="Input 2 2 15 6 2" xfId="6650"/>
    <cellStyle name="Input 2 2 15 6 3" xfId="6651"/>
    <cellStyle name="Input 2 2 15 7" xfId="6652"/>
    <cellStyle name="Input 2 2 15 8" xfId="6653"/>
    <cellStyle name="Input 2 2 15 9" xfId="6654"/>
    <cellStyle name="Input 2 2 16" xfId="6655"/>
    <cellStyle name="Input 2 2 17" xfId="6656"/>
    <cellStyle name="Input 2 2 18" xfId="6657"/>
    <cellStyle name="Input 2 2 19" xfId="6658"/>
    <cellStyle name="Input 2 2 2" xfId="6659"/>
    <cellStyle name="Input 2 2 2 10" xfId="6660"/>
    <cellStyle name="Input 2 2 2 10 2" xfId="6661"/>
    <cellStyle name="Input 2 2 2 10 2 2" xfId="6662"/>
    <cellStyle name="Input 2 2 2 10 2 3" xfId="6663"/>
    <cellStyle name="Input 2 2 2 10 3" xfId="6664"/>
    <cellStyle name="Input 2 2 2 10 3 2" xfId="6665"/>
    <cellStyle name="Input 2 2 2 10 3 3" xfId="6666"/>
    <cellStyle name="Input 2 2 2 10 4" xfId="6667"/>
    <cellStyle name="Input 2 2 2 10 4 2" xfId="6668"/>
    <cellStyle name="Input 2 2 2 10 4 3" xfId="6669"/>
    <cellStyle name="Input 2 2 2 10 5" xfId="6670"/>
    <cellStyle name="Input 2 2 2 10 5 2" xfId="6671"/>
    <cellStyle name="Input 2 2 2 10 5 3" xfId="6672"/>
    <cellStyle name="Input 2 2 2 10 6" xfId="6673"/>
    <cellStyle name="Input 2 2 2 10 6 2" xfId="6674"/>
    <cellStyle name="Input 2 2 2 10 6 3" xfId="6675"/>
    <cellStyle name="Input 2 2 2 10 7" xfId="6676"/>
    <cellStyle name="Input 2 2 2 10 8" xfId="6677"/>
    <cellStyle name="Input 2 2 2 10 9" xfId="6678"/>
    <cellStyle name="Input 2 2 2 11" xfId="6679"/>
    <cellStyle name="Input 2 2 2 11 2" xfId="6680"/>
    <cellStyle name="Input 2 2 2 11 2 2" xfId="6681"/>
    <cellStyle name="Input 2 2 2 11 2 3" xfId="6682"/>
    <cellStyle name="Input 2 2 2 11 3" xfId="6683"/>
    <cellStyle name="Input 2 2 2 11 3 2" xfId="6684"/>
    <cellStyle name="Input 2 2 2 11 3 3" xfId="6685"/>
    <cellStyle name="Input 2 2 2 11 4" xfId="6686"/>
    <cellStyle name="Input 2 2 2 11 4 2" xfId="6687"/>
    <cellStyle name="Input 2 2 2 11 4 3" xfId="6688"/>
    <cellStyle name="Input 2 2 2 11 5" xfId="6689"/>
    <cellStyle name="Input 2 2 2 11 5 2" xfId="6690"/>
    <cellStyle name="Input 2 2 2 11 5 3" xfId="6691"/>
    <cellStyle name="Input 2 2 2 11 6" xfId="6692"/>
    <cellStyle name="Input 2 2 2 11 6 2" xfId="6693"/>
    <cellStyle name="Input 2 2 2 11 6 3" xfId="6694"/>
    <cellStyle name="Input 2 2 2 11 7" xfId="6695"/>
    <cellStyle name="Input 2 2 2 11 8" xfId="6696"/>
    <cellStyle name="Input 2 2 2 11 9" xfId="6697"/>
    <cellStyle name="Input 2 2 2 12" xfId="6698"/>
    <cellStyle name="Input 2 2 2 12 2" xfId="6699"/>
    <cellStyle name="Input 2 2 2 12 2 2" xfId="6700"/>
    <cellStyle name="Input 2 2 2 12 2 3" xfId="6701"/>
    <cellStyle name="Input 2 2 2 12 3" xfId="6702"/>
    <cellStyle name="Input 2 2 2 12 3 2" xfId="6703"/>
    <cellStyle name="Input 2 2 2 12 3 3" xfId="6704"/>
    <cellStyle name="Input 2 2 2 12 4" xfId="6705"/>
    <cellStyle name="Input 2 2 2 12 4 2" xfId="6706"/>
    <cellStyle name="Input 2 2 2 12 4 3" xfId="6707"/>
    <cellStyle name="Input 2 2 2 12 5" xfId="6708"/>
    <cellStyle name="Input 2 2 2 12 5 2" xfId="6709"/>
    <cellStyle name="Input 2 2 2 12 5 3" xfId="6710"/>
    <cellStyle name="Input 2 2 2 12 6" xfId="6711"/>
    <cellStyle name="Input 2 2 2 12 6 2" xfId="6712"/>
    <cellStyle name="Input 2 2 2 12 6 3" xfId="6713"/>
    <cellStyle name="Input 2 2 2 12 7" xfId="6714"/>
    <cellStyle name="Input 2 2 2 12 8" xfId="6715"/>
    <cellStyle name="Input 2 2 2 12 9" xfId="6716"/>
    <cellStyle name="Input 2 2 2 13" xfId="6717"/>
    <cellStyle name="Input 2 2 2 13 2" xfId="6718"/>
    <cellStyle name="Input 2 2 2 13 2 2" xfId="6719"/>
    <cellStyle name="Input 2 2 2 13 2 3" xfId="6720"/>
    <cellStyle name="Input 2 2 2 13 3" xfId="6721"/>
    <cellStyle name="Input 2 2 2 13 3 2" xfId="6722"/>
    <cellStyle name="Input 2 2 2 13 3 3" xfId="6723"/>
    <cellStyle name="Input 2 2 2 13 4" xfId="6724"/>
    <cellStyle name="Input 2 2 2 13 4 2" xfId="6725"/>
    <cellStyle name="Input 2 2 2 13 4 3" xfId="6726"/>
    <cellStyle name="Input 2 2 2 13 5" xfId="6727"/>
    <cellStyle name="Input 2 2 2 13 5 2" xfId="6728"/>
    <cellStyle name="Input 2 2 2 13 5 3" xfId="6729"/>
    <cellStyle name="Input 2 2 2 13 6" xfId="6730"/>
    <cellStyle name="Input 2 2 2 13 6 2" xfId="6731"/>
    <cellStyle name="Input 2 2 2 13 6 3" xfId="6732"/>
    <cellStyle name="Input 2 2 2 13 7" xfId="6733"/>
    <cellStyle name="Input 2 2 2 13 8" xfId="6734"/>
    <cellStyle name="Input 2 2 2 13 9" xfId="6735"/>
    <cellStyle name="Input 2 2 2 14" xfId="6736"/>
    <cellStyle name="Input 2 2 2 15" xfId="6737"/>
    <cellStyle name="Input 2 2 2 16" xfId="6738"/>
    <cellStyle name="Input 2 2 2 17" xfId="6739"/>
    <cellStyle name="Input 2 2 2 18" xfId="6740"/>
    <cellStyle name="Input 2 2 2 19" xfId="6741"/>
    <cellStyle name="Input 2 2 2 2" xfId="6742"/>
    <cellStyle name="Input 2 2 2 2 10" xfId="6743"/>
    <cellStyle name="Input 2 2 2 2 10 2" xfId="6744"/>
    <cellStyle name="Input 2 2 2 2 10 2 2" xfId="6745"/>
    <cellStyle name="Input 2 2 2 2 10 2 3" xfId="6746"/>
    <cellStyle name="Input 2 2 2 2 10 3" xfId="6747"/>
    <cellStyle name="Input 2 2 2 2 10 3 2" xfId="6748"/>
    <cellStyle name="Input 2 2 2 2 10 3 3" xfId="6749"/>
    <cellStyle name="Input 2 2 2 2 10 4" xfId="6750"/>
    <cellStyle name="Input 2 2 2 2 10 4 2" xfId="6751"/>
    <cellStyle name="Input 2 2 2 2 10 4 3" xfId="6752"/>
    <cellStyle name="Input 2 2 2 2 10 5" xfId="6753"/>
    <cellStyle name="Input 2 2 2 2 10 5 2" xfId="6754"/>
    <cellStyle name="Input 2 2 2 2 10 5 3" xfId="6755"/>
    <cellStyle name="Input 2 2 2 2 10 6" xfId="6756"/>
    <cellStyle name="Input 2 2 2 2 10 6 2" xfId="6757"/>
    <cellStyle name="Input 2 2 2 2 10 6 3" xfId="6758"/>
    <cellStyle name="Input 2 2 2 2 10 7" xfId="6759"/>
    <cellStyle name="Input 2 2 2 2 10 8" xfId="6760"/>
    <cellStyle name="Input 2 2 2 2 11" xfId="6761"/>
    <cellStyle name="Input 2 2 2 2 11 2" xfId="6762"/>
    <cellStyle name="Input 2 2 2 2 11 2 2" xfId="6763"/>
    <cellStyle name="Input 2 2 2 2 11 2 3" xfId="6764"/>
    <cellStyle name="Input 2 2 2 2 11 3" xfId="6765"/>
    <cellStyle name="Input 2 2 2 2 11 3 2" xfId="6766"/>
    <cellStyle name="Input 2 2 2 2 11 3 3" xfId="6767"/>
    <cellStyle name="Input 2 2 2 2 11 4" xfId="6768"/>
    <cellStyle name="Input 2 2 2 2 11 4 2" xfId="6769"/>
    <cellStyle name="Input 2 2 2 2 11 4 3" xfId="6770"/>
    <cellStyle name="Input 2 2 2 2 11 5" xfId="6771"/>
    <cellStyle name="Input 2 2 2 2 11 5 2" xfId="6772"/>
    <cellStyle name="Input 2 2 2 2 11 5 3" xfId="6773"/>
    <cellStyle name="Input 2 2 2 2 11 6" xfId="6774"/>
    <cellStyle name="Input 2 2 2 2 11 6 2" xfId="6775"/>
    <cellStyle name="Input 2 2 2 2 11 6 3" xfId="6776"/>
    <cellStyle name="Input 2 2 2 2 11 7" xfId="6777"/>
    <cellStyle name="Input 2 2 2 2 11 8" xfId="6778"/>
    <cellStyle name="Input 2 2 2 2 12" xfId="6779"/>
    <cellStyle name="Input 2 2 2 2 12 2" xfId="6780"/>
    <cellStyle name="Input 2 2 2 2 12 2 2" xfId="6781"/>
    <cellStyle name="Input 2 2 2 2 12 2 3" xfId="6782"/>
    <cellStyle name="Input 2 2 2 2 12 3" xfId="6783"/>
    <cellStyle name="Input 2 2 2 2 12 3 2" xfId="6784"/>
    <cellStyle name="Input 2 2 2 2 12 3 3" xfId="6785"/>
    <cellStyle name="Input 2 2 2 2 12 4" xfId="6786"/>
    <cellStyle name="Input 2 2 2 2 12 4 2" xfId="6787"/>
    <cellStyle name="Input 2 2 2 2 12 4 3" xfId="6788"/>
    <cellStyle name="Input 2 2 2 2 12 5" xfId="6789"/>
    <cellStyle name="Input 2 2 2 2 12 5 2" xfId="6790"/>
    <cellStyle name="Input 2 2 2 2 12 5 3" xfId="6791"/>
    <cellStyle name="Input 2 2 2 2 12 6" xfId="6792"/>
    <cellStyle name="Input 2 2 2 2 12 6 2" xfId="6793"/>
    <cellStyle name="Input 2 2 2 2 12 6 3" xfId="6794"/>
    <cellStyle name="Input 2 2 2 2 12 7" xfId="6795"/>
    <cellStyle name="Input 2 2 2 2 12 8" xfId="6796"/>
    <cellStyle name="Input 2 2 2 2 13" xfId="6797"/>
    <cellStyle name="Input 2 2 2 2 13 2" xfId="6798"/>
    <cellStyle name="Input 2 2 2 2 13 2 2" xfId="6799"/>
    <cellStyle name="Input 2 2 2 2 13 2 3" xfId="6800"/>
    <cellStyle name="Input 2 2 2 2 13 3" xfId="6801"/>
    <cellStyle name="Input 2 2 2 2 13 3 2" xfId="6802"/>
    <cellStyle name="Input 2 2 2 2 13 3 3" xfId="6803"/>
    <cellStyle name="Input 2 2 2 2 13 4" xfId="6804"/>
    <cellStyle name="Input 2 2 2 2 13 4 2" xfId="6805"/>
    <cellStyle name="Input 2 2 2 2 13 4 3" xfId="6806"/>
    <cellStyle name="Input 2 2 2 2 13 5" xfId="6807"/>
    <cellStyle name="Input 2 2 2 2 13 5 2" xfId="6808"/>
    <cellStyle name="Input 2 2 2 2 13 5 3" xfId="6809"/>
    <cellStyle name="Input 2 2 2 2 13 6" xfId="6810"/>
    <cellStyle name="Input 2 2 2 2 13 6 2" xfId="6811"/>
    <cellStyle name="Input 2 2 2 2 13 6 3" xfId="6812"/>
    <cellStyle name="Input 2 2 2 2 13 7" xfId="6813"/>
    <cellStyle name="Input 2 2 2 2 13 8" xfId="6814"/>
    <cellStyle name="Input 2 2 2 2 14" xfId="6815"/>
    <cellStyle name="Input 2 2 2 2 14 2" xfId="6816"/>
    <cellStyle name="Input 2 2 2 2 14 2 2" xfId="6817"/>
    <cellStyle name="Input 2 2 2 2 14 2 3" xfId="6818"/>
    <cellStyle name="Input 2 2 2 2 14 3" xfId="6819"/>
    <cellStyle name="Input 2 2 2 2 14 3 2" xfId="6820"/>
    <cellStyle name="Input 2 2 2 2 14 3 3" xfId="6821"/>
    <cellStyle name="Input 2 2 2 2 14 4" xfId="6822"/>
    <cellStyle name="Input 2 2 2 2 14 4 2" xfId="6823"/>
    <cellStyle name="Input 2 2 2 2 14 4 3" xfId="6824"/>
    <cellStyle name="Input 2 2 2 2 14 5" xfId="6825"/>
    <cellStyle name="Input 2 2 2 2 14 5 2" xfId="6826"/>
    <cellStyle name="Input 2 2 2 2 14 5 3" xfId="6827"/>
    <cellStyle name="Input 2 2 2 2 14 6" xfId="6828"/>
    <cellStyle name="Input 2 2 2 2 14 6 2" xfId="6829"/>
    <cellStyle name="Input 2 2 2 2 14 6 3" xfId="6830"/>
    <cellStyle name="Input 2 2 2 2 14 7" xfId="6831"/>
    <cellStyle name="Input 2 2 2 2 14 8" xfId="6832"/>
    <cellStyle name="Input 2 2 2 2 15" xfId="6833"/>
    <cellStyle name="Input 2 2 2 2 15 2" xfId="6834"/>
    <cellStyle name="Input 2 2 2 2 15 3" xfId="6835"/>
    <cellStyle name="Input 2 2 2 2 16" xfId="6836"/>
    <cellStyle name="Input 2 2 2 2 2" xfId="6837"/>
    <cellStyle name="Input 2 2 2 2 2 2" xfId="6838"/>
    <cellStyle name="Input 2 2 2 2 2 2 2" xfId="6839"/>
    <cellStyle name="Input 2 2 2 2 2 2 3" xfId="6840"/>
    <cellStyle name="Input 2 2 2 2 2 3" xfId="6841"/>
    <cellStyle name="Input 2 2 2 2 2 3 2" xfId="6842"/>
    <cellStyle name="Input 2 2 2 2 2 3 3" xfId="6843"/>
    <cellStyle name="Input 2 2 2 2 2 4" xfId="6844"/>
    <cellStyle name="Input 2 2 2 2 2 4 2" xfId="6845"/>
    <cellStyle name="Input 2 2 2 2 2 4 3" xfId="6846"/>
    <cellStyle name="Input 2 2 2 2 2 5" xfId="6847"/>
    <cellStyle name="Input 2 2 2 2 2 5 2" xfId="6848"/>
    <cellStyle name="Input 2 2 2 2 2 5 3" xfId="6849"/>
    <cellStyle name="Input 2 2 2 2 2 6" xfId="6850"/>
    <cellStyle name="Input 2 2 2 2 2 6 2" xfId="6851"/>
    <cellStyle name="Input 2 2 2 2 2 6 3" xfId="6852"/>
    <cellStyle name="Input 2 2 2 2 2 7" xfId="6853"/>
    <cellStyle name="Input 2 2 2 2 2 8" xfId="6854"/>
    <cellStyle name="Input 2 2 2 2 2 9" xfId="6855"/>
    <cellStyle name="Input 2 2 2 2 3" xfId="6856"/>
    <cellStyle name="Input 2 2 2 2 3 2" xfId="6857"/>
    <cellStyle name="Input 2 2 2 2 3 2 2" xfId="6858"/>
    <cellStyle name="Input 2 2 2 2 3 2 3" xfId="6859"/>
    <cellStyle name="Input 2 2 2 2 3 3" xfId="6860"/>
    <cellStyle name="Input 2 2 2 2 3 3 2" xfId="6861"/>
    <cellStyle name="Input 2 2 2 2 3 3 3" xfId="6862"/>
    <cellStyle name="Input 2 2 2 2 3 4" xfId="6863"/>
    <cellStyle name="Input 2 2 2 2 3 4 2" xfId="6864"/>
    <cellStyle name="Input 2 2 2 2 3 4 3" xfId="6865"/>
    <cellStyle name="Input 2 2 2 2 3 5" xfId="6866"/>
    <cellStyle name="Input 2 2 2 2 3 5 2" xfId="6867"/>
    <cellStyle name="Input 2 2 2 2 3 5 3" xfId="6868"/>
    <cellStyle name="Input 2 2 2 2 3 6" xfId="6869"/>
    <cellStyle name="Input 2 2 2 2 3 6 2" xfId="6870"/>
    <cellStyle name="Input 2 2 2 2 3 6 3" xfId="6871"/>
    <cellStyle name="Input 2 2 2 2 3 7" xfId="6872"/>
    <cellStyle name="Input 2 2 2 2 3 8" xfId="6873"/>
    <cellStyle name="Input 2 2 2 2 3 9" xfId="6874"/>
    <cellStyle name="Input 2 2 2 2 4" xfId="6875"/>
    <cellStyle name="Input 2 2 2 2 4 2" xfId="6876"/>
    <cellStyle name="Input 2 2 2 2 4 2 2" xfId="6877"/>
    <cellStyle name="Input 2 2 2 2 4 2 3" xfId="6878"/>
    <cellStyle name="Input 2 2 2 2 4 3" xfId="6879"/>
    <cellStyle name="Input 2 2 2 2 4 3 2" xfId="6880"/>
    <cellStyle name="Input 2 2 2 2 4 3 3" xfId="6881"/>
    <cellStyle name="Input 2 2 2 2 4 4" xfId="6882"/>
    <cellStyle name="Input 2 2 2 2 4 4 2" xfId="6883"/>
    <cellStyle name="Input 2 2 2 2 4 4 3" xfId="6884"/>
    <cellStyle name="Input 2 2 2 2 4 5" xfId="6885"/>
    <cellStyle name="Input 2 2 2 2 4 5 2" xfId="6886"/>
    <cellStyle name="Input 2 2 2 2 4 5 3" xfId="6887"/>
    <cellStyle name="Input 2 2 2 2 4 6" xfId="6888"/>
    <cellStyle name="Input 2 2 2 2 4 6 2" xfId="6889"/>
    <cellStyle name="Input 2 2 2 2 4 6 3" xfId="6890"/>
    <cellStyle name="Input 2 2 2 2 4 7" xfId="6891"/>
    <cellStyle name="Input 2 2 2 2 4 8" xfId="6892"/>
    <cellStyle name="Input 2 2 2 2 4 9" xfId="6893"/>
    <cellStyle name="Input 2 2 2 2 5" xfId="6894"/>
    <cellStyle name="Input 2 2 2 2 5 2" xfId="6895"/>
    <cellStyle name="Input 2 2 2 2 5 2 2" xfId="6896"/>
    <cellStyle name="Input 2 2 2 2 5 2 3" xfId="6897"/>
    <cellStyle name="Input 2 2 2 2 5 3" xfId="6898"/>
    <cellStyle name="Input 2 2 2 2 5 3 2" xfId="6899"/>
    <cellStyle name="Input 2 2 2 2 5 3 3" xfId="6900"/>
    <cellStyle name="Input 2 2 2 2 5 4" xfId="6901"/>
    <cellStyle name="Input 2 2 2 2 5 4 2" xfId="6902"/>
    <cellStyle name="Input 2 2 2 2 5 4 3" xfId="6903"/>
    <cellStyle name="Input 2 2 2 2 5 5" xfId="6904"/>
    <cellStyle name="Input 2 2 2 2 5 5 2" xfId="6905"/>
    <cellStyle name="Input 2 2 2 2 5 5 3" xfId="6906"/>
    <cellStyle name="Input 2 2 2 2 5 6" xfId="6907"/>
    <cellStyle name="Input 2 2 2 2 5 6 2" xfId="6908"/>
    <cellStyle name="Input 2 2 2 2 5 6 3" xfId="6909"/>
    <cellStyle name="Input 2 2 2 2 5 7" xfId="6910"/>
    <cellStyle name="Input 2 2 2 2 5 8" xfId="6911"/>
    <cellStyle name="Input 2 2 2 2 5 9" xfId="6912"/>
    <cellStyle name="Input 2 2 2 2 6" xfId="6913"/>
    <cellStyle name="Input 2 2 2 2 6 2" xfId="6914"/>
    <cellStyle name="Input 2 2 2 2 6 2 2" xfId="6915"/>
    <cellStyle name="Input 2 2 2 2 6 2 3" xfId="6916"/>
    <cellStyle name="Input 2 2 2 2 6 3" xfId="6917"/>
    <cellStyle name="Input 2 2 2 2 6 3 2" xfId="6918"/>
    <cellStyle name="Input 2 2 2 2 6 3 3" xfId="6919"/>
    <cellStyle name="Input 2 2 2 2 6 4" xfId="6920"/>
    <cellStyle name="Input 2 2 2 2 6 4 2" xfId="6921"/>
    <cellStyle name="Input 2 2 2 2 6 4 3" xfId="6922"/>
    <cellStyle name="Input 2 2 2 2 6 5" xfId="6923"/>
    <cellStyle name="Input 2 2 2 2 6 5 2" xfId="6924"/>
    <cellStyle name="Input 2 2 2 2 6 5 3" xfId="6925"/>
    <cellStyle name="Input 2 2 2 2 6 6" xfId="6926"/>
    <cellStyle name="Input 2 2 2 2 6 6 2" xfId="6927"/>
    <cellStyle name="Input 2 2 2 2 6 6 3" xfId="6928"/>
    <cellStyle name="Input 2 2 2 2 6 7" xfId="6929"/>
    <cellStyle name="Input 2 2 2 2 6 8" xfId="6930"/>
    <cellStyle name="Input 2 2 2 2 6 9" xfId="6931"/>
    <cellStyle name="Input 2 2 2 2 7" xfId="6932"/>
    <cellStyle name="Input 2 2 2 2 7 2" xfId="6933"/>
    <cellStyle name="Input 2 2 2 2 7 2 2" xfId="6934"/>
    <cellStyle name="Input 2 2 2 2 7 2 3" xfId="6935"/>
    <cellStyle name="Input 2 2 2 2 7 3" xfId="6936"/>
    <cellStyle name="Input 2 2 2 2 7 3 2" xfId="6937"/>
    <cellStyle name="Input 2 2 2 2 7 3 3" xfId="6938"/>
    <cellStyle name="Input 2 2 2 2 7 4" xfId="6939"/>
    <cellStyle name="Input 2 2 2 2 7 4 2" xfId="6940"/>
    <cellStyle name="Input 2 2 2 2 7 4 3" xfId="6941"/>
    <cellStyle name="Input 2 2 2 2 7 5" xfId="6942"/>
    <cellStyle name="Input 2 2 2 2 7 5 2" xfId="6943"/>
    <cellStyle name="Input 2 2 2 2 7 5 3" xfId="6944"/>
    <cellStyle name="Input 2 2 2 2 7 6" xfId="6945"/>
    <cellStyle name="Input 2 2 2 2 7 6 2" xfId="6946"/>
    <cellStyle name="Input 2 2 2 2 7 6 3" xfId="6947"/>
    <cellStyle name="Input 2 2 2 2 7 7" xfId="6948"/>
    <cellStyle name="Input 2 2 2 2 7 8" xfId="6949"/>
    <cellStyle name="Input 2 2 2 2 7 9" xfId="6950"/>
    <cellStyle name="Input 2 2 2 2 8" xfId="6951"/>
    <cellStyle name="Input 2 2 2 2 8 2" xfId="6952"/>
    <cellStyle name="Input 2 2 2 2 8 2 2" xfId="6953"/>
    <cellStyle name="Input 2 2 2 2 8 2 3" xfId="6954"/>
    <cellStyle name="Input 2 2 2 2 8 3" xfId="6955"/>
    <cellStyle name="Input 2 2 2 2 8 3 2" xfId="6956"/>
    <cellStyle name="Input 2 2 2 2 8 3 3" xfId="6957"/>
    <cellStyle name="Input 2 2 2 2 8 4" xfId="6958"/>
    <cellStyle name="Input 2 2 2 2 8 4 2" xfId="6959"/>
    <cellStyle name="Input 2 2 2 2 8 4 3" xfId="6960"/>
    <cellStyle name="Input 2 2 2 2 8 5" xfId="6961"/>
    <cellStyle name="Input 2 2 2 2 8 5 2" xfId="6962"/>
    <cellStyle name="Input 2 2 2 2 8 5 3" xfId="6963"/>
    <cellStyle name="Input 2 2 2 2 8 6" xfId="6964"/>
    <cellStyle name="Input 2 2 2 2 8 6 2" xfId="6965"/>
    <cellStyle name="Input 2 2 2 2 8 6 3" xfId="6966"/>
    <cellStyle name="Input 2 2 2 2 8 7" xfId="6967"/>
    <cellStyle name="Input 2 2 2 2 8 8" xfId="6968"/>
    <cellStyle name="Input 2 2 2 2 8 9" xfId="6969"/>
    <cellStyle name="Input 2 2 2 2 9" xfId="6970"/>
    <cellStyle name="Input 2 2 2 2 9 2" xfId="6971"/>
    <cellStyle name="Input 2 2 2 2 9 2 2" xfId="6972"/>
    <cellStyle name="Input 2 2 2 2 9 2 3" xfId="6973"/>
    <cellStyle name="Input 2 2 2 2 9 3" xfId="6974"/>
    <cellStyle name="Input 2 2 2 2 9 3 2" xfId="6975"/>
    <cellStyle name="Input 2 2 2 2 9 3 3" xfId="6976"/>
    <cellStyle name="Input 2 2 2 2 9 4" xfId="6977"/>
    <cellStyle name="Input 2 2 2 2 9 4 2" xfId="6978"/>
    <cellStyle name="Input 2 2 2 2 9 4 3" xfId="6979"/>
    <cellStyle name="Input 2 2 2 2 9 5" xfId="6980"/>
    <cellStyle name="Input 2 2 2 2 9 5 2" xfId="6981"/>
    <cellStyle name="Input 2 2 2 2 9 5 3" xfId="6982"/>
    <cellStyle name="Input 2 2 2 2 9 6" xfId="6983"/>
    <cellStyle name="Input 2 2 2 2 9 6 2" xfId="6984"/>
    <cellStyle name="Input 2 2 2 2 9 6 3" xfId="6985"/>
    <cellStyle name="Input 2 2 2 2 9 7" xfId="6986"/>
    <cellStyle name="Input 2 2 2 2 9 8" xfId="6987"/>
    <cellStyle name="Input 2 2 2 3" xfId="6988"/>
    <cellStyle name="Input 2 2 2 3 10" xfId="6989"/>
    <cellStyle name="Input 2 2 2 3 11" xfId="6990"/>
    <cellStyle name="Input 2 2 2 3 2" xfId="6991"/>
    <cellStyle name="Input 2 2 2 3 2 2" xfId="6992"/>
    <cellStyle name="Input 2 2 2 3 2 3" xfId="6993"/>
    <cellStyle name="Input 2 2 2 3 2 4" xfId="6994"/>
    <cellStyle name="Input 2 2 2 3 3" xfId="6995"/>
    <cellStyle name="Input 2 2 2 3 3 2" xfId="6996"/>
    <cellStyle name="Input 2 2 2 3 3 3" xfId="6997"/>
    <cellStyle name="Input 2 2 2 3 3 4" xfId="6998"/>
    <cellStyle name="Input 2 2 2 3 4" xfId="6999"/>
    <cellStyle name="Input 2 2 2 3 4 2" xfId="7000"/>
    <cellStyle name="Input 2 2 2 3 4 3" xfId="7001"/>
    <cellStyle name="Input 2 2 2 3 4 4" xfId="7002"/>
    <cellStyle name="Input 2 2 2 3 5" xfId="7003"/>
    <cellStyle name="Input 2 2 2 3 5 2" xfId="7004"/>
    <cellStyle name="Input 2 2 2 3 5 3" xfId="7005"/>
    <cellStyle name="Input 2 2 2 3 5 4" xfId="7006"/>
    <cellStyle name="Input 2 2 2 3 6" xfId="7007"/>
    <cellStyle name="Input 2 2 2 3 6 2" xfId="7008"/>
    <cellStyle name="Input 2 2 2 3 6 3" xfId="7009"/>
    <cellStyle name="Input 2 2 2 3 6 4" xfId="7010"/>
    <cellStyle name="Input 2 2 2 3 7" xfId="7011"/>
    <cellStyle name="Input 2 2 2 3 8" xfId="7012"/>
    <cellStyle name="Input 2 2 2 3 9" xfId="7013"/>
    <cellStyle name="Input 2 2 2 4" xfId="7014"/>
    <cellStyle name="Input 2 2 2 4 10" xfId="7015"/>
    <cellStyle name="Input 2 2 2 4 2" xfId="7016"/>
    <cellStyle name="Input 2 2 2 4 2 2" xfId="7017"/>
    <cellStyle name="Input 2 2 2 4 2 3" xfId="7018"/>
    <cellStyle name="Input 2 2 2 4 2 4" xfId="7019"/>
    <cellStyle name="Input 2 2 2 4 3" xfId="7020"/>
    <cellStyle name="Input 2 2 2 4 3 2" xfId="7021"/>
    <cellStyle name="Input 2 2 2 4 3 3" xfId="7022"/>
    <cellStyle name="Input 2 2 2 4 3 4" xfId="7023"/>
    <cellStyle name="Input 2 2 2 4 4" xfId="7024"/>
    <cellStyle name="Input 2 2 2 4 4 2" xfId="7025"/>
    <cellStyle name="Input 2 2 2 4 4 3" xfId="7026"/>
    <cellStyle name="Input 2 2 2 4 4 4" xfId="7027"/>
    <cellStyle name="Input 2 2 2 4 5" xfId="7028"/>
    <cellStyle name="Input 2 2 2 4 5 2" xfId="7029"/>
    <cellStyle name="Input 2 2 2 4 5 3" xfId="7030"/>
    <cellStyle name="Input 2 2 2 4 5 4" xfId="7031"/>
    <cellStyle name="Input 2 2 2 4 6" xfId="7032"/>
    <cellStyle name="Input 2 2 2 4 6 2" xfId="7033"/>
    <cellStyle name="Input 2 2 2 4 6 3" xfId="7034"/>
    <cellStyle name="Input 2 2 2 4 6 4" xfId="7035"/>
    <cellStyle name="Input 2 2 2 4 7" xfId="7036"/>
    <cellStyle name="Input 2 2 2 4 8" xfId="7037"/>
    <cellStyle name="Input 2 2 2 4 9" xfId="7038"/>
    <cellStyle name="Input 2 2 2 5" xfId="7039"/>
    <cellStyle name="Input 2 2 2 5 2" xfId="7040"/>
    <cellStyle name="Input 2 2 2 5 2 2" xfId="7041"/>
    <cellStyle name="Input 2 2 2 5 2 3" xfId="7042"/>
    <cellStyle name="Input 2 2 2 5 3" xfId="7043"/>
    <cellStyle name="Input 2 2 2 5 3 2" xfId="7044"/>
    <cellStyle name="Input 2 2 2 5 3 3" xfId="7045"/>
    <cellStyle name="Input 2 2 2 5 4" xfId="7046"/>
    <cellStyle name="Input 2 2 2 5 4 2" xfId="7047"/>
    <cellStyle name="Input 2 2 2 5 4 3" xfId="7048"/>
    <cellStyle name="Input 2 2 2 5 5" xfId="7049"/>
    <cellStyle name="Input 2 2 2 5 5 2" xfId="7050"/>
    <cellStyle name="Input 2 2 2 5 5 3" xfId="7051"/>
    <cellStyle name="Input 2 2 2 5 6" xfId="7052"/>
    <cellStyle name="Input 2 2 2 5 6 2" xfId="7053"/>
    <cellStyle name="Input 2 2 2 5 6 3" xfId="7054"/>
    <cellStyle name="Input 2 2 2 5 7" xfId="7055"/>
    <cellStyle name="Input 2 2 2 5 8" xfId="7056"/>
    <cellStyle name="Input 2 2 2 5 9" xfId="7057"/>
    <cellStyle name="Input 2 2 2 6" xfId="7058"/>
    <cellStyle name="Input 2 2 2 6 2" xfId="7059"/>
    <cellStyle name="Input 2 2 2 6 2 2" xfId="7060"/>
    <cellStyle name="Input 2 2 2 6 2 3" xfId="7061"/>
    <cellStyle name="Input 2 2 2 6 3" xfId="7062"/>
    <cellStyle name="Input 2 2 2 6 3 2" xfId="7063"/>
    <cellStyle name="Input 2 2 2 6 3 3" xfId="7064"/>
    <cellStyle name="Input 2 2 2 6 4" xfId="7065"/>
    <cellStyle name="Input 2 2 2 6 4 2" xfId="7066"/>
    <cellStyle name="Input 2 2 2 6 4 3" xfId="7067"/>
    <cellStyle name="Input 2 2 2 6 5" xfId="7068"/>
    <cellStyle name="Input 2 2 2 6 5 2" xfId="7069"/>
    <cellStyle name="Input 2 2 2 6 5 3" xfId="7070"/>
    <cellStyle name="Input 2 2 2 6 6" xfId="7071"/>
    <cellStyle name="Input 2 2 2 6 6 2" xfId="7072"/>
    <cellStyle name="Input 2 2 2 6 6 3" xfId="7073"/>
    <cellStyle name="Input 2 2 2 6 7" xfId="7074"/>
    <cellStyle name="Input 2 2 2 6 8" xfId="7075"/>
    <cellStyle name="Input 2 2 2 6 9" xfId="7076"/>
    <cellStyle name="Input 2 2 2 7" xfId="7077"/>
    <cellStyle name="Input 2 2 2 7 2" xfId="7078"/>
    <cellStyle name="Input 2 2 2 7 2 2" xfId="7079"/>
    <cellStyle name="Input 2 2 2 7 2 3" xfId="7080"/>
    <cellStyle name="Input 2 2 2 7 3" xfId="7081"/>
    <cellStyle name="Input 2 2 2 7 3 2" xfId="7082"/>
    <cellStyle name="Input 2 2 2 7 3 3" xfId="7083"/>
    <cellStyle name="Input 2 2 2 7 4" xfId="7084"/>
    <cellStyle name="Input 2 2 2 7 4 2" xfId="7085"/>
    <cellStyle name="Input 2 2 2 7 4 3" xfId="7086"/>
    <cellStyle name="Input 2 2 2 7 5" xfId="7087"/>
    <cellStyle name="Input 2 2 2 7 5 2" xfId="7088"/>
    <cellStyle name="Input 2 2 2 7 5 3" xfId="7089"/>
    <cellStyle name="Input 2 2 2 7 6" xfId="7090"/>
    <cellStyle name="Input 2 2 2 7 6 2" xfId="7091"/>
    <cellStyle name="Input 2 2 2 7 6 3" xfId="7092"/>
    <cellStyle name="Input 2 2 2 7 7" xfId="7093"/>
    <cellStyle name="Input 2 2 2 7 8" xfId="7094"/>
    <cellStyle name="Input 2 2 2 7 9" xfId="7095"/>
    <cellStyle name="Input 2 2 2 8" xfId="7096"/>
    <cellStyle name="Input 2 2 2 8 2" xfId="7097"/>
    <cellStyle name="Input 2 2 2 8 2 2" xfId="7098"/>
    <cellStyle name="Input 2 2 2 8 2 3" xfId="7099"/>
    <cellStyle name="Input 2 2 2 8 3" xfId="7100"/>
    <cellStyle name="Input 2 2 2 8 3 2" xfId="7101"/>
    <cellStyle name="Input 2 2 2 8 3 3" xfId="7102"/>
    <cellStyle name="Input 2 2 2 8 4" xfId="7103"/>
    <cellStyle name="Input 2 2 2 8 4 2" xfId="7104"/>
    <cellStyle name="Input 2 2 2 8 4 3" xfId="7105"/>
    <cellStyle name="Input 2 2 2 8 5" xfId="7106"/>
    <cellStyle name="Input 2 2 2 8 5 2" xfId="7107"/>
    <cellStyle name="Input 2 2 2 8 5 3" xfId="7108"/>
    <cellStyle name="Input 2 2 2 8 6" xfId="7109"/>
    <cellStyle name="Input 2 2 2 8 6 2" xfId="7110"/>
    <cellStyle name="Input 2 2 2 8 6 3" xfId="7111"/>
    <cellStyle name="Input 2 2 2 8 7" xfId="7112"/>
    <cellStyle name="Input 2 2 2 8 8" xfId="7113"/>
    <cellStyle name="Input 2 2 2 8 9" xfId="7114"/>
    <cellStyle name="Input 2 2 2 9" xfId="7115"/>
    <cellStyle name="Input 2 2 2 9 2" xfId="7116"/>
    <cellStyle name="Input 2 2 2 9 2 2" xfId="7117"/>
    <cellStyle name="Input 2 2 2 9 2 3" xfId="7118"/>
    <cellStyle name="Input 2 2 2 9 3" xfId="7119"/>
    <cellStyle name="Input 2 2 2 9 3 2" xfId="7120"/>
    <cellStyle name="Input 2 2 2 9 3 3" xfId="7121"/>
    <cellStyle name="Input 2 2 2 9 4" xfId="7122"/>
    <cellStyle name="Input 2 2 2 9 4 2" xfId="7123"/>
    <cellStyle name="Input 2 2 2 9 4 3" xfId="7124"/>
    <cellStyle name="Input 2 2 2 9 5" xfId="7125"/>
    <cellStyle name="Input 2 2 2 9 5 2" xfId="7126"/>
    <cellStyle name="Input 2 2 2 9 5 3" xfId="7127"/>
    <cellStyle name="Input 2 2 2 9 6" xfId="7128"/>
    <cellStyle name="Input 2 2 2 9 6 2" xfId="7129"/>
    <cellStyle name="Input 2 2 2 9 6 3" xfId="7130"/>
    <cellStyle name="Input 2 2 2 9 7" xfId="7131"/>
    <cellStyle name="Input 2 2 2 9 8" xfId="7132"/>
    <cellStyle name="Input 2 2 2 9 9" xfId="7133"/>
    <cellStyle name="Input 2 2 20" xfId="7134"/>
    <cellStyle name="Input 2 2 21" xfId="7135"/>
    <cellStyle name="Input 2 2 3" xfId="7136"/>
    <cellStyle name="Input 2 2 3 10" xfId="7137"/>
    <cellStyle name="Input 2 2 3 10 2" xfId="7138"/>
    <cellStyle name="Input 2 2 3 10 2 2" xfId="7139"/>
    <cellStyle name="Input 2 2 3 10 2 3" xfId="7140"/>
    <cellStyle name="Input 2 2 3 10 3" xfId="7141"/>
    <cellStyle name="Input 2 2 3 10 3 2" xfId="7142"/>
    <cellStyle name="Input 2 2 3 10 3 3" xfId="7143"/>
    <cellStyle name="Input 2 2 3 10 4" xfId="7144"/>
    <cellStyle name="Input 2 2 3 10 4 2" xfId="7145"/>
    <cellStyle name="Input 2 2 3 10 4 3" xfId="7146"/>
    <cellStyle name="Input 2 2 3 10 5" xfId="7147"/>
    <cellStyle name="Input 2 2 3 10 5 2" xfId="7148"/>
    <cellStyle name="Input 2 2 3 10 5 3" xfId="7149"/>
    <cellStyle name="Input 2 2 3 10 6" xfId="7150"/>
    <cellStyle name="Input 2 2 3 10 6 2" xfId="7151"/>
    <cellStyle name="Input 2 2 3 10 6 3" xfId="7152"/>
    <cellStyle name="Input 2 2 3 10 7" xfId="7153"/>
    <cellStyle name="Input 2 2 3 10 8" xfId="7154"/>
    <cellStyle name="Input 2 2 3 10 9" xfId="7155"/>
    <cellStyle name="Input 2 2 3 11" xfId="7156"/>
    <cellStyle name="Input 2 2 3 11 2" xfId="7157"/>
    <cellStyle name="Input 2 2 3 11 2 2" xfId="7158"/>
    <cellStyle name="Input 2 2 3 11 2 3" xfId="7159"/>
    <cellStyle name="Input 2 2 3 11 3" xfId="7160"/>
    <cellStyle name="Input 2 2 3 11 3 2" xfId="7161"/>
    <cellStyle name="Input 2 2 3 11 3 3" xfId="7162"/>
    <cellStyle name="Input 2 2 3 11 4" xfId="7163"/>
    <cellStyle name="Input 2 2 3 11 4 2" xfId="7164"/>
    <cellStyle name="Input 2 2 3 11 4 3" xfId="7165"/>
    <cellStyle name="Input 2 2 3 11 5" xfId="7166"/>
    <cellStyle name="Input 2 2 3 11 5 2" xfId="7167"/>
    <cellStyle name="Input 2 2 3 11 5 3" xfId="7168"/>
    <cellStyle name="Input 2 2 3 11 6" xfId="7169"/>
    <cellStyle name="Input 2 2 3 11 6 2" xfId="7170"/>
    <cellStyle name="Input 2 2 3 11 6 3" xfId="7171"/>
    <cellStyle name="Input 2 2 3 11 7" xfId="7172"/>
    <cellStyle name="Input 2 2 3 11 8" xfId="7173"/>
    <cellStyle name="Input 2 2 3 11 9" xfId="7174"/>
    <cellStyle name="Input 2 2 3 12" xfId="7175"/>
    <cellStyle name="Input 2 2 3 12 2" xfId="7176"/>
    <cellStyle name="Input 2 2 3 12 2 2" xfId="7177"/>
    <cellStyle name="Input 2 2 3 12 2 3" xfId="7178"/>
    <cellStyle name="Input 2 2 3 12 3" xfId="7179"/>
    <cellStyle name="Input 2 2 3 12 3 2" xfId="7180"/>
    <cellStyle name="Input 2 2 3 12 3 3" xfId="7181"/>
    <cellStyle name="Input 2 2 3 12 4" xfId="7182"/>
    <cellStyle name="Input 2 2 3 12 4 2" xfId="7183"/>
    <cellStyle name="Input 2 2 3 12 4 3" xfId="7184"/>
    <cellStyle name="Input 2 2 3 12 5" xfId="7185"/>
    <cellStyle name="Input 2 2 3 12 5 2" xfId="7186"/>
    <cellStyle name="Input 2 2 3 12 5 3" xfId="7187"/>
    <cellStyle name="Input 2 2 3 12 6" xfId="7188"/>
    <cellStyle name="Input 2 2 3 12 6 2" xfId="7189"/>
    <cellStyle name="Input 2 2 3 12 6 3" xfId="7190"/>
    <cellStyle name="Input 2 2 3 12 7" xfId="7191"/>
    <cellStyle name="Input 2 2 3 12 8" xfId="7192"/>
    <cellStyle name="Input 2 2 3 12 9" xfId="7193"/>
    <cellStyle name="Input 2 2 3 13" xfId="7194"/>
    <cellStyle name="Input 2 2 3 13 2" xfId="7195"/>
    <cellStyle name="Input 2 2 3 13 2 2" xfId="7196"/>
    <cellStyle name="Input 2 2 3 13 2 3" xfId="7197"/>
    <cellStyle name="Input 2 2 3 13 3" xfId="7198"/>
    <cellStyle name="Input 2 2 3 13 3 2" xfId="7199"/>
    <cellStyle name="Input 2 2 3 13 3 3" xfId="7200"/>
    <cellStyle name="Input 2 2 3 13 4" xfId="7201"/>
    <cellStyle name="Input 2 2 3 13 4 2" xfId="7202"/>
    <cellStyle name="Input 2 2 3 13 4 3" xfId="7203"/>
    <cellStyle name="Input 2 2 3 13 5" xfId="7204"/>
    <cellStyle name="Input 2 2 3 13 5 2" xfId="7205"/>
    <cellStyle name="Input 2 2 3 13 5 3" xfId="7206"/>
    <cellStyle name="Input 2 2 3 13 6" xfId="7207"/>
    <cellStyle name="Input 2 2 3 13 6 2" xfId="7208"/>
    <cellStyle name="Input 2 2 3 13 6 3" xfId="7209"/>
    <cellStyle name="Input 2 2 3 13 7" xfId="7210"/>
    <cellStyle name="Input 2 2 3 13 8" xfId="7211"/>
    <cellStyle name="Input 2 2 3 13 9" xfId="7212"/>
    <cellStyle name="Input 2 2 3 14" xfId="7213"/>
    <cellStyle name="Input 2 2 3 15" xfId="7214"/>
    <cellStyle name="Input 2 2 3 16" xfId="7215"/>
    <cellStyle name="Input 2 2 3 17" xfId="7216"/>
    <cellStyle name="Input 2 2 3 18" xfId="7217"/>
    <cellStyle name="Input 2 2 3 19" xfId="7218"/>
    <cellStyle name="Input 2 2 3 2" xfId="7219"/>
    <cellStyle name="Input 2 2 3 2 10" xfId="7220"/>
    <cellStyle name="Input 2 2 3 2 10 2" xfId="7221"/>
    <cellStyle name="Input 2 2 3 2 10 2 2" xfId="7222"/>
    <cellStyle name="Input 2 2 3 2 10 2 3" xfId="7223"/>
    <cellStyle name="Input 2 2 3 2 10 3" xfId="7224"/>
    <cellStyle name="Input 2 2 3 2 10 3 2" xfId="7225"/>
    <cellStyle name="Input 2 2 3 2 10 3 3" xfId="7226"/>
    <cellStyle name="Input 2 2 3 2 10 4" xfId="7227"/>
    <cellStyle name="Input 2 2 3 2 10 4 2" xfId="7228"/>
    <cellStyle name="Input 2 2 3 2 10 4 3" xfId="7229"/>
    <cellStyle name="Input 2 2 3 2 10 5" xfId="7230"/>
    <cellStyle name="Input 2 2 3 2 10 5 2" xfId="7231"/>
    <cellStyle name="Input 2 2 3 2 10 5 3" xfId="7232"/>
    <cellStyle name="Input 2 2 3 2 10 6" xfId="7233"/>
    <cellStyle name="Input 2 2 3 2 10 6 2" xfId="7234"/>
    <cellStyle name="Input 2 2 3 2 10 6 3" xfId="7235"/>
    <cellStyle name="Input 2 2 3 2 10 7" xfId="7236"/>
    <cellStyle name="Input 2 2 3 2 10 8" xfId="7237"/>
    <cellStyle name="Input 2 2 3 2 11" xfId="7238"/>
    <cellStyle name="Input 2 2 3 2 11 2" xfId="7239"/>
    <cellStyle name="Input 2 2 3 2 11 2 2" xfId="7240"/>
    <cellStyle name="Input 2 2 3 2 11 2 3" xfId="7241"/>
    <cellStyle name="Input 2 2 3 2 11 3" xfId="7242"/>
    <cellStyle name="Input 2 2 3 2 11 3 2" xfId="7243"/>
    <cellStyle name="Input 2 2 3 2 11 3 3" xfId="7244"/>
    <cellStyle name="Input 2 2 3 2 11 4" xfId="7245"/>
    <cellStyle name="Input 2 2 3 2 11 4 2" xfId="7246"/>
    <cellStyle name="Input 2 2 3 2 11 4 3" xfId="7247"/>
    <cellStyle name="Input 2 2 3 2 11 5" xfId="7248"/>
    <cellStyle name="Input 2 2 3 2 11 5 2" xfId="7249"/>
    <cellStyle name="Input 2 2 3 2 11 5 3" xfId="7250"/>
    <cellStyle name="Input 2 2 3 2 11 6" xfId="7251"/>
    <cellStyle name="Input 2 2 3 2 11 6 2" xfId="7252"/>
    <cellStyle name="Input 2 2 3 2 11 6 3" xfId="7253"/>
    <cellStyle name="Input 2 2 3 2 11 7" xfId="7254"/>
    <cellStyle name="Input 2 2 3 2 11 8" xfId="7255"/>
    <cellStyle name="Input 2 2 3 2 12" xfId="7256"/>
    <cellStyle name="Input 2 2 3 2 12 2" xfId="7257"/>
    <cellStyle name="Input 2 2 3 2 12 2 2" xfId="7258"/>
    <cellStyle name="Input 2 2 3 2 12 2 3" xfId="7259"/>
    <cellStyle name="Input 2 2 3 2 12 3" xfId="7260"/>
    <cellStyle name="Input 2 2 3 2 12 3 2" xfId="7261"/>
    <cellStyle name="Input 2 2 3 2 12 3 3" xfId="7262"/>
    <cellStyle name="Input 2 2 3 2 12 4" xfId="7263"/>
    <cellStyle name="Input 2 2 3 2 12 4 2" xfId="7264"/>
    <cellStyle name="Input 2 2 3 2 12 4 3" xfId="7265"/>
    <cellStyle name="Input 2 2 3 2 12 5" xfId="7266"/>
    <cellStyle name="Input 2 2 3 2 12 5 2" xfId="7267"/>
    <cellStyle name="Input 2 2 3 2 12 5 3" xfId="7268"/>
    <cellStyle name="Input 2 2 3 2 12 6" xfId="7269"/>
    <cellStyle name="Input 2 2 3 2 12 6 2" xfId="7270"/>
    <cellStyle name="Input 2 2 3 2 12 6 3" xfId="7271"/>
    <cellStyle name="Input 2 2 3 2 12 7" xfId="7272"/>
    <cellStyle name="Input 2 2 3 2 12 8" xfId="7273"/>
    <cellStyle name="Input 2 2 3 2 13" xfId="7274"/>
    <cellStyle name="Input 2 2 3 2 13 2" xfId="7275"/>
    <cellStyle name="Input 2 2 3 2 13 2 2" xfId="7276"/>
    <cellStyle name="Input 2 2 3 2 13 2 3" xfId="7277"/>
    <cellStyle name="Input 2 2 3 2 13 3" xfId="7278"/>
    <cellStyle name="Input 2 2 3 2 13 3 2" xfId="7279"/>
    <cellStyle name="Input 2 2 3 2 13 3 3" xfId="7280"/>
    <cellStyle name="Input 2 2 3 2 13 4" xfId="7281"/>
    <cellStyle name="Input 2 2 3 2 13 4 2" xfId="7282"/>
    <cellStyle name="Input 2 2 3 2 13 4 3" xfId="7283"/>
    <cellStyle name="Input 2 2 3 2 13 5" xfId="7284"/>
    <cellStyle name="Input 2 2 3 2 13 5 2" xfId="7285"/>
    <cellStyle name="Input 2 2 3 2 13 5 3" xfId="7286"/>
    <cellStyle name="Input 2 2 3 2 13 6" xfId="7287"/>
    <cellStyle name="Input 2 2 3 2 13 6 2" xfId="7288"/>
    <cellStyle name="Input 2 2 3 2 13 6 3" xfId="7289"/>
    <cellStyle name="Input 2 2 3 2 13 7" xfId="7290"/>
    <cellStyle name="Input 2 2 3 2 13 8" xfId="7291"/>
    <cellStyle name="Input 2 2 3 2 14" xfId="7292"/>
    <cellStyle name="Input 2 2 3 2 14 2" xfId="7293"/>
    <cellStyle name="Input 2 2 3 2 14 2 2" xfId="7294"/>
    <cellStyle name="Input 2 2 3 2 14 2 3" xfId="7295"/>
    <cellStyle name="Input 2 2 3 2 14 3" xfId="7296"/>
    <cellStyle name="Input 2 2 3 2 14 3 2" xfId="7297"/>
    <cellStyle name="Input 2 2 3 2 14 3 3" xfId="7298"/>
    <cellStyle name="Input 2 2 3 2 14 4" xfId="7299"/>
    <cellStyle name="Input 2 2 3 2 14 4 2" xfId="7300"/>
    <cellStyle name="Input 2 2 3 2 14 4 3" xfId="7301"/>
    <cellStyle name="Input 2 2 3 2 14 5" xfId="7302"/>
    <cellStyle name="Input 2 2 3 2 14 5 2" xfId="7303"/>
    <cellStyle name="Input 2 2 3 2 14 5 3" xfId="7304"/>
    <cellStyle name="Input 2 2 3 2 14 6" xfId="7305"/>
    <cellStyle name="Input 2 2 3 2 14 6 2" xfId="7306"/>
    <cellStyle name="Input 2 2 3 2 14 6 3" xfId="7307"/>
    <cellStyle name="Input 2 2 3 2 14 7" xfId="7308"/>
    <cellStyle name="Input 2 2 3 2 14 8" xfId="7309"/>
    <cellStyle name="Input 2 2 3 2 15" xfId="7310"/>
    <cellStyle name="Input 2 2 3 2 15 2" xfId="7311"/>
    <cellStyle name="Input 2 2 3 2 15 3" xfId="7312"/>
    <cellStyle name="Input 2 2 3 2 16" xfId="7313"/>
    <cellStyle name="Input 2 2 3 2 2" xfId="7314"/>
    <cellStyle name="Input 2 2 3 2 2 2" xfId="7315"/>
    <cellStyle name="Input 2 2 3 2 2 2 2" xfId="7316"/>
    <cellStyle name="Input 2 2 3 2 2 2 3" xfId="7317"/>
    <cellStyle name="Input 2 2 3 2 2 3" xfId="7318"/>
    <cellStyle name="Input 2 2 3 2 2 3 2" xfId="7319"/>
    <cellStyle name="Input 2 2 3 2 2 3 3" xfId="7320"/>
    <cellStyle name="Input 2 2 3 2 2 4" xfId="7321"/>
    <cellStyle name="Input 2 2 3 2 2 4 2" xfId="7322"/>
    <cellStyle name="Input 2 2 3 2 2 4 3" xfId="7323"/>
    <cellStyle name="Input 2 2 3 2 2 5" xfId="7324"/>
    <cellStyle name="Input 2 2 3 2 2 5 2" xfId="7325"/>
    <cellStyle name="Input 2 2 3 2 2 5 3" xfId="7326"/>
    <cellStyle name="Input 2 2 3 2 2 6" xfId="7327"/>
    <cellStyle name="Input 2 2 3 2 2 6 2" xfId="7328"/>
    <cellStyle name="Input 2 2 3 2 2 6 3" xfId="7329"/>
    <cellStyle name="Input 2 2 3 2 2 7" xfId="7330"/>
    <cellStyle name="Input 2 2 3 2 2 8" xfId="7331"/>
    <cellStyle name="Input 2 2 3 2 2 9" xfId="7332"/>
    <cellStyle name="Input 2 2 3 2 3" xfId="7333"/>
    <cellStyle name="Input 2 2 3 2 3 2" xfId="7334"/>
    <cellStyle name="Input 2 2 3 2 3 2 2" xfId="7335"/>
    <cellStyle name="Input 2 2 3 2 3 2 3" xfId="7336"/>
    <cellStyle name="Input 2 2 3 2 3 3" xfId="7337"/>
    <cellStyle name="Input 2 2 3 2 3 3 2" xfId="7338"/>
    <cellStyle name="Input 2 2 3 2 3 3 3" xfId="7339"/>
    <cellStyle name="Input 2 2 3 2 3 4" xfId="7340"/>
    <cellStyle name="Input 2 2 3 2 3 4 2" xfId="7341"/>
    <cellStyle name="Input 2 2 3 2 3 4 3" xfId="7342"/>
    <cellStyle name="Input 2 2 3 2 3 5" xfId="7343"/>
    <cellStyle name="Input 2 2 3 2 3 5 2" xfId="7344"/>
    <cellStyle name="Input 2 2 3 2 3 5 3" xfId="7345"/>
    <cellStyle name="Input 2 2 3 2 3 6" xfId="7346"/>
    <cellStyle name="Input 2 2 3 2 3 6 2" xfId="7347"/>
    <cellStyle name="Input 2 2 3 2 3 6 3" xfId="7348"/>
    <cellStyle name="Input 2 2 3 2 3 7" xfId="7349"/>
    <cellStyle name="Input 2 2 3 2 3 8" xfId="7350"/>
    <cellStyle name="Input 2 2 3 2 3 9" xfId="7351"/>
    <cellStyle name="Input 2 2 3 2 4" xfId="7352"/>
    <cellStyle name="Input 2 2 3 2 4 2" xfId="7353"/>
    <cellStyle name="Input 2 2 3 2 4 2 2" xfId="7354"/>
    <cellStyle name="Input 2 2 3 2 4 2 3" xfId="7355"/>
    <cellStyle name="Input 2 2 3 2 4 3" xfId="7356"/>
    <cellStyle name="Input 2 2 3 2 4 3 2" xfId="7357"/>
    <cellStyle name="Input 2 2 3 2 4 3 3" xfId="7358"/>
    <cellStyle name="Input 2 2 3 2 4 4" xfId="7359"/>
    <cellStyle name="Input 2 2 3 2 4 4 2" xfId="7360"/>
    <cellStyle name="Input 2 2 3 2 4 4 3" xfId="7361"/>
    <cellStyle name="Input 2 2 3 2 4 5" xfId="7362"/>
    <cellStyle name="Input 2 2 3 2 4 5 2" xfId="7363"/>
    <cellStyle name="Input 2 2 3 2 4 5 3" xfId="7364"/>
    <cellStyle name="Input 2 2 3 2 4 6" xfId="7365"/>
    <cellStyle name="Input 2 2 3 2 4 6 2" xfId="7366"/>
    <cellStyle name="Input 2 2 3 2 4 6 3" xfId="7367"/>
    <cellStyle name="Input 2 2 3 2 4 7" xfId="7368"/>
    <cellStyle name="Input 2 2 3 2 4 8" xfId="7369"/>
    <cellStyle name="Input 2 2 3 2 4 9" xfId="7370"/>
    <cellStyle name="Input 2 2 3 2 5" xfId="7371"/>
    <cellStyle name="Input 2 2 3 2 5 2" xfId="7372"/>
    <cellStyle name="Input 2 2 3 2 5 2 2" xfId="7373"/>
    <cellStyle name="Input 2 2 3 2 5 2 3" xfId="7374"/>
    <cellStyle name="Input 2 2 3 2 5 3" xfId="7375"/>
    <cellStyle name="Input 2 2 3 2 5 3 2" xfId="7376"/>
    <cellStyle name="Input 2 2 3 2 5 3 3" xfId="7377"/>
    <cellStyle name="Input 2 2 3 2 5 4" xfId="7378"/>
    <cellStyle name="Input 2 2 3 2 5 4 2" xfId="7379"/>
    <cellStyle name="Input 2 2 3 2 5 4 3" xfId="7380"/>
    <cellStyle name="Input 2 2 3 2 5 5" xfId="7381"/>
    <cellStyle name="Input 2 2 3 2 5 5 2" xfId="7382"/>
    <cellStyle name="Input 2 2 3 2 5 5 3" xfId="7383"/>
    <cellStyle name="Input 2 2 3 2 5 6" xfId="7384"/>
    <cellStyle name="Input 2 2 3 2 5 6 2" xfId="7385"/>
    <cellStyle name="Input 2 2 3 2 5 6 3" xfId="7386"/>
    <cellStyle name="Input 2 2 3 2 5 7" xfId="7387"/>
    <cellStyle name="Input 2 2 3 2 5 8" xfId="7388"/>
    <cellStyle name="Input 2 2 3 2 5 9" xfId="7389"/>
    <cellStyle name="Input 2 2 3 2 6" xfId="7390"/>
    <cellStyle name="Input 2 2 3 2 6 2" xfId="7391"/>
    <cellStyle name="Input 2 2 3 2 6 2 2" xfId="7392"/>
    <cellStyle name="Input 2 2 3 2 6 2 3" xfId="7393"/>
    <cellStyle name="Input 2 2 3 2 6 3" xfId="7394"/>
    <cellStyle name="Input 2 2 3 2 6 3 2" xfId="7395"/>
    <cellStyle name="Input 2 2 3 2 6 3 3" xfId="7396"/>
    <cellStyle name="Input 2 2 3 2 6 4" xfId="7397"/>
    <cellStyle name="Input 2 2 3 2 6 4 2" xfId="7398"/>
    <cellStyle name="Input 2 2 3 2 6 4 3" xfId="7399"/>
    <cellStyle name="Input 2 2 3 2 6 5" xfId="7400"/>
    <cellStyle name="Input 2 2 3 2 6 5 2" xfId="7401"/>
    <cellStyle name="Input 2 2 3 2 6 5 3" xfId="7402"/>
    <cellStyle name="Input 2 2 3 2 6 6" xfId="7403"/>
    <cellStyle name="Input 2 2 3 2 6 6 2" xfId="7404"/>
    <cellStyle name="Input 2 2 3 2 6 6 3" xfId="7405"/>
    <cellStyle name="Input 2 2 3 2 6 7" xfId="7406"/>
    <cellStyle name="Input 2 2 3 2 6 8" xfId="7407"/>
    <cellStyle name="Input 2 2 3 2 6 9" xfId="7408"/>
    <cellStyle name="Input 2 2 3 2 7" xfId="7409"/>
    <cellStyle name="Input 2 2 3 2 7 2" xfId="7410"/>
    <cellStyle name="Input 2 2 3 2 7 2 2" xfId="7411"/>
    <cellStyle name="Input 2 2 3 2 7 2 3" xfId="7412"/>
    <cellStyle name="Input 2 2 3 2 7 3" xfId="7413"/>
    <cellStyle name="Input 2 2 3 2 7 3 2" xfId="7414"/>
    <cellStyle name="Input 2 2 3 2 7 3 3" xfId="7415"/>
    <cellStyle name="Input 2 2 3 2 7 4" xfId="7416"/>
    <cellStyle name="Input 2 2 3 2 7 4 2" xfId="7417"/>
    <cellStyle name="Input 2 2 3 2 7 4 3" xfId="7418"/>
    <cellStyle name="Input 2 2 3 2 7 5" xfId="7419"/>
    <cellStyle name="Input 2 2 3 2 7 5 2" xfId="7420"/>
    <cellStyle name="Input 2 2 3 2 7 5 3" xfId="7421"/>
    <cellStyle name="Input 2 2 3 2 7 6" xfId="7422"/>
    <cellStyle name="Input 2 2 3 2 7 6 2" xfId="7423"/>
    <cellStyle name="Input 2 2 3 2 7 6 3" xfId="7424"/>
    <cellStyle name="Input 2 2 3 2 7 7" xfId="7425"/>
    <cellStyle name="Input 2 2 3 2 7 8" xfId="7426"/>
    <cellStyle name="Input 2 2 3 2 7 9" xfId="7427"/>
    <cellStyle name="Input 2 2 3 2 8" xfId="7428"/>
    <cellStyle name="Input 2 2 3 2 8 2" xfId="7429"/>
    <cellStyle name="Input 2 2 3 2 8 2 2" xfId="7430"/>
    <cellStyle name="Input 2 2 3 2 8 2 3" xfId="7431"/>
    <cellStyle name="Input 2 2 3 2 8 3" xfId="7432"/>
    <cellStyle name="Input 2 2 3 2 8 3 2" xfId="7433"/>
    <cellStyle name="Input 2 2 3 2 8 3 3" xfId="7434"/>
    <cellStyle name="Input 2 2 3 2 8 4" xfId="7435"/>
    <cellStyle name="Input 2 2 3 2 8 4 2" xfId="7436"/>
    <cellStyle name="Input 2 2 3 2 8 4 3" xfId="7437"/>
    <cellStyle name="Input 2 2 3 2 8 5" xfId="7438"/>
    <cellStyle name="Input 2 2 3 2 8 5 2" xfId="7439"/>
    <cellStyle name="Input 2 2 3 2 8 5 3" xfId="7440"/>
    <cellStyle name="Input 2 2 3 2 8 6" xfId="7441"/>
    <cellStyle name="Input 2 2 3 2 8 6 2" xfId="7442"/>
    <cellStyle name="Input 2 2 3 2 8 6 3" xfId="7443"/>
    <cellStyle name="Input 2 2 3 2 8 7" xfId="7444"/>
    <cellStyle name="Input 2 2 3 2 8 8" xfId="7445"/>
    <cellStyle name="Input 2 2 3 2 8 9" xfId="7446"/>
    <cellStyle name="Input 2 2 3 2 9" xfId="7447"/>
    <cellStyle name="Input 2 2 3 2 9 2" xfId="7448"/>
    <cellStyle name="Input 2 2 3 2 9 2 2" xfId="7449"/>
    <cellStyle name="Input 2 2 3 2 9 2 3" xfId="7450"/>
    <cellStyle name="Input 2 2 3 2 9 3" xfId="7451"/>
    <cellStyle name="Input 2 2 3 2 9 3 2" xfId="7452"/>
    <cellStyle name="Input 2 2 3 2 9 3 3" xfId="7453"/>
    <cellStyle name="Input 2 2 3 2 9 4" xfId="7454"/>
    <cellStyle name="Input 2 2 3 2 9 4 2" xfId="7455"/>
    <cellStyle name="Input 2 2 3 2 9 4 3" xfId="7456"/>
    <cellStyle name="Input 2 2 3 2 9 5" xfId="7457"/>
    <cellStyle name="Input 2 2 3 2 9 5 2" xfId="7458"/>
    <cellStyle name="Input 2 2 3 2 9 5 3" xfId="7459"/>
    <cellStyle name="Input 2 2 3 2 9 6" xfId="7460"/>
    <cellStyle name="Input 2 2 3 2 9 6 2" xfId="7461"/>
    <cellStyle name="Input 2 2 3 2 9 6 3" xfId="7462"/>
    <cellStyle name="Input 2 2 3 2 9 7" xfId="7463"/>
    <cellStyle name="Input 2 2 3 2 9 8" xfId="7464"/>
    <cellStyle name="Input 2 2 3 3" xfId="7465"/>
    <cellStyle name="Input 2 2 3 3 10" xfId="7466"/>
    <cellStyle name="Input 2 2 3 3 11" xfId="7467"/>
    <cellStyle name="Input 2 2 3 3 2" xfId="7468"/>
    <cellStyle name="Input 2 2 3 3 2 2" xfId="7469"/>
    <cellStyle name="Input 2 2 3 3 2 3" xfId="7470"/>
    <cellStyle name="Input 2 2 3 3 2 4" xfId="7471"/>
    <cellStyle name="Input 2 2 3 3 3" xfId="7472"/>
    <cellStyle name="Input 2 2 3 3 3 2" xfId="7473"/>
    <cellStyle name="Input 2 2 3 3 3 3" xfId="7474"/>
    <cellStyle name="Input 2 2 3 3 3 4" xfId="7475"/>
    <cellStyle name="Input 2 2 3 3 4" xfId="7476"/>
    <cellStyle name="Input 2 2 3 3 4 2" xfId="7477"/>
    <cellStyle name="Input 2 2 3 3 4 3" xfId="7478"/>
    <cellStyle name="Input 2 2 3 3 4 4" xfId="7479"/>
    <cellStyle name="Input 2 2 3 3 5" xfId="7480"/>
    <cellStyle name="Input 2 2 3 3 5 2" xfId="7481"/>
    <cellStyle name="Input 2 2 3 3 5 3" xfId="7482"/>
    <cellStyle name="Input 2 2 3 3 5 4" xfId="7483"/>
    <cellStyle name="Input 2 2 3 3 6" xfId="7484"/>
    <cellStyle name="Input 2 2 3 3 6 2" xfId="7485"/>
    <cellStyle name="Input 2 2 3 3 6 3" xfId="7486"/>
    <cellStyle name="Input 2 2 3 3 6 4" xfId="7487"/>
    <cellStyle name="Input 2 2 3 3 7" xfId="7488"/>
    <cellStyle name="Input 2 2 3 3 8" xfId="7489"/>
    <cellStyle name="Input 2 2 3 3 9" xfId="7490"/>
    <cellStyle name="Input 2 2 3 4" xfId="7491"/>
    <cellStyle name="Input 2 2 3 4 10" xfId="7492"/>
    <cellStyle name="Input 2 2 3 4 2" xfId="7493"/>
    <cellStyle name="Input 2 2 3 4 2 2" xfId="7494"/>
    <cellStyle name="Input 2 2 3 4 2 3" xfId="7495"/>
    <cellStyle name="Input 2 2 3 4 2 4" xfId="7496"/>
    <cellStyle name="Input 2 2 3 4 3" xfId="7497"/>
    <cellStyle name="Input 2 2 3 4 3 2" xfId="7498"/>
    <cellStyle name="Input 2 2 3 4 3 3" xfId="7499"/>
    <cellStyle name="Input 2 2 3 4 3 4" xfId="7500"/>
    <cellStyle name="Input 2 2 3 4 4" xfId="7501"/>
    <cellStyle name="Input 2 2 3 4 4 2" xfId="7502"/>
    <cellStyle name="Input 2 2 3 4 4 3" xfId="7503"/>
    <cellStyle name="Input 2 2 3 4 4 4" xfId="7504"/>
    <cellStyle name="Input 2 2 3 4 5" xfId="7505"/>
    <cellStyle name="Input 2 2 3 4 5 2" xfId="7506"/>
    <cellStyle name="Input 2 2 3 4 5 3" xfId="7507"/>
    <cellStyle name="Input 2 2 3 4 5 4" xfId="7508"/>
    <cellStyle name="Input 2 2 3 4 6" xfId="7509"/>
    <cellStyle name="Input 2 2 3 4 6 2" xfId="7510"/>
    <cellStyle name="Input 2 2 3 4 6 3" xfId="7511"/>
    <cellStyle name="Input 2 2 3 4 6 4" xfId="7512"/>
    <cellStyle name="Input 2 2 3 4 7" xfId="7513"/>
    <cellStyle name="Input 2 2 3 4 8" xfId="7514"/>
    <cellStyle name="Input 2 2 3 4 9" xfId="7515"/>
    <cellStyle name="Input 2 2 3 5" xfId="7516"/>
    <cellStyle name="Input 2 2 3 5 2" xfId="7517"/>
    <cellStyle name="Input 2 2 3 5 2 2" xfId="7518"/>
    <cellStyle name="Input 2 2 3 5 2 3" xfId="7519"/>
    <cellStyle name="Input 2 2 3 5 3" xfId="7520"/>
    <cellStyle name="Input 2 2 3 5 3 2" xfId="7521"/>
    <cellStyle name="Input 2 2 3 5 3 3" xfId="7522"/>
    <cellStyle name="Input 2 2 3 5 4" xfId="7523"/>
    <cellStyle name="Input 2 2 3 5 4 2" xfId="7524"/>
    <cellStyle name="Input 2 2 3 5 4 3" xfId="7525"/>
    <cellStyle name="Input 2 2 3 5 5" xfId="7526"/>
    <cellStyle name="Input 2 2 3 5 5 2" xfId="7527"/>
    <cellStyle name="Input 2 2 3 5 5 3" xfId="7528"/>
    <cellStyle name="Input 2 2 3 5 6" xfId="7529"/>
    <cellStyle name="Input 2 2 3 5 6 2" xfId="7530"/>
    <cellStyle name="Input 2 2 3 5 6 3" xfId="7531"/>
    <cellStyle name="Input 2 2 3 5 7" xfId="7532"/>
    <cellStyle name="Input 2 2 3 5 8" xfId="7533"/>
    <cellStyle name="Input 2 2 3 5 9" xfId="7534"/>
    <cellStyle name="Input 2 2 3 6" xfId="7535"/>
    <cellStyle name="Input 2 2 3 6 2" xfId="7536"/>
    <cellStyle name="Input 2 2 3 6 2 2" xfId="7537"/>
    <cellStyle name="Input 2 2 3 6 2 3" xfId="7538"/>
    <cellStyle name="Input 2 2 3 6 3" xfId="7539"/>
    <cellStyle name="Input 2 2 3 6 3 2" xfId="7540"/>
    <cellStyle name="Input 2 2 3 6 3 3" xfId="7541"/>
    <cellStyle name="Input 2 2 3 6 4" xfId="7542"/>
    <cellStyle name="Input 2 2 3 6 4 2" xfId="7543"/>
    <cellStyle name="Input 2 2 3 6 4 3" xfId="7544"/>
    <cellStyle name="Input 2 2 3 6 5" xfId="7545"/>
    <cellStyle name="Input 2 2 3 6 5 2" xfId="7546"/>
    <cellStyle name="Input 2 2 3 6 5 3" xfId="7547"/>
    <cellStyle name="Input 2 2 3 6 6" xfId="7548"/>
    <cellStyle name="Input 2 2 3 6 6 2" xfId="7549"/>
    <cellStyle name="Input 2 2 3 6 6 3" xfId="7550"/>
    <cellStyle name="Input 2 2 3 6 7" xfId="7551"/>
    <cellStyle name="Input 2 2 3 6 8" xfId="7552"/>
    <cellStyle name="Input 2 2 3 6 9" xfId="7553"/>
    <cellStyle name="Input 2 2 3 7" xfId="7554"/>
    <cellStyle name="Input 2 2 3 7 2" xfId="7555"/>
    <cellStyle name="Input 2 2 3 7 2 2" xfId="7556"/>
    <cellStyle name="Input 2 2 3 7 2 3" xfId="7557"/>
    <cellStyle name="Input 2 2 3 7 3" xfId="7558"/>
    <cellStyle name="Input 2 2 3 7 3 2" xfId="7559"/>
    <cellStyle name="Input 2 2 3 7 3 3" xfId="7560"/>
    <cellStyle name="Input 2 2 3 7 4" xfId="7561"/>
    <cellStyle name="Input 2 2 3 7 4 2" xfId="7562"/>
    <cellStyle name="Input 2 2 3 7 4 3" xfId="7563"/>
    <cellStyle name="Input 2 2 3 7 5" xfId="7564"/>
    <cellStyle name="Input 2 2 3 7 5 2" xfId="7565"/>
    <cellStyle name="Input 2 2 3 7 5 3" xfId="7566"/>
    <cellStyle name="Input 2 2 3 7 6" xfId="7567"/>
    <cellStyle name="Input 2 2 3 7 6 2" xfId="7568"/>
    <cellStyle name="Input 2 2 3 7 6 3" xfId="7569"/>
    <cellStyle name="Input 2 2 3 7 7" xfId="7570"/>
    <cellStyle name="Input 2 2 3 7 8" xfId="7571"/>
    <cellStyle name="Input 2 2 3 7 9" xfId="7572"/>
    <cellStyle name="Input 2 2 3 8" xfId="7573"/>
    <cellStyle name="Input 2 2 3 8 2" xfId="7574"/>
    <cellStyle name="Input 2 2 3 8 2 2" xfId="7575"/>
    <cellStyle name="Input 2 2 3 8 2 3" xfId="7576"/>
    <cellStyle name="Input 2 2 3 8 3" xfId="7577"/>
    <cellStyle name="Input 2 2 3 8 3 2" xfId="7578"/>
    <cellStyle name="Input 2 2 3 8 3 3" xfId="7579"/>
    <cellStyle name="Input 2 2 3 8 4" xfId="7580"/>
    <cellStyle name="Input 2 2 3 8 4 2" xfId="7581"/>
    <cellStyle name="Input 2 2 3 8 4 3" xfId="7582"/>
    <cellStyle name="Input 2 2 3 8 5" xfId="7583"/>
    <cellStyle name="Input 2 2 3 8 5 2" xfId="7584"/>
    <cellStyle name="Input 2 2 3 8 5 3" xfId="7585"/>
    <cellStyle name="Input 2 2 3 8 6" xfId="7586"/>
    <cellStyle name="Input 2 2 3 8 6 2" xfId="7587"/>
    <cellStyle name="Input 2 2 3 8 6 3" xfId="7588"/>
    <cellStyle name="Input 2 2 3 8 7" xfId="7589"/>
    <cellStyle name="Input 2 2 3 8 8" xfId="7590"/>
    <cellStyle name="Input 2 2 3 8 9" xfId="7591"/>
    <cellStyle name="Input 2 2 3 9" xfId="7592"/>
    <cellStyle name="Input 2 2 3 9 2" xfId="7593"/>
    <cellStyle name="Input 2 2 3 9 2 2" xfId="7594"/>
    <cellStyle name="Input 2 2 3 9 2 3" xfId="7595"/>
    <cellStyle name="Input 2 2 3 9 3" xfId="7596"/>
    <cellStyle name="Input 2 2 3 9 3 2" xfId="7597"/>
    <cellStyle name="Input 2 2 3 9 3 3" xfId="7598"/>
    <cellStyle name="Input 2 2 3 9 4" xfId="7599"/>
    <cellStyle name="Input 2 2 3 9 4 2" xfId="7600"/>
    <cellStyle name="Input 2 2 3 9 4 3" xfId="7601"/>
    <cellStyle name="Input 2 2 3 9 5" xfId="7602"/>
    <cellStyle name="Input 2 2 3 9 5 2" xfId="7603"/>
    <cellStyle name="Input 2 2 3 9 5 3" xfId="7604"/>
    <cellStyle name="Input 2 2 3 9 6" xfId="7605"/>
    <cellStyle name="Input 2 2 3 9 6 2" xfId="7606"/>
    <cellStyle name="Input 2 2 3 9 6 3" xfId="7607"/>
    <cellStyle name="Input 2 2 3 9 7" xfId="7608"/>
    <cellStyle name="Input 2 2 3 9 8" xfId="7609"/>
    <cellStyle name="Input 2 2 3 9 9" xfId="7610"/>
    <cellStyle name="Input 2 2 4" xfId="7611"/>
    <cellStyle name="Input 2 2 4 10" xfId="7612"/>
    <cellStyle name="Input 2 2 4 10 2" xfId="7613"/>
    <cellStyle name="Input 2 2 4 10 2 2" xfId="7614"/>
    <cellStyle name="Input 2 2 4 10 2 3" xfId="7615"/>
    <cellStyle name="Input 2 2 4 10 3" xfId="7616"/>
    <cellStyle name="Input 2 2 4 10 3 2" xfId="7617"/>
    <cellStyle name="Input 2 2 4 10 3 3" xfId="7618"/>
    <cellStyle name="Input 2 2 4 10 4" xfId="7619"/>
    <cellStyle name="Input 2 2 4 10 4 2" xfId="7620"/>
    <cellStyle name="Input 2 2 4 10 4 3" xfId="7621"/>
    <cellStyle name="Input 2 2 4 10 5" xfId="7622"/>
    <cellStyle name="Input 2 2 4 10 5 2" xfId="7623"/>
    <cellStyle name="Input 2 2 4 10 5 3" xfId="7624"/>
    <cellStyle name="Input 2 2 4 10 6" xfId="7625"/>
    <cellStyle name="Input 2 2 4 10 6 2" xfId="7626"/>
    <cellStyle name="Input 2 2 4 10 6 3" xfId="7627"/>
    <cellStyle name="Input 2 2 4 10 7" xfId="7628"/>
    <cellStyle name="Input 2 2 4 10 8" xfId="7629"/>
    <cellStyle name="Input 2 2 4 11" xfId="7630"/>
    <cellStyle name="Input 2 2 4 11 2" xfId="7631"/>
    <cellStyle name="Input 2 2 4 11 2 2" xfId="7632"/>
    <cellStyle name="Input 2 2 4 11 2 3" xfId="7633"/>
    <cellStyle name="Input 2 2 4 11 3" xfId="7634"/>
    <cellStyle name="Input 2 2 4 11 3 2" xfId="7635"/>
    <cellStyle name="Input 2 2 4 11 3 3" xfId="7636"/>
    <cellStyle name="Input 2 2 4 11 4" xfId="7637"/>
    <cellStyle name="Input 2 2 4 11 4 2" xfId="7638"/>
    <cellStyle name="Input 2 2 4 11 4 3" xfId="7639"/>
    <cellStyle name="Input 2 2 4 11 5" xfId="7640"/>
    <cellStyle name="Input 2 2 4 11 5 2" xfId="7641"/>
    <cellStyle name="Input 2 2 4 11 5 3" xfId="7642"/>
    <cellStyle name="Input 2 2 4 11 6" xfId="7643"/>
    <cellStyle name="Input 2 2 4 11 6 2" xfId="7644"/>
    <cellStyle name="Input 2 2 4 11 6 3" xfId="7645"/>
    <cellStyle name="Input 2 2 4 11 7" xfId="7646"/>
    <cellStyle name="Input 2 2 4 11 8" xfId="7647"/>
    <cellStyle name="Input 2 2 4 12" xfId="7648"/>
    <cellStyle name="Input 2 2 4 12 2" xfId="7649"/>
    <cellStyle name="Input 2 2 4 12 2 2" xfId="7650"/>
    <cellStyle name="Input 2 2 4 12 2 3" xfId="7651"/>
    <cellStyle name="Input 2 2 4 12 3" xfId="7652"/>
    <cellStyle name="Input 2 2 4 12 3 2" xfId="7653"/>
    <cellStyle name="Input 2 2 4 12 3 3" xfId="7654"/>
    <cellStyle name="Input 2 2 4 12 4" xfId="7655"/>
    <cellStyle name="Input 2 2 4 12 4 2" xfId="7656"/>
    <cellStyle name="Input 2 2 4 12 4 3" xfId="7657"/>
    <cellStyle name="Input 2 2 4 12 5" xfId="7658"/>
    <cellStyle name="Input 2 2 4 12 5 2" xfId="7659"/>
    <cellStyle name="Input 2 2 4 12 5 3" xfId="7660"/>
    <cellStyle name="Input 2 2 4 12 6" xfId="7661"/>
    <cellStyle name="Input 2 2 4 12 6 2" xfId="7662"/>
    <cellStyle name="Input 2 2 4 12 6 3" xfId="7663"/>
    <cellStyle name="Input 2 2 4 12 7" xfId="7664"/>
    <cellStyle name="Input 2 2 4 12 8" xfId="7665"/>
    <cellStyle name="Input 2 2 4 13" xfId="7666"/>
    <cellStyle name="Input 2 2 4 13 2" xfId="7667"/>
    <cellStyle name="Input 2 2 4 13 2 2" xfId="7668"/>
    <cellStyle name="Input 2 2 4 13 2 3" xfId="7669"/>
    <cellStyle name="Input 2 2 4 13 3" xfId="7670"/>
    <cellStyle name="Input 2 2 4 13 3 2" xfId="7671"/>
    <cellStyle name="Input 2 2 4 13 3 3" xfId="7672"/>
    <cellStyle name="Input 2 2 4 13 4" xfId="7673"/>
    <cellStyle name="Input 2 2 4 13 4 2" xfId="7674"/>
    <cellStyle name="Input 2 2 4 13 4 3" xfId="7675"/>
    <cellStyle name="Input 2 2 4 13 5" xfId="7676"/>
    <cellStyle name="Input 2 2 4 13 5 2" xfId="7677"/>
    <cellStyle name="Input 2 2 4 13 5 3" xfId="7678"/>
    <cellStyle name="Input 2 2 4 13 6" xfId="7679"/>
    <cellStyle name="Input 2 2 4 13 6 2" xfId="7680"/>
    <cellStyle name="Input 2 2 4 13 6 3" xfId="7681"/>
    <cellStyle name="Input 2 2 4 13 7" xfId="7682"/>
    <cellStyle name="Input 2 2 4 13 8" xfId="7683"/>
    <cellStyle name="Input 2 2 4 14" xfId="7684"/>
    <cellStyle name="Input 2 2 4 14 2" xfId="7685"/>
    <cellStyle name="Input 2 2 4 14 2 2" xfId="7686"/>
    <cellStyle name="Input 2 2 4 14 2 3" xfId="7687"/>
    <cellStyle name="Input 2 2 4 14 3" xfId="7688"/>
    <cellStyle name="Input 2 2 4 14 3 2" xfId="7689"/>
    <cellStyle name="Input 2 2 4 14 3 3" xfId="7690"/>
    <cellStyle name="Input 2 2 4 14 4" xfId="7691"/>
    <cellStyle name="Input 2 2 4 14 4 2" xfId="7692"/>
    <cellStyle name="Input 2 2 4 14 4 3" xfId="7693"/>
    <cellStyle name="Input 2 2 4 14 5" xfId="7694"/>
    <cellStyle name="Input 2 2 4 14 5 2" xfId="7695"/>
    <cellStyle name="Input 2 2 4 14 5 3" xfId="7696"/>
    <cellStyle name="Input 2 2 4 14 6" xfId="7697"/>
    <cellStyle name="Input 2 2 4 14 6 2" xfId="7698"/>
    <cellStyle name="Input 2 2 4 14 6 3" xfId="7699"/>
    <cellStyle name="Input 2 2 4 14 7" xfId="7700"/>
    <cellStyle name="Input 2 2 4 14 8" xfId="7701"/>
    <cellStyle name="Input 2 2 4 15" xfId="7702"/>
    <cellStyle name="Input 2 2 4 15 2" xfId="7703"/>
    <cellStyle name="Input 2 2 4 15 3" xfId="7704"/>
    <cellStyle name="Input 2 2 4 16" xfId="7705"/>
    <cellStyle name="Input 2 2 4 2" xfId="7706"/>
    <cellStyle name="Input 2 2 4 2 2" xfId="7707"/>
    <cellStyle name="Input 2 2 4 2 2 2" xfId="7708"/>
    <cellStyle name="Input 2 2 4 2 2 3" xfId="7709"/>
    <cellStyle name="Input 2 2 4 2 3" xfId="7710"/>
    <cellStyle name="Input 2 2 4 2 3 2" xfId="7711"/>
    <cellStyle name="Input 2 2 4 2 3 3" xfId="7712"/>
    <cellStyle name="Input 2 2 4 2 4" xfId="7713"/>
    <cellStyle name="Input 2 2 4 2 4 2" xfId="7714"/>
    <cellStyle name="Input 2 2 4 2 4 3" xfId="7715"/>
    <cellStyle name="Input 2 2 4 2 5" xfId="7716"/>
    <cellStyle name="Input 2 2 4 2 5 2" xfId="7717"/>
    <cellStyle name="Input 2 2 4 2 5 3" xfId="7718"/>
    <cellStyle name="Input 2 2 4 2 6" xfId="7719"/>
    <cellStyle name="Input 2 2 4 2 6 2" xfId="7720"/>
    <cellStyle name="Input 2 2 4 2 6 3" xfId="7721"/>
    <cellStyle name="Input 2 2 4 2 7" xfId="7722"/>
    <cellStyle name="Input 2 2 4 2 8" xfId="7723"/>
    <cellStyle name="Input 2 2 4 2 9" xfId="7724"/>
    <cellStyle name="Input 2 2 4 3" xfId="7725"/>
    <cellStyle name="Input 2 2 4 3 2" xfId="7726"/>
    <cellStyle name="Input 2 2 4 3 2 2" xfId="7727"/>
    <cellStyle name="Input 2 2 4 3 2 3" xfId="7728"/>
    <cellStyle name="Input 2 2 4 3 3" xfId="7729"/>
    <cellStyle name="Input 2 2 4 3 3 2" xfId="7730"/>
    <cellStyle name="Input 2 2 4 3 3 3" xfId="7731"/>
    <cellStyle name="Input 2 2 4 3 4" xfId="7732"/>
    <cellStyle name="Input 2 2 4 3 4 2" xfId="7733"/>
    <cellStyle name="Input 2 2 4 3 4 3" xfId="7734"/>
    <cellStyle name="Input 2 2 4 3 5" xfId="7735"/>
    <cellStyle name="Input 2 2 4 3 5 2" xfId="7736"/>
    <cellStyle name="Input 2 2 4 3 5 3" xfId="7737"/>
    <cellStyle name="Input 2 2 4 3 6" xfId="7738"/>
    <cellStyle name="Input 2 2 4 3 6 2" xfId="7739"/>
    <cellStyle name="Input 2 2 4 3 6 3" xfId="7740"/>
    <cellStyle name="Input 2 2 4 3 7" xfId="7741"/>
    <cellStyle name="Input 2 2 4 3 8" xfId="7742"/>
    <cellStyle name="Input 2 2 4 3 9" xfId="7743"/>
    <cellStyle name="Input 2 2 4 4" xfId="7744"/>
    <cellStyle name="Input 2 2 4 4 2" xfId="7745"/>
    <cellStyle name="Input 2 2 4 4 2 2" xfId="7746"/>
    <cellStyle name="Input 2 2 4 4 2 3" xfId="7747"/>
    <cellStyle name="Input 2 2 4 4 3" xfId="7748"/>
    <cellStyle name="Input 2 2 4 4 3 2" xfId="7749"/>
    <cellStyle name="Input 2 2 4 4 3 3" xfId="7750"/>
    <cellStyle name="Input 2 2 4 4 4" xfId="7751"/>
    <cellStyle name="Input 2 2 4 4 4 2" xfId="7752"/>
    <cellStyle name="Input 2 2 4 4 4 3" xfId="7753"/>
    <cellStyle name="Input 2 2 4 4 5" xfId="7754"/>
    <cellStyle name="Input 2 2 4 4 5 2" xfId="7755"/>
    <cellStyle name="Input 2 2 4 4 5 3" xfId="7756"/>
    <cellStyle name="Input 2 2 4 4 6" xfId="7757"/>
    <cellStyle name="Input 2 2 4 4 6 2" xfId="7758"/>
    <cellStyle name="Input 2 2 4 4 6 3" xfId="7759"/>
    <cellStyle name="Input 2 2 4 4 7" xfId="7760"/>
    <cellStyle name="Input 2 2 4 4 8" xfId="7761"/>
    <cellStyle name="Input 2 2 4 4 9" xfId="7762"/>
    <cellStyle name="Input 2 2 4 5" xfId="7763"/>
    <cellStyle name="Input 2 2 4 5 2" xfId="7764"/>
    <cellStyle name="Input 2 2 4 5 2 2" xfId="7765"/>
    <cellStyle name="Input 2 2 4 5 2 3" xfId="7766"/>
    <cellStyle name="Input 2 2 4 5 3" xfId="7767"/>
    <cellStyle name="Input 2 2 4 5 3 2" xfId="7768"/>
    <cellStyle name="Input 2 2 4 5 3 3" xfId="7769"/>
    <cellStyle name="Input 2 2 4 5 4" xfId="7770"/>
    <cellStyle name="Input 2 2 4 5 4 2" xfId="7771"/>
    <cellStyle name="Input 2 2 4 5 4 3" xfId="7772"/>
    <cellStyle name="Input 2 2 4 5 5" xfId="7773"/>
    <cellStyle name="Input 2 2 4 5 5 2" xfId="7774"/>
    <cellStyle name="Input 2 2 4 5 5 3" xfId="7775"/>
    <cellStyle name="Input 2 2 4 5 6" xfId="7776"/>
    <cellStyle name="Input 2 2 4 5 6 2" xfId="7777"/>
    <cellStyle name="Input 2 2 4 5 6 3" xfId="7778"/>
    <cellStyle name="Input 2 2 4 5 7" xfId="7779"/>
    <cellStyle name="Input 2 2 4 5 8" xfId="7780"/>
    <cellStyle name="Input 2 2 4 5 9" xfId="7781"/>
    <cellStyle name="Input 2 2 4 6" xfId="7782"/>
    <cellStyle name="Input 2 2 4 6 2" xfId="7783"/>
    <cellStyle name="Input 2 2 4 6 2 2" xfId="7784"/>
    <cellStyle name="Input 2 2 4 6 2 3" xfId="7785"/>
    <cellStyle name="Input 2 2 4 6 3" xfId="7786"/>
    <cellStyle name="Input 2 2 4 6 3 2" xfId="7787"/>
    <cellStyle name="Input 2 2 4 6 3 3" xfId="7788"/>
    <cellStyle name="Input 2 2 4 6 4" xfId="7789"/>
    <cellStyle name="Input 2 2 4 6 4 2" xfId="7790"/>
    <cellStyle name="Input 2 2 4 6 4 3" xfId="7791"/>
    <cellStyle name="Input 2 2 4 6 5" xfId="7792"/>
    <cellStyle name="Input 2 2 4 6 5 2" xfId="7793"/>
    <cellStyle name="Input 2 2 4 6 5 3" xfId="7794"/>
    <cellStyle name="Input 2 2 4 6 6" xfId="7795"/>
    <cellStyle name="Input 2 2 4 6 6 2" xfId="7796"/>
    <cellStyle name="Input 2 2 4 6 6 3" xfId="7797"/>
    <cellStyle name="Input 2 2 4 6 7" xfId="7798"/>
    <cellStyle name="Input 2 2 4 6 8" xfId="7799"/>
    <cellStyle name="Input 2 2 4 6 9" xfId="7800"/>
    <cellStyle name="Input 2 2 4 7" xfId="7801"/>
    <cellStyle name="Input 2 2 4 7 2" xfId="7802"/>
    <cellStyle name="Input 2 2 4 7 2 2" xfId="7803"/>
    <cellStyle name="Input 2 2 4 7 2 3" xfId="7804"/>
    <cellStyle name="Input 2 2 4 7 3" xfId="7805"/>
    <cellStyle name="Input 2 2 4 7 3 2" xfId="7806"/>
    <cellStyle name="Input 2 2 4 7 3 3" xfId="7807"/>
    <cellStyle name="Input 2 2 4 7 4" xfId="7808"/>
    <cellStyle name="Input 2 2 4 7 4 2" xfId="7809"/>
    <cellStyle name="Input 2 2 4 7 4 3" xfId="7810"/>
    <cellStyle name="Input 2 2 4 7 5" xfId="7811"/>
    <cellStyle name="Input 2 2 4 7 5 2" xfId="7812"/>
    <cellStyle name="Input 2 2 4 7 5 3" xfId="7813"/>
    <cellStyle name="Input 2 2 4 7 6" xfId="7814"/>
    <cellStyle name="Input 2 2 4 7 6 2" xfId="7815"/>
    <cellStyle name="Input 2 2 4 7 6 3" xfId="7816"/>
    <cellStyle name="Input 2 2 4 7 7" xfId="7817"/>
    <cellStyle name="Input 2 2 4 7 8" xfId="7818"/>
    <cellStyle name="Input 2 2 4 7 9" xfId="7819"/>
    <cellStyle name="Input 2 2 4 8" xfId="7820"/>
    <cellStyle name="Input 2 2 4 8 2" xfId="7821"/>
    <cellStyle name="Input 2 2 4 8 2 2" xfId="7822"/>
    <cellStyle name="Input 2 2 4 8 2 3" xfId="7823"/>
    <cellStyle name="Input 2 2 4 8 3" xfId="7824"/>
    <cellStyle name="Input 2 2 4 8 3 2" xfId="7825"/>
    <cellStyle name="Input 2 2 4 8 3 3" xfId="7826"/>
    <cellStyle name="Input 2 2 4 8 4" xfId="7827"/>
    <cellStyle name="Input 2 2 4 8 4 2" xfId="7828"/>
    <cellStyle name="Input 2 2 4 8 4 3" xfId="7829"/>
    <cellStyle name="Input 2 2 4 8 5" xfId="7830"/>
    <cellStyle name="Input 2 2 4 8 5 2" xfId="7831"/>
    <cellStyle name="Input 2 2 4 8 5 3" xfId="7832"/>
    <cellStyle name="Input 2 2 4 8 6" xfId="7833"/>
    <cellStyle name="Input 2 2 4 8 6 2" xfId="7834"/>
    <cellStyle name="Input 2 2 4 8 6 3" xfId="7835"/>
    <cellStyle name="Input 2 2 4 8 7" xfId="7836"/>
    <cellStyle name="Input 2 2 4 8 8" xfId="7837"/>
    <cellStyle name="Input 2 2 4 8 9" xfId="7838"/>
    <cellStyle name="Input 2 2 4 9" xfId="7839"/>
    <cellStyle name="Input 2 2 4 9 2" xfId="7840"/>
    <cellStyle name="Input 2 2 4 9 2 2" xfId="7841"/>
    <cellStyle name="Input 2 2 4 9 2 3" xfId="7842"/>
    <cellStyle name="Input 2 2 4 9 3" xfId="7843"/>
    <cellStyle name="Input 2 2 4 9 3 2" xfId="7844"/>
    <cellStyle name="Input 2 2 4 9 3 3" xfId="7845"/>
    <cellStyle name="Input 2 2 4 9 4" xfId="7846"/>
    <cellStyle name="Input 2 2 4 9 4 2" xfId="7847"/>
    <cellStyle name="Input 2 2 4 9 4 3" xfId="7848"/>
    <cellStyle name="Input 2 2 4 9 5" xfId="7849"/>
    <cellStyle name="Input 2 2 4 9 5 2" xfId="7850"/>
    <cellStyle name="Input 2 2 4 9 5 3" xfId="7851"/>
    <cellStyle name="Input 2 2 4 9 6" xfId="7852"/>
    <cellStyle name="Input 2 2 4 9 6 2" xfId="7853"/>
    <cellStyle name="Input 2 2 4 9 6 3" xfId="7854"/>
    <cellStyle name="Input 2 2 4 9 7" xfId="7855"/>
    <cellStyle name="Input 2 2 4 9 8" xfId="7856"/>
    <cellStyle name="Input 2 2 5" xfId="7857"/>
    <cellStyle name="Input 2 2 5 10" xfId="7858"/>
    <cellStyle name="Input 2 2 5 11" xfId="7859"/>
    <cellStyle name="Input 2 2 5 2" xfId="7860"/>
    <cellStyle name="Input 2 2 5 2 2" xfId="7861"/>
    <cellStyle name="Input 2 2 5 2 3" xfId="7862"/>
    <cellStyle name="Input 2 2 5 2 4" xfId="7863"/>
    <cellStyle name="Input 2 2 5 3" xfId="7864"/>
    <cellStyle name="Input 2 2 5 3 2" xfId="7865"/>
    <cellStyle name="Input 2 2 5 3 3" xfId="7866"/>
    <cellStyle name="Input 2 2 5 3 4" xfId="7867"/>
    <cellStyle name="Input 2 2 5 4" xfId="7868"/>
    <cellStyle name="Input 2 2 5 4 2" xfId="7869"/>
    <cellStyle name="Input 2 2 5 4 3" xfId="7870"/>
    <cellStyle name="Input 2 2 5 4 4" xfId="7871"/>
    <cellStyle name="Input 2 2 5 5" xfId="7872"/>
    <cellStyle name="Input 2 2 5 5 2" xfId="7873"/>
    <cellStyle name="Input 2 2 5 5 3" xfId="7874"/>
    <cellStyle name="Input 2 2 5 5 4" xfId="7875"/>
    <cellStyle name="Input 2 2 5 6" xfId="7876"/>
    <cellStyle name="Input 2 2 5 6 2" xfId="7877"/>
    <cellStyle name="Input 2 2 5 6 3" xfId="7878"/>
    <cellStyle name="Input 2 2 5 6 4" xfId="7879"/>
    <cellStyle name="Input 2 2 5 7" xfId="7880"/>
    <cellStyle name="Input 2 2 5 8" xfId="7881"/>
    <cellStyle name="Input 2 2 5 9" xfId="7882"/>
    <cellStyle name="Input 2 2 6" xfId="7883"/>
    <cellStyle name="Input 2 2 6 10" xfId="7884"/>
    <cellStyle name="Input 2 2 6 2" xfId="7885"/>
    <cellStyle name="Input 2 2 6 2 2" xfId="7886"/>
    <cellStyle name="Input 2 2 6 2 3" xfId="7887"/>
    <cellStyle name="Input 2 2 6 2 4" xfId="7888"/>
    <cellStyle name="Input 2 2 6 3" xfId="7889"/>
    <cellStyle name="Input 2 2 6 3 2" xfId="7890"/>
    <cellStyle name="Input 2 2 6 3 3" xfId="7891"/>
    <cellStyle name="Input 2 2 6 3 4" xfId="7892"/>
    <cellStyle name="Input 2 2 6 4" xfId="7893"/>
    <cellStyle name="Input 2 2 6 4 2" xfId="7894"/>
    <cellStyle name="Input 2 2 6 4 3" xfId="7895"/>
    <cellStyle name="Input 2 2 6 4 4" xfId="7896"/>
    <cellStyle name="Input 2 2 6 5" xfId="7897"/>
    <cellStyle name="Input 2 2 6 5 2" xfId="7898"/>
    <cellStyle name="Input 2 2 6 5 3" xfId="7899"/>
    <cellStyle name="Input 2 2 6 5 4" xfId="7900"/>
    <cellStyle name="Input 2 2 6 6" xfId="7901"/>
    <cellStyle name="Input 2 2 6 6 2" xfId="7902"/>
    <cellStyle name="Input 2 2 6 6 3" xfId="7903"/>
    <cellStyle name="Input 2 2 6 6 4" xfId="7904"/>
    <cellStyle name="Input 2 2 6 7" xfId="7905"/>
    <cellStyle name="Input 2 2 6 8" xfId="7906"/>
    <cellStyle name="Input 2 2 6 9" xfId="7907"/>
    <cellStyle name="Input 2 2 7" xfId="7908"/>
    <cellStyle name="Input 2 2 7 2" xfId="7909"/>
    <cellStyle name="Input 2 2 7 2 2" xfId="7910"/>
    <cellStyle name="Input 2 2 7 2 3" xfId="7911"/>
    <cellStyle name="Input 2 2 7 3" xfId="7912"/>
    <cellStyle name="Input 2 2 7 3 2" xfId="7913"/>
    <cellStyle name="Input 2 2 7 3 3" xfId="7914"/>
    <cellStyle name="Input 2 2 7 4" xfId="7915"/>
    <cellStyle name="Input 2 2 7 4 2" xfId="7916"/>
    <cellStyle name="Input 2 2 7 4 3" xfId="7917"/>
    <cellStyle name="Input 2 2 7 5" xfId="7918"/>
    <cellStyle name="Input 2 2 7 5 2" xfId="7919"/>
    <cellStyle name="Input 2 2 7 5 3" xfId="7920"/>
    <cellStyle name="Input 2 2 7 6" xfId="7921"/>
    <cellStyle name="Input 2 2 7 6 2" xfId="7922"/>
    <cellStyle name="Input 2 2 7 6 3" xfId="7923"/>
    <cellStyle name="Input 2 2 7 7" xfId="7924"/>
    <cellStyle name="Input 2 2 7 8" xfId="7925"/>
    <cellStyle name="Input 2 2 7 9" xfId="7926"/>
    <cellStyle name="Input 2 2 8" xfId="7927"/>
    <cellStyle name="Input 2 2 8 2" xfId="7928"/>
    <cellStyle name="Input 2 2 8 2 2" xfId="7929"/>
    <cellStyle name="Input 2 2 8 2 3" xfId="7930"/>
    <cellStyle name="Input 2 2 8 3" xfId="7931"/>
    <cellStyle name="Input 2 2 8 3 2" xfId="7932"/>
    <cellStyle name="Input 2 2 8 3 3" xfId="7933"/>
    <cellStyle name="Input 2 2 8 4" xfId="7934"/>
    <cellStyle name="Input 2 2 8 4 2" xfId="7935"/>
    <cellStyle name="Input 2 2 8 4 3" xfId="7936"/>
    <cellStyle name="Input 2 2 8 5" xfId="7937"/>
    <cellStyle name="Input 2 2 8 5 2" xfId="7938"/>
    <cellStyle name="Input 2 2 8 5 3" xfId="7939"/>
    <cellStyle name="Input 2 2 8 6" xfId="7940"/>
    <cellStyle name="Input 2 2 8 6 2" xfId="7941"/>
    <cellStyle name="Input 2 2 8 6 3" xfId="7942"/>
    <cellStyle name="Input 2 2 8 7" xfId="7943"/>
    <cellStyle name="Input 2 2 8 8" xfId="7944"/>
    <cellStyle name="Input 2 2 8 9" xfId="7945"/>
    <cellStyle name="Input 2 2 9" xfId="7946"/>
    <cellStyle name="Input 2 2 9 2" xfId="7947"/>
    <cellStyle name="Input 2 2 9 2 2" xfId="7948"/>
    <cellStyle name="Input 2 2 9 2 3" xfId="7949"/>
    <cellStyle name="Input 2 2 9 3" xfId="7950"/>
    <cellStyle name="Input 2 2 9 3 2" xfId="7951"/>
    <cellStyle name="Input 2 2 9 3 3" xfId="7952"/>
    <cellStyle name="Input 2 2 9 4" xfId="7953"/>
    <cellStyle name="Input 2 2 9 4 2" xfId="7954"/>
    <cellStyle name="Input 2 2 9 4 3" xfId="7955"/>
    <cellStyle name="Input 2 2 9 5" xfId="7956"/>
    <cellStyle name="Input 2 2 9 5 2" xfId="7957"/>
    <cellStyle name="Input 2 2 9 5 3" xfId="7958"/>
    <cellStyle name="Input 2 2 9 6" xfId="7959"/>
    <cellStyle name="Input 2 2 9 6 2" xfId="7960"/>
    <cellStyle name="Input 2 2 9 6 3" xfId="7961"/>
    <cellStyle name="Input 2 2 9 7" xfId="7962"/>
    <cellStyle name="Input 2 2 9 8" xfId="7963"/>
    <cellStyle name="Input 2 2 9 9" xfId="7964"/>
    <cellStyle name="Input 2 20" xfId="7965"/>
    <cellStyle name="Input 2 21" xfId="7966"/>
    <cellStyle name="Input 2 3" xfId="7967"/>
    <cellStyle name="Input 2 3 10" xfId="7968"/>
    <cellStyle name="Input 2 3 10 2" xfId="7969"/>
    <cellStyle name="Input 2 3 10 2 2" xfId="7970"/>
    <cellStyle name="Input 2 3 10 2 3" xfId="7971"/>
    <cellStyle name="Input 2 3 10 3" xfId="7972"/>
    <cellStyle name="Input 2 3 10 3 2" xfId="7973"/>
    <cellStyle name="Input 2 3 10 3 3" xfId="7974"/>
    <cellStyle name="Input 2 3 10 4" xfId="7975"/>
    <cellStyle name="Input 2 3 10 4 2" xfId="7976"/>
    <cellStyle name="Input 2 3 10 4 3" xfId="7977"/>
    <cellStyle name="Input 2 3 10 5" xfId="7978"/>
    <cellStyle name="Input 2 3 10 5 2" xfId="7979"/>
    <cellStyle name="Input 2 3 10 5 3" xfId="7980"/>
    <cellStyle name="Input 2 3 10 6" xfId="7981"/>
    <cellStyle name="Input 2 3 10 6 2" xfId="7982"/>
    <cellStyle name="Input 2 3 10 6 3" xfId="7983"/>
    <cellStyle name="Input 2 3 10 7" xfId="7984"/>
    <cellStyle name="Input 2 3 10 8" xfId="7985"/>
    <cellStyle name="Input 2 3 10 9" xfId="7986"/>
    <cellStyle name="Input 2 3 11" xfId="7987"/>
    <cellStyle name="Input 2 3 11 2" xfId="7988"/>
    <cellStyle name="Input 2 3 11 2 2" xfId="7989"/>
    <cellStyle name="Input 2 3 11 2 3" xfId="7990"/>
    <cellStyle name="Input 2 3 11 3" xfId="7991"/>
    <cellStyle name="Input 2 3 11 3 2" xfId="7992"/>
    <cellStyle name="Input 2 3 11 3 3" xfId="7993"/>
    <cellStyle name="Input 2 3 11 4" xfId="7994"/>
    <cellStyle name="Input 2 3 11 4 2" xfId="7995"/>
    <cellStyle name="Input 2 3 11 4 3" xfId="7996"/>
    <cellStyle name="Input 2 3 11 5" xfId="7997"/>
    <cellStyle name="Input 2 3 11 5 2" xfId="7998"/>
    <cellStyle name="Input 2 3 11 5 3" xfId="7999"/>
    <cellStyle name="Input 2 3 11 6" xfId="8000"/>
    <cellStyle name="Input 2 3 11 6 2" xfId="8001"/>
    <cellStyle name="Input 2 3 11 6 3" xfId="8002"/>
    <cellStyle name="Input 2 3 11 7" xfId="8003"/>
    <cellStyle name="Input 2 3 11 8" xfId="8004"/>
    <cellStyle name="Input 2 3 11 9" xfId="8005"/>
    <cellStyle name="Input 2 3 12" xfId="8006"/>
    <cellStyle name="Input 2 3 12 2" xfId="8007"/>
    <cellStyle name="Input 2 3 12 2 2" xfId="8008"/>
    <cellStyle name="Input 2 3 12 2 3" xfId="8009"/>
    <cellStyle name="Input 2 3 12 3" xfId="8010"/>
    <cellStyle name="Input 2 3 12 3 2" xfId="8011"/>
    <cellStyle name="Input 2 3 12 3 3" xfId="8012"/>
    <cellStyle name="Input 2 3 12 4" xfId="8013"/>
    <cellStyle name="Input 2 3 12 4 2" xfId="8014"/>
    <cellStyle name="Input 2 3 12 4 3" xfId="8015"/>
    <cellStyle name="Input 2 3 12 5" xfId="8016"/>
    <cellStyle name="Input 2 3 12 5 2" xfId="8017"/>
    <cellStyle name="Input 2 3 12 5 3" xfId="8018"/>
    <cellStyle name="Input 2 3 12 6" xfId="8019"/>
    <cellStyle name="Input 2 3 12 6 2" xfId="8020"/>
    <cellStyle name="Input 2 3 12 6 3" xfId="8021"/>
    <cellStyle name="Input 2 3 12 7" xfId="8022"/>
    <cellStyle name="Input 2 3 12 8" xfId="8023"/>
    <cellStyle name="Input 2 3 12 9" xfId="8024"/>
    <cellStyle name="Input 2 3 13" xfId="8025"/>
    <cellStyle name="Input 2 3 13 2" xfId="8026"/>
    <cellStyle name="Input 2 3 13 2 2" xfId="8027"/>
    <cellStyle name="Input 2 3 13 2 3" xfId="8028"/>
    <cellStyle name="Input 2 3 13 3" xfId="8029"/>
    <cellStyle name="Input 2 3 13 3 2" xfId="8030"/>
    <cellStyle name="Input 2 3 13 3 3" xfId="8031"/>
    <cellStyle name="Input 2 3 13 4" xfId="8032"/>
    <cellStyle name="Input 2 3 13 4 2" xfId="8033"/>
    <cellStyle name="Input 2 3 13 4 3" xfId="8034"/>
    <cellStyle name="Input 2 3 13 5" xfId="8035"/>
    <cellStyle name="Input 2 3 13 5 2" xfId="8036"/>
    <cellStyle name="Input 2 3 13 5 3" xfId="8037"/>
    <cellStyle name="Input 2 3 13 6" xfId="8038"/>
    <cellStyle name="Input 2 3 13 6 2" xfId="8039"/>
    <cellStyle name="Input 2 3 13 6 3" xfId="8040"/>
    <cellStyle name="Input 2 3 13 7" xfId="8041"/>
    <cellStyle name="Input 2 3 13 8" xfId="8042"/>
    <cellStyle name="Input 2 3 13 9" xfId="8043"/>
    <cellStyle name="Input 2 3 14" xfId="8044"/>
    <cellStyle name="Input 2 3 14 2" xfId="8045"/>
    <cellStyle name="Input 2 3 14 2 2" xfId="8046"/>
    <cellStyle name="Input 2 3 14 2 3" xfId="8047"/>
    <cellStyle name="Input 2 3 14 3" xfId="8048"/>
    <cellStyle name="Input 2 3 14 3 2" xfId="8049"/>
    <cellStyle name="Input 2 3 14 3 3" xfId="8050"/>
    <cellStyle name="Input 2 3 14 4" xfId="8051"/>
    <cellStyle name="Input 2 3 14 4 2" xfId="8052"/>
    <cellStyle name="Input 2 3 14 4 3" xfId="8053"/>
    <cellStyle name="Input 2 3 14 5" xfId="8054"/>
    <cellStyle name="Input 2 3 14 5 2" xfId="8055"/>
    <cellStyle name="Input 2 3 14 5 3" xfId="8056"/>
    <cellStyle name="Input 2 3 14 6" xfId="8057"/>
    <cellStyle name="Input 2 3 14 6 2" xfId="8058"/>
    <cellStyle name="Input 2 3 14 6 3" xfId="8059"/>
    <cellStyle name="Input 2 3 14 7" xfId="8060"/>
    <cellStyle name="Input 2 3 14 8" xfId="8061"/>
    <cellStyle name="Input 2 3 14 9" xfId="8062"/>
    <cellStyle name="Input 2 3 15" xfId="8063"/>
    <cellStyle name="Input 2 3 15 2" xfId="8064"/>
    <cellStyle name="Input 2 3 15 2 2" xfId="8065"/>
    <cellStyle name="Input 2 3 15 2 3" xfId="8066"/>
    <cellStyle name="Input 2 3 15 3" xfId="8067"/>
    <cellStyle name="Input 2 3 15 3 2" xfId="8068"/>
    <cellStyle name="Input 2 3 15 3 3" xfId="8069"/>
    <cellStyle name="Input 2 3 15 4" xfId="8070"/>
    <cellStyle name="Input 2 3 15 4 2" xfId="8071"/>
    <cellStyle name="Input 2 3 15 4 3" xfId="8072"/>
    <cellStyle name="Input 2 3 15 5" xfId="8073"/>
    <cellStyle name="Input 2 3 15 5 2" xfId="8074"/>
    <cellStyle name="Input 2 3 15 5 3" xfId="8075"/>
    <cellStyle name="Input 2 3 15 6" xfId="8076"/>
    <cellStyle name="Input 2 3 15 6 2" xfId="8077"/>
    <cellStyle name="Input 2 3 15 6 3" xfId="8078"/>
    <cellStyle name="Input 2 3 15 7" xfId="8079"/>
    <cellStyle name="Input 2 3 15 8" xfId="8080"/>
    <cellStyle name="Input 2 3 15 9" xfId="8081"/>
    <cellStyle name="Input 2 3 16" xfId="8082"/>
    <cellStyle name="Input 2 3 17" xfId="8083"/>
    <cellStyle name="Input 2 3 18" xfId="8084"/>
    <cellStyle name="Input 2 3 19" xfId="8085"/>
    <cellStyle name="Input 2 3 2" xfId="8086"/>
    <cellStyle name="Input 2 3 2 10" xfId="8087"/>
    <cellStyle name="Input 2 3 2 10 2" xfId="8088"/>
    <cellStyle name="Input 2 3 2 10 2 2" xfId="8089"/>
    <cellStyle name="Input 2 3 2 10 2 3" xfId="8090"/>
    <cellStyle name="Input 2 3 2 10 3" xfId="8091"/>
    <cellStyle name="Input 2 3 2 10 3 2" xfId="8092"/>
    <cellStyle name="Input 2 3 2 10 3 3" xfId="8093"/>
    <cellStyle name="Input 2 3 2 10 4" xfId="8094"/>
    <cellStyle name="Input 2 3 2 10 4 2" xfId="8095"/>
    <cellStyle name="Input 2 3 2 10 4 3" xfId="8096"/>
    <cellStyle name="Input 2 3 2 10 5" xfId="8097"/>
    <cellStyle name="Input 2 3 2 10 5 2" xfId="8098"/>
    <cellStyle name="Input 2 3 2 10 5 3" xfId="8099"/>
    <cellStyle name="Input 2 3 2 10 6" xfId="8100"/>
    <cellStyle name="Input 2 3 2 10 6 2" xfId="8101"/>
    <cellStyle name="Input 2 3 2 10 6 3" xfId="8102"/>
    <cellStyle name="Input 2 3 2 10 7" xfId="8103"/>
    <cellStyle name="Input 2 3 2 10 8" xfId="8104"/>
    <cellStyle name="Input 2 3 2 10 9" xfId="8105"/>
    <cellStyle name="Input 2 3 2 11" xfId="8106"/>
    <cellStyle name="Input 2 3 2 11 2" xfId="8107"/>
    <cellStyle name="Input 2 3 2 11 2 2" xfId="8108"/>
    <cellStyle name="Input 2 3 2 11 2 3" xfId="8109"/>
    <cellStyle name="Input 2 3 2 11 3" xfId="8110"/>
    <cellStyle name="Input 2 3 2 11 3 2" xfId="8111"/>
    <cellStyle name="Input 2 3 2 11 3 3" xfId="8112"/>
    <cellStyle name="Input 2 3 2 11 4" xfId="8113"/>
    <cellStyle name="Input 2 3 2 11 4 2" xfId="8114"/>
    <cellStyle name="Input 2 3 2 11 4 3" xfId="8115"/>
    <cellStyle name="Input 2 3 2 11 5" xfId="8116"/>
    <cellStyle name="Input 2 3 2 11 5 2" xfId="8117"/>
    <cellStyle name="Input 2 3 2 11 5 3" xfId="8118"/>
    <cellStyle name="Input 2 3 2 11 6" xfId="8119"/>
    <cellStyle name="Input 2 3 2 11 6 2" xfId="8120"/>
    <cellStyle name="Input 2 3 2 11 6 3" xfId="8121"/>
    <cellStyle name="Input 2 3 2 11 7" xfId="8122"/>
    <cellStyle name="Input 2 3 2 11 8" xfId="8123"/>
    <cellStyle name="Input 2 3 2 11 9" xfId="8124"/>
    <cellStyle name="Input 2 3 2 12" xfId="8125"/>
    <cellStyle name="Input 2 3 2 12 2" xfId="8126"/>
    <cellStyle name="Input 2 3 2 12 2 2" xfId="8127"/>
    <cellStyle name="Input 2 3 2 12 2 3" xfId="8128"/>
    <cellStyle name="Input 2 3 2 12 3" xfId="8129"/>
    <cellStyle name="Input 2 3 2 12 3 2" xfId="8130"/>
    <cellStyle name="Input 2 3 2 12 3 3" xfId="8131"/>
    <cellStyle name="Input 2 3 2 12 4" xfId="8132"/>
    <cellStyle name="Input 2 3 2 12 4 2" xfId="8133"/>
    <cellStyle name="Input 2 3 2 12 4 3" xfId="8134"/>
    <cellStyle name="Input 2 3 2 12 5" xfId="8135"/>
    <cellStyle name="Input 2 3 2 12 5 2" xfId="8136"/>
    <cellStyle name="Input 2 3 2 12 5 3" xfId="8137"/>
    <cellStyle name="Input 2 3 2 12 6" xfId="8138"/>
    <cellStyle name="Input 2 3 2 12 6 2" xfId="8139"/>
    <cellStyle name="Input 2 3 2 12 6 3" xfId="8140"/>
    <cellStyle name="Input 2 3 2 12 7" xfId="8141"/>
    <cellStyle name="Input 2 3 2 12 8" xfId="8142"/>
    <cellStyle name="Input 2 3 2 12 9" xfId="8143"/>
    <cellStyle name="Input 2 3 2 13" xfId="8144"/>
    <cellStyle name="Input 2 3 2 13 2" xfId="8145"/>
    <cellStyle name="Input 2 3 2 13 2 2" xfId="8146"/>
    <cellStyle name="Input 2 3 2 13 2 3" xfId="8147"/>
    <cellStyle name="Input 2 3 2 13 3" xfId="8148"/>
    <cellStyle name="Input 2 3 2 13 3 2" xfId="8149"/>
    <cellStyle name="Input 2 3 2 13 3 3" xfId="8150"/>
    <cellStyle name="Input 2 3 2 13 4" xfId="8151"/>
    <cellStyle name="Input 2 3 2 13 4 2" xfId="8152"/>
    <cellStyle name="Input 2 3 2 13 4 3" xfId="8153"/>
    <cellStyle name="Input 2 3 2 13 5" xfId="8154"/>
    <cellStyle name="Input 2 3 2 13 5 2" xfId="8155"/>
    <cellStyle name="Input 2 3 2 13 5 3" xfId="8156"/>
    <cellStyle name="Input 2 3 2 13 6" xfId="8157"/>
    <cellStyle name="Input 2 3 2 13 6 2" xfId="8158"/>
    <cellStyle name="Input 2 3 2 13 6 3" xfId="8159"/>
    <cellStyle name="Input 2 3 2 13 7" xfId="8160"/>
    <cellStyle name="Input 2 3 2 13 8" xfId="8161"/>
    <cellStyle name="Input 2 3 2 13 9" xfId="8162"/>
    <cellStyle name="Input 2 3 2 14" xfId="8163"/>
    <cellStyle name="Input 2 3 2 15" xfId="8164"/>
    <cellStyle name="Input 2 3 2 16" xfId="8165"/>
    <cellStyle name="Input 2 3 2 17" xfId="8166"/>
    <cellStyle name="Input 2 3 2 18" xfId="8167"/>
    <cellStyle name="Input 2 3 2 19" xfId="8168"/>
    <cellStyle name="Input 2 3 2 2" xfId="8169"/>
    <cellStyle name="Input 2 3 2 2 10" xfId="8170"/>
    <cellStyle name="Input 2 3 2 2 10 2" xfId="8171"/>
    <cellStyle name="Input 2 3 2 2 10 2 2" xfId="8172"/>
    <cellStyle name="Input 2 3 2 2 10 2 3" xfId="8173"/>
    <cellStyle name="Input 2 3 2 2 10 3" xfId="8174"/>
    <cellStyle name="Input 2 3 2 2 10 3 2" xfId="8175"/>
    <cellStyle name="Input 2 3 2 2 10 3 3" xfId="8176"/>
    <cellStyle name="Input 2 3 2 2 10 4" xfId="8177"/>
    <cellStyle name="Input 2 3 2 2 10 4 2" xfId="8178"/>
    <cellStyle name="Input 2 3 2 2 10 4 3" xfId="8179"/>
    <cellStyle name="Input 2 3 2 2 10 5" xfId="8180"/>
    <cellStyle name="Input 2 3 2 2 10 5 2" xfId="8181"/>
    <cellStyle name="Input 2 3 2 2 10 5 3" xfId="8182"/>
    <cellStyle name="Input 2 3 2 2 10 6" xfId="8183"/>
    <cellStyle name="Input 2 3 2 2 10 6 2" xfId="8184"/>
    <cellStyle name="Input 2 3 2 2 10 6 3" xfId="8185"/>
    <cellStyle name="Input 2 3 2 2 10 7" xfId="8186"/>
    <cellStyle name="Input 2 3 2 2 10 8" xfId="8187"/>
    <cellStyle name="Input 2 3 2 2 11" xfId="8188"/>
    <cellStyle name="Input 2 3 2 2 11 2" xfId="8189"/>
    <cellStyle name="Input 2 3 2 2 11 2 2" xfId="8190"/>
    <cellStyle name="Input 2 3 2 2 11 2 3" xfId="8191"/>
    <cellStyle name="Input 2 3 2 2 11 3" xfId="8192"/>
    <cellStyle name="Input 2 3 2 2 11 3 2" xfId="8193"/>
    <cellStyle name="Input 2 3 2 2 11 3 3" xfId="8194"/>
    <cellStyle name="Input 2 3 2 2 11 4" xfId="8195"/>
    <cellStyle name="Input 2 3 2 2 11 4 2" xfId="8196"/>
    <cellStyle name="Input 2 3 2 2 11 4 3" xfId="8197"/>
    <cellStyle name="Input 2 3 2 2 11 5" xfId="8198"/>
    <cellStyle name="Input 2 3 2 2 11 5 2" xfId="8199"/>
    <cellStyle name="Input 2 3 2 2 11 5 3" xfId="8200"/>
    <cellStyle name="Input 2 3 2 2 11 6" xfId="8201"/>
    <cellStyle name="Input 2 3 2 2 11 6 2" xfId="8202"/>
    <cellStyle name="Input 2 3 2 2 11 6 3" xfId="8203"/>
    <cellStyle name="Input 2 3 2 2 11 7" xfId="8204"/>
    <cellStyle name="Input 2 3 2 2 11 8" xfId="8205"/>
    <cellStyle name="Input 2 3 2 2 12" xfId="8206"/>
    <cellStyle name="Input 2 3 2 2 12 2" xfId="8207"/>
    <cellStyle name="Input 2 3 2 2 12 2 2" xfId="8208"/>
    <cellStyle name="Input 2 3 2 2 12 2 3" xfId="8209"/>
    <cellStyle name="Input 2 3 2 2 12 3" xfId="8210"/>
    <cellStyle name="Input 2 3 2 2 12 3 2" xfId="8211"/>
    <cellStyle name="Input 2 3 2 2 12 3 3" xfId="8212"/>
    <cellStyle name="Input 2 3 2 2 12 4" xfId="8213"/>
    <cellStyle name="Input 2 3 2 2 12 4 2" xfId="8214"/>
    <cellStyle name="Input 2 3 2 2 12 4 3" xfId="8215"/>
    <cellStyle name="Input 2 3 2 2 12 5" xfId="8216"/>
    <cellStyle name="Input 2 3 2 2 12 5 2" xfId="8217"/>
    <cellStyle name="Input 2 3 2 2 12 5 3" xfId="8218"/>
    <cellStyle name="Input 2 3 2 2 12 6" xfId="8219"/>
    <cellStyle name="Input 2 3 2 2 12 6 2" xfId="8220"/>
    <cellStyle name="Input 2 3 2 2 12 6 3" xfId="8221"/>
    <cellStyle name="Input 2 3 2 2 12 7" xfId="8222"/>
    <cellStyle name="Input 2 3 2 2 12 8" xfId="8223"/>
    <cellStyle name="Input 2 3 2 2 13" xfId="8224"/>
    <cellStyle name="Input 2 3 2 2 13 2" xfId="8225"/>
    <cellStyle name="Input 2 3 2 2 13 2 2" xfId="8226"/>
    <cellStyle name="Input 2 3 2 2 13 2 3" xfId="8227"/>
    <cellStyle name="Input 2 3 2 2 13 3" xfId="8228"/>
    <cellStyle name="Input 2 3 2 2 13 3 2" xfId="8229"/>
    <cellStyle name="Input 2 3 2 2 13 3 3" xfId="8230"/>
    <cellStyle name="Input 2 3 2 2 13 4" xfId="8231"/>
    <cellStyle name="Input 2 3 2 2 13 4 2" xfId="8232"/>
    <cellStyle name="Input 2 3 2 2 13 4 3" xfId="8233"/>
    <cellStyle name="Input 2 3 2 2 13 5" xfId="8234"/>
    <cellStyle name="Input 2 3 2 2 13 5 2" xfId="8235"/>
    <cellStyle name="Input 2 3 2 2 13 5 3" xfId="8236"/>
    <cellStyle name="Input 2 3 2 2 13 6" xfId="8237"/>
    <cellStyle name="Input 2 3 2 2 13 6 2" xfId="8238"/>
    <cellStyle name="Input 2 3 2 2 13 6 3" xfId="8239"/>
    <cellStyle name="Input 2 3 2 2 13 7" xfId="8240"/>
    <cellStyle name="Input 2 3 2 2 13 8" xfId="8241"/>
    <cellStyle name="Input 2 3 2 2 14" xfId="8242"/>
    <cellStyle name="Input 2 3 2 2 14 2" xfId="8243"/>
    <cellStyle name="Input 2 3 2 2 14 2 2" xfId="8244"/>
    <cellStyle name="Input 2 3 2 2 14 2 3" xfId="8245"/>
    <cellStyle name="Input 2 3 2 2 14 3" xfId="8246"/>
    <cellStyle name="Input 2 3 2 2 14 3 2" xfId="8247"/>
    <cellStyle name="Input 2 3 2 2 14 3 3" xfId="8248"/>
    <cellStyle name="Input 2 3 2 2 14 4" xfId="8249"/>
    <cellStyle name="Input 2 3 2 2 14 4 2" xfId="8250"/>
    <cellStyle name="Input 2 3 2 2 14 4 3" xfId="8251"/>
    <cellStyle name="Input 2 3 2 2 14 5" xfId="8252"/>
    <cellStyle name="Input 2 3 2 2 14 5 2" xfId="8253"/>
    <cellStyle name="Input 2 3 2 2 14 5 3" xfId="8254"/>
    <cellStyle name="Input 2 3 2 2 14 6" xfId="8255"/>
    <cellStyle name="Input 2 3 2 2 14 6 2" xfId="8256"/>
    <cellStyle name="Input 2 3 2 2 14 6 3" xfId="8257"/>
    <cellStyle name="Input 2 3 2 2 14 7" xfId="8258"/>
    <cellStyle name="Input 2 3 2 2 14 8" xfId="8259"/>
    <cellStyle name="Input 2 3 2 2 15" xfId="8260"/>
    <cellStyle name="Input 2 3 2 2 15 2" xfId="8261"/>
    <cellStyle name="Input 2 3 2 2 15 3" xfId="8262"/>
    <cellStyle name="Input 2 3 2 2 16" xfId="8263"/>
    <cellStyle name="Input 2 3 2 2 2" xfId="8264"/>
    <cellStyle name="Input 2 3 2 2 2 2" xfId="8265"/>
    <cellStyle name="Input 2 3 2 2 2 2 2" xfId="8266"/>
    <cellStyle name="Input 2 3 2 2 2 2 3" xfId="8267"/>
    <cellStyle name="Input 2 3 2 2 2 3" xfId="8268"/>
    <cellStyle name="Input 2 3 2 2 2 3 2" xfId="8269"/>
    <cellStyle name="Input 2 3 2 2 2 3 3" xfId="8270"/>
    <cellStyle name="Input 2 3 2 2 2 4" xfId="8271"/>
    <cellStyle name="Input 2 3 2 2 2 4 2" xfId="8272"/>
    <cellStyle name="Input 2 3 2 2 2 4 3" xfId="8273"/>
    <cellStyle name="Input 2 3 2 2 2 5" xfId="8274"/>
    <cellStyle name="Input 2 3 2 2 2 5 2" xfId="8275"/>
    <cellStyle name="Input 2 3 2 2 2 5 3" xfId="8276"/>
    <cellStyle name="Input 2 3 2 2 2 6" xfId="8277"/>
    <cellStyle name="Input 2 3 2 2 2 6 2" xfId="8278"/>
    <cellStyle name="Input 2 3 2 2 2 6 3" xfId="8279"/>
    <cellStyle name="Input 2 3 2 2 2 7" xfId="8280"/>
    <cellStyle name="Input 2 3 2 2 2 8" xfId="8281"/>
    <cellStyle name="Input 2 3 2 2 2 9" xfId="8282"/>
    <cellStyle name="Input 2 3 2 2 3" xfId="8283"/>
    <cellStyle name="Input 2 3 2 2 3 2" xfId="8284"/>
    <cellStyle name="Input 2 3 2 2 3 2 2" xfId="8285"/>
    <cellStyle name="Input 2 3 2 2 3 2 3" xfId="8286"/>
    <cellStyle name="Input 2 3 2 2 3 3" xfId="8287"/>
    <cellStyle name="Input 2 3 2 2 3 3 2" xfId="8288"/>
    <cellStyle name="Input 2 3 2 2 3 3 3" xfId="8289"/>
    <cellStyle name="Input 2 3 2 2 3 4" xfId="8290"/>
    <cellStyle name="Input 2 3 2 2 3 4 2" xfId="8291"/>
    <cellStyle name="Input 2 3 2 2 3 4 3" xfId="8292"/>
    <cellStyle name="Input 2 3 2 2 3 5" xfId="8293"/>
    <cellStyle name="Input 2 3 2 2 3 5 2" xfId="8294"/>
    <cellStyle name="Input 2 3 2 2 3 5 3" xfId="8295"/>
    <cellStyle name="Input 2 3 2 2 3 6" xfId="8296"/>
    <cellStyle name="Input 2 3 2 2 3 6 2" xfId="8297"/>
    <cellStyle name="Input 2 3 2 2 3 6 3" xfId="8298"/>
    <cellStyle name="Input 2 3 2 2 3 7" xfId="8299"/>
    <cellStyle name="Input 2 3 2 2 3 8" xfId="8300"/>
    <cellStyle name="Input 2 3 2 2 3 9" xfId="8301"/>
    <cellStyle name="Input 2 3 2 2 4" xfId="8302"/>
    <cellStyle name="Input 2 3 2 2 4 2" xfId="8303"/>
    <cellStyle name="Input 2 3 2 2 4 2 2" xfId="8304"/>
    <cellStyle name="Input 2 3 2 2 4 2 3" xfId="8305"/>
    <cellStyle name="Input 2 3 2 2 4 3" xfId="8306"/>
    <cellStyle name="Input 2 3 2 2 4 3 2" xfId="8307"/>
    <cellStyle name="Input 2 3 2 2 4 3 3" xfId="8308"/>
    <cellStyle name="Input 2 3 2 2 4 4" xfId="8309"/>
    <cellStyle name="Input 2 3 2 2 4 4 2" xfId="8310"/>
    <cellStyle name="Input 2 3 2 2 4 4 3" xfId="8311"/>
    <cellStyle name="Input 2 3 2 2 4 5" xfId="8312"/>
    <cellStyle name="Input 2 3 2 2 4 5 2" xfId="8313"/>
    <cellStyle name="Input 2 3 2 2 4 5 3" xfId="8314"/>
    <cellStyle name="Input 2 3 2 2 4 6" xfId="8315"/>
    <cellStyle name="Input 2 3 2 2 4 6 2" xfId="8316"/>
    <cellStyle name="Input 2 3 2 2 4 6 3" xfId="8317"/>
    <cellStyle name="Input 2 3 2 2 4 7" xfId="8318"/>
    <cellStyle name="Input 2 3 2 2 4 8" xfId="8319"/>
    <cellStyle name="Input 2 3 2 2 4 9" xfId="8320"/>
    <cellStyle name="Input 2 3 2 2 5" xfId="8321"/>
    <cellStyle name="Input 2 3 2 2 5 2" xfId="8322"/>
    <cellStyle name="Input 2 3 2 2 5 2 2" xfId="8323"/>
    <cellStyle name="Input 2 3 2 2 5 2 3" xfId="8324"/>
    <cellStyle name="Input 2 3 2 2 5 3" xfId="8325"/>
    <cellStyle name="Input 2 3 2 2 5 3 2" xfId="8326"/>
    <cellStyle name="Input 2 3 2 2 5 3 3" xfId="8327"/>
    <cellStyle name="Input 2 3 2 2 5 4" xfId="8328"/>
    <cellStyle name="Input 2 3 2 2 5 4 2" xfId="8329"/>
    <cellStyle name="Input 2 3 2 2 5 4 3" xfId="8330"/>
    <cellStyle name="Input 2 3 2 2 5 5" xfId="8331"/>
    <cellStyle name="Input 2 3 2 2 5 5 2" xfId="8332"/>
    <cellStyle name="Input 2 3 2 2 5 5 3" xfId="8333"/>
    <cellStyle name="Input 2 3 2 2 5 6" xfId="8334"/>
    <cellStyle name="Input 2 3 2 2 5 6 2" xfId="8335"/>
    <cellStyle name="Input 2 3 2 2 5 6 3" xfId="8336"/>
    <cellStyle name="Input 2 3 2 2 5 7" xfId="8337"/>
    <cellStyle name="Input 2 3 2 2 5 8" xfId="8338"/>
    <cellStyle name="Input 2 3 2 2 5 9" xfId="8339"/>
    <cellStyle name="Input 2 3 2 2 6" xfId="8340"/>
    <cellStyle name="Input 2 3 2 2 6 2" xfId="8341"/>
    <cellStyle name="Input 2 3 2 2 6 2 2" xfId="8342"/>
    <cellStyle name="Input 2 3 2 2 6 2 3" xfId="8343"/>
    <cellStyle name="Input 2 3 2 2 6 3" xfId="8344"/>
    <cellStyle name="Input 2 3 2 2 6 3 2" xfId="8345"/>
    <cellStyle name="Input 2 3 2 2 6 3 3" xfId="8346"/>
    <cellStyle name="Input 2 3 2 2 6 4" xfId="8347"/>
    <cellStyle name="Input 2 3 2 2 6 4 2" xfId="8348"/>
    <cellStyle name="Input 2 3 2 2 6 4 3" xfId="8349"/>
    <cellStyle name="Input 2 3 2 2 6 5" xfId="8350"/>
    <cellStyle name="Input 2 3 2 2 6 5 2" xfId="8351"/>
    <cellStyle name="Input 2 3 2 2 6 5 3" xfId="8352"/>
    <cellStyle name="Input 2 3 2 2 6 6" xfId="8353"/>
    <cellStyle name="Input 2 3 2 2 6 6 2" xfId="8354"/>
    <cellStyle name="Input 2 3 2 2 6 6 3" xfId="8355"/>
    <cellStyle name="Input 2 3 2 2 6 7" xfId="8356"/>
    <cellStyle name="Input 2 3 2 2 6 8" xfId="8357"/>
    <cellStyle name="Input 2 3 2 2 6 9" xfId="8358"/>
    <cellStyle name="Input 2 3 2 2 7" xfId="8359"/>
    <cellStyle name="Input 2 3 2 2 7 2" xfId="8360"/>
    <cellStyle name="Input 2 3 2 2 7 2 2" xfId="8361"/>
    <cellStyle name="Input 2 3 2 2 7 2 3" xfId="8362"/>
    <cellStyle name="Input 2 3 2 2 7 3" xfId="8363"/>
    <cellStyle name="Input 2 3 2 2 7 3 2" xfId="8364"/>
    <cellStyle name="Input 2 3 2 2 7 3 3" xfId="8365"/>
    <cellStyle name="Input 2 3 2 2 7 4" xfId="8366"/>
    <cellStyle name="Input 2 3 2 2 7 4 2" xfId="8367"/>
    <cellStyle name="Input 2 3 2 2 7 4 3" xfId="8368"/>
    <cellStyle name="Input 2 3 2 2 7 5" xfId="8369"/>
    <cellStyle name="Input 2 3 2 2 7 5 2" xfId="8370"/>
    <cellStyle name="Input 2 3 2 2 7 5 3" xfId="8371"/>
    <cellStyle name="Input 2 3 2 2 7 6" xfId="8372"/>
    <cellStyle name="Input 2 3 2 2 7 6 2" xfId="8373"/>
    <cellStyle name="Input 2 3 2 2 7 6 3" xfId="8374"/>
    <cellStyle name="Input 2 3 2 2 7 7" xfId="8375"/>
    <cellStyle name="Input 2 3 2 2 7 8" xfId="8376"/>
    <cellStyle name="Input 2 3 2 2 7 9" xfId="8377"/>
    <cellStyle name="Input 2 3 2 2 8" xfId="8378"/>
    <cellStyle name="Input 2 3 2 2 8 2" xfId="8379"/>
    <cellStyle name="Input 2 3 2 2 8 2 2" xfId="8380"/>
    <cellStyle name="Input 2 3 2 2 8 2 3" xfId="8381"/>
    <cellStyle name="Input 2 3 2 2 8 3" xfId="8382"/>
    <cellStyle name="Input 2 3 2 2 8 3 2" xfId="8383"/>
    <cellStyle name="Input 2 3 2 2 8 3 3" xfId="8384"/>
    <cellStyle name="Input 2 3 2 2 8 4" xfId="8385"/>
    <cellStyle name="Input 2 3 2 2 8 4 2" xfId="8386"/>
    <cellStyle name="Input 2 3 2 2 8 4 3" xfId="8387"/>
    <cellStyle name="Input 2 3 2 2 8 5" xfId="8388"/>
    <cellStyle name="Input 2 3 2 2 8 5 2" xfId="8389"/>
    <cellStyle name="Input 2 3 2 2 8 5 3" xfId="8390"/>
    <cellStyle name="Input 2 3 2 2 8 6" xfId="8391"/>
    <cellStyle name="Input 2 3 2 2 8 6 2" xfId="8392"/>
    <cellStyle name="Input 2 3 2 2 8 6 3" xfId="8393"/>
    <cellStyle name="Input 2 3 2 2 8 7" xfId="8394"/>
    <cellStyle name="Input 2 3 2 2 8 8" xfId="8395"/>
    <cellStyle name="Input 2 3 2 2 8 9" xfId="8396"/>
    <cellStyle name="Input 2 3 2 2 9" xfId="8397"/>
    <cellStyle name="Input 2 3 2 2 9 2" xfId="8398"/>
    <cellStyle name="Input 2 3 2 2 9 2 2" xfId="8399"/>
    <cellStyle name="Input 2 3 2 2 9 2 3" xfId="8400"/>
    <cellStyle name="Input 2 3 2 2 9 3" xfId="8401"/>
    <cellStyle name="Input 2 3 2 2 9 3 2" xfId="8402"/>
    <cellStyle name="Input 2 3 2 2 9 3 3" xfId="8403"/>
    <cellStyle name="Input 2 3 2 2 9 4" xfId="8404"/>
    <cellStyle name="Input 2 3 2 2 9 4 2" xfId="8405"/>
    <cellStyle name="Input 2 3 2 2 9 4 3" xfId="8406"/>
    <cellStyle name="Input 2 3 2 2 9 5" xfId="8407"/>
    <cellStyle name="Input 2 3 2 2 9 5 2" xfId="8408"/>
    <cellStyle name="Input 2 3 2 2 9 5 3" xfId="8409"/>
    <cellStyle name="Input 2 3 2 2 9 6" xfId="8410"/>
    <cellStyle name="Input 2 3 2 2 9 6 2" xfId="8411"/>
    <cellStyle name="Input 2 3 2 2 9 6 3" xfId="8412"/>
    <cellStyle name="Input 2 3 2 2 9 7" xfId="8413"/>
    <cellStyle name="Input 2 3 2 2 9 8" xfId="8414"/>
    <cellStyle name="Input 2 3 2 3" xfId="8415"/>
    <cellStyle name="Input 2 3 2 3 10" xfId="8416"/>
    <cellStyle name="Input 2 3 2 3 11" xfId="8417"/>
    <cellStyle name="Input 2 3 2 3 2" xfId="8418"/>
    <cellStyle name="Input 2 3 2 3 2 2" xfId="8419"/>
    <cellStyle name="Input 2 3 2 3 2 3" xfId="8420"/>
    <cellStyle name="Input 2 3 2 3 2 4" xfId="8421"/>
    <cellStyle name="Input 2 3 2 3 3" xfId="8422"/>
    <cellStyle name="Input 2 3 2 3 3 2" xfId="8423"/>
    <cellStyle name="Input 2 3 2 3 3 3" xfId="8424"/>
    <cellStyle name="Input 2 3 2 3 3 4" xfId="8425"/>
    <cellStyle name="Input 2 3 2 3 4" xfId="8426"/>
    <cellStyle name="Input 2 3 2 3 4 2" xfId="8427"/>
    <cellStyle name="Input 2 3 2 3 4 3" xfId="8428"/>
    <cellStyle name="Input 2 3 2 3 4 4" xfId="8429"/>
    <cellStyle name="Input 2 3 2 3 5" xfId="8430"/>
    <cellStyle name="Input 2 3 2 3 5 2" xfId="8431"/>
    <cellStyle name="Input 2 3 2 3 5 3" xfId="8432"/>
    <cellStyle name="Input 2 3 2 3 5 4" xfId="8433"/>
    <cellStyle name="Input 2 3 2 3 6" xfId="8434"/>
    <cellStyle name="Input 2 3 2 3 6 2" xfId="8435"/>
    <cellStyle name="Input 2 3 2 3 6 3" xfId="8436"/>
    <cellStyle name="Input 2 3 2 3 6 4" xfId="8437"/>
    <cellStyle name="Input 2 3 2 3 7" xfId="8438"/>
    <cellStyle name="Input 2 3 2 3 8" xfId="8439"/>
    <cellStyle name="Input 2 3 2 3 9" xfId="8440"/>
    <cellStyle name="Input 2 3 2 4" xfId="8441"/>
    <cellStyle name="Input 2 3 2 4 10" xfId="8442"/>
    <cellStyle name="Input 2 3 2 4 2" xfId="8443"/>
    <cellStyle name="Input 2 3 2 4 2 2" xfId="8444"/>
    <cellStyle name="Input 2 3 2 4 2 3" xfId="8445"/>
    <cellStyle name="Input 2 3 2 4 2 4" xfId="8446"/>
    <cellStyle name="Input 2 3 2 4 3" xfId="8447"/>
    <cellStyle name="Input 2 3 2 4 3 2" xfId="8448"/>
    <cellStyle name="Input 2 3 2 4 3 3" xfId="8449"/>
    <cellStyle name="Input 2 3 2 4 3 4" xfId="8450"/>
    <cellStyle name="Input 2 3 2 4 4" xfId="8451"/>
    <cellStyle name="Input 2 3 2 4 4 2" xfId="8452"/>
    <cellStyle name="Input 2 3 2 4 4 3" xfId="8453"/>
    <cellStyle name="Input 2 3 2 4 4 4" xfId="8454"/>
    <cellStyle name="Input 2 3 2 4 5" xfId="8455"/>
    <cellStyle name="Input 2 3 2 4 5 2" xfId="8456"/>
    <cellStyle name="Input 2 3 2 4 5 3" xfId="8457"/>
    <cellStyle name="Input 2 3 2 4 5 4" xfId="8458"/>
    <cellStyle name="Input 2 3 2 4 6" xfId="8459"/>
    <cellStyle name="Input 2 3 2 4 6 2" xfId="8460"/>
    <cellStyle name="Input 2 3 2 4 6 3" xfId="8461"/>
    <cellStyle name="Input 2 3 2 4 6 4" xfId="8462"/>
    <cellStyle name="Input 2 3 2 4 7" xfId="8463"/>
    <cellStyle name="Input 2 3 2 4 8" xfId="8464"/>
    <cellStyle name="Input 2 3 2 4 9" xfId="8465"/>
    <cellStyle name="Input 2 3 2 5" xfId="8466"/>
    <cellStyle name="Input 2 3 2 5 2" xfId="8467"/>
    <cellStyle name="Input 2 3 2 5 2 2" xfId="8468"/>
    <cellStyle name="Input 2 3 2 5 2 3" xfId="8469"/>
    <cellStyle name="Input 2 3 2 5 3" xfId="8470"/>
    <cellStyle name="Input 2 3 2 5 3 2" xfId="8471"/>
    <cellStyle name="Input 2 3 2 5 3 3" xfId="8472"/>
    <cellStyle name="Input 2 3 2 5 4" xfId="8473"/>
    <cellStyle name="Input 2 3 2 5 4 2" xfId="8474"/>
    <cellStyle name="Input 2 3 2 5 4 3" xfId="8475"/>
    <cellStyle name="Input 2 3 2 5 5" xfId="8476"/>
    <cellStyle name="Input 2 3 2 5 5 2" xfId="8477"/>
    <cellStyle name="Input 2 3 2 5 5 3" xfId="8478"/>
    <cellStyle name="Input 2 3 2 5 6" xfId="8479"/>
    <cellStyle name="Input 2 3 2 5 6 2" xfId="8480"/>
    <cellStyle name="Input 2 3 2 5 6 3" xfId="8481"/>
    <cellStyle name="Input 2 3 2 5 7" xfId="8482"/>
    <cellStyle name="Input 2 3 2 5 8" xfId="8483"/>
    <cellStyle name="Input 2 3 2 5 9" xfId="8484"/>
    <cellStyle name="Input 2 3 2 6" xfId="8485"/>
    <cellStyle name="Input 2 3 2 6 2" xfId="8486"/>
    <cellStyle name="Input 2 3 2 6 2 2" xfId="8487"/>
    <cellStyle name="Input 2 3 2 6 2 3" xfId="8488"/>
    <cellStyle name="Input 2 3 2 6 3" xfId="8489"/>
    <cellStyle name="Input 2 3 2 6 3 2" xfId="8490"/>
    <cellStyle name="Input 2 3 2 6 3 3" xfId="8491"/>
    <cellStyle name="Input 2 3 2 6 4" xfId="8492"/>
    <cellStyle name="Input 2 3 2 6 4 2" xfId="8493"/>
    <cellStyle name="Input 2 3 2 6 4 3" xfId="8494"/>
    <cellStyle name="Input 2 3 2 6 5" xfId="8495"/>
    <cellStyle name="Input 2 3 2 6 5 2" xfId="8496"/>
    <cellStyle name="Input 2 3 2 6 5 3" xfId="8497"/>
    <cellStyle name="Input 2 3 2 6 6" xfId="8498"/>
    <cellStyle name="Input 2 3 2 6 6 2" xfId="8499"/>
    <cellStyle name="Input 2 3 2 6 6 3" xfId="8500"/>
    <cellStyle name="Input 2 3 2 6 7" xfId="8501"/>
    <cellStyle name="Input 2 3 2 6 8" xfId="8502"/>
    <cellStyle name="Input 2 3 2 6 9" xfId="8503"/>
    <cellStyle name="Input 2 3 2 7" xfId="8504"/>
    <cellStyle name="Input 2 3 2 7 2" xfId="8505"/>
    <cellStyle name="Input 2 3 2 7 2 2" xfId="8506"/>
    <cellStyle name="Input 2 3 2 7 2 3" xfId="8507"/>
    <cellStyle name="Input 2 3 2 7 3" xfId="8508"/>
    <cellStyle name="Input 2 3 2 7 3 2" xfId="8509"/>
    <cellStyle name="Input 2 3 2 7 3 3" xfId="8510"/>
    <cellStyle name="Input 2 3 2 7 4" xfId="8511"/>
    <cellStyle name="Input 2 3 2 7 4 2" xfId="8512"/>
    <cellStyle name="Input 2 3 2 7 4 3" xfId="8513"/>
    <cellStyle name="Input 2 3 2 7 5" xfId="8514"/>
    <cellStyle name="Input 2 3 2 7 5 2" xfId="8515"/>
    <cellStyle name="Input 2 3 2 7 5 3" xfId="8516"/>
    <cellStyle name="Input 2 3 2 7 6" xfId="8517"/>
    <cellStyle name="Input 2 3 2 7 6 2" xfId="8518"/>
    <cellStyle name="Input 2 3 2 7 6 3" xfId="8519"/>
    <cellStyle name="Input 2 3 2 7 7" xfId="8520"/>
    <cellStyle name="Input 2 3 2 7 8" xfId="8521"/>
    <cellStyle name="Input 2 3 2 7 9" xfId="8522"/>
    <cellStyle name="Input 2 3 2 8" xfId="8523"/>
    <cellStyle name="Input 2 3 2 8 2" xfId="8524"/>
    <cellStyle name="Input 2 3 2 8 2 2" xfId="8525"/>
    <cellStyle name="Input 2 3 2 8 2 3" xfId="8526"/>
    <cellStyle name="Input 2 3 2 8 3" xfId="8527"/>
    <cellStyle name="Input 2 3 2 8 3 2" xfId="8528"/>
    <cellStyle name="Input 2 3 2 8 3 3" xfId="8529"/>
    <cellStyle name="Input 2 3 2 8 4" xfId="8530"/>
    <cellStyle name="Input 2 3 2 8 4 2" xfId="8531"/>
    <cellStyle name="Input 2 3 2 8 4 3" xfId="8532"/>
    <cellStyle name="Input 2 3 2 8 5" xfId="8533"/>
    <cellStyle name="Input 2 3 2 8 5 2" xfId="8534"/>
    <cellStyle name="Input 2 3 2 8 5 3" xfId="8535"/>
    <cellStyle name="Input 2 3 2 8 6" xfId="8536"/>
    <cellStyle name="Input 2 3 2 8 6 2" xfId="8537"/>
    <cellStyle name="Input 2 3 2 8 6 3" xfId="8538"/>
    <cellStyle name="Input 2 3 2 8 7" xfId="8539"/>
    <cellStyle name="Input 2 3 2 8 8" xfId="8540"/>
    <cellStyle name="Input 2 3 2 8 9" xfId="8541"/>
    <cellStyle name="Input 2 3 2 9" xfId="8542"/>
    <cellStyle name="Input 2 3 2 9 2" xfId="8543"/>
    <cellStyle name="Input 2 3 2 9 2 2" xfId="8544"/>
    <cellStyle name="Input 2 3 2 9 2 3" xfId="8545"/>
    <cellStyle name="Input 2 3 2 9 3" xfId="8546"/>
    <cellStyle name="Input 2 3 2 9 3 2" xfId="8547"/>
    <cellStyle name="Input 2 3 2 9 3 3" xfId="8548"/>
    <cellStyle name="Input 2 3 2 9 4" xfId="8549"/>
    <cellStyle name="Input 2 3 2 9 4 2" xfId="8550"/>
    <cellStyle name="Input 2 3 2 9 4 3" xfId="8551"/>
    <cellStyle name="Input 2 3 2 9 5" xfId="8552"/>
    <cellStyle name="Input 2 3 2 9 5 2" xfId="8553"/>
    <cellStyle name="Input 2 3 2 9 5 3" xfId="8554"/>
    <cellStyle name="Input 2 3 2 9 6" xfId="8555"/>
    <cellStyle name="Input 2 3 2 9 6 2" xfId="8556"/>
    <cellStyle name="Input 2 3 2 9 6 3" xfId="8557"/>
    <cellStyle name="Input 2 3 2 9 7" xfId="8558"/>
    <cellStyle name="Input 2 3 2 9 8" xfId="8559"/>
    <cellStyle name="Input 2 3 2 9 9" xfId="8560"/>
    <cellStyle name="Input 2 3 20" xfId="8561"/>
    <cellStyle name="Input 2 3 21" xfId="8562"/>
    <cellStyle name="Input 2 3 3" xfId="8563"/>
    <cellStyle name="Input 2 3 3 10" xfId="8564"/>
    <cellStyle name="Input 2 3 3 10 2" xfId="8565"/>
    <cellStyle name="Input 2 3 3 10 2 2" xfId="8566"/>
    <cellStyle name="Input 2 3 3 10 2 3" xfId="8567"/>
    <cellStyle name="Input 2 3 3 10 3" xfId="8568"/>
    <cellStyle name="Input 2 3 3 10 3 2" xfId="8569"/>
    <cellStyle name="Input 2 3 3 10 3 3" xfId="8570"/>
    <cellStyle name="Input 2 3 3 10 4" xfId="8571"/>
    <cellStyle name="Input 2 3 3 10 4 2" xfId="8572"/>
    <cellStyle name="Input 2 3 3 10 4 3" xfId="8573"/>
    <cellStyle name="Input 2 3 3 10 5" xfId="8574"/>
    <cellStyle name="Input 2 3 3 10 5 2" xfId="8575"/>
    <cellStyle name="Input 2 3 3 10 5 3" xfId="8576"/>
    <cellStyle name="Input 2 3 3 10 6" xfId="8577"/>
    <cellStyle name="Input 2 3 3 10 6 2" xfId="8578"/>
    <cellStyle name="Input 2 3 3 10 6 3" xfId="8579"/>
    <cellStyle name="Input 2 3 3 10 7" xfId="8580"/>
    <cellStyle name="Input 2 3 3 10 8" xfId="8581"/>
    <cellStyle name="Input 2 3 3 10 9" xfId="8582"/>
    <cellStyle name="Input 2 3 3 11" xfId="8583"/>
    <cellStyle name="Input 2 3 3 11 2" xfId="8584"/>
    <cellStyle name="Input 2 3 3 11 2 2" xfId="8585"/>
    <cellStyle name="Input 2 3 3 11 2 3" xfId="8586"/>
    <cellStyle name="Input 2 3 3 11 3" xfId="8587"/>
    <cellStyle name="Input 2 3 3 11 3 2" xfId="8588"/>
    <cellStyle name="Input 2 3 3 11 3 3" xfId="8589"/>
    <cellStyle name="Input 2 3 3 11 4" xfId="8590"/>
    <cellStyle name="Input 2 3 3 11 4 2" xfId="8591"/>
    <cellStyle name="Input 2 3 3 11 4 3" xfId="8592"/>
    <cellStyle name="Input 2 3 3 11 5" xfId="8593"/>
    <cellStyle name="Input 2 3 3 11 5 2" xfId="8594"/>
    <cellStyle name="Input 2 3 3 11 5 3" xfId="8595"/>
    <cellStyle name="Input 2 3 3 11 6" xfId="8596"/>
    <cellStyle name="Input 2 3 3 11 6 2" xfId="8597"/>
    <cellStyle name="Input 2 3 3 11 6 3" xfId="8598"/>
    <cellStyle name="Input 2 3 3 11 7" xfId="8599"/>
    <cellStyle name="Input 2 3 3 11 8" xfId="8600"/>
    <cellStyle name="Input 2 3 3 11 9" xfId="8601"/>
    <cellStyle name="Input 2 3 3 12" xfId="8602"/>
    <cellStyle name="Input 2 3 3 12 2" xfId="8603"/>
    <cellStyle name="Input 2 3 3 12 2 2" xfId="8604"/>
    <cellStyle name="Input 2 3 3 12 2 3" xfId="8605"/>
    <cellStyle name="Input 2 3 3 12 3" xfId="8606"/>
    <cellStyle name="Input 2 3 3 12 3 2" xfId="8607"/>
    <cellStyle name="Input 2 3 3 12 3 3" xfId="8608"/>
    <cellStyle name="Input 2 3 3 12 4" xfId="8609"/>
    <cellStyle name="Input 2 3 3 12 4 2" xfId="8610"/>
    <cellStyle name="Input 2 3 3 12 4 3" xfId="8611"/>
    <cellStyle name="Input 2 3 3 12 5" xfId="8612"/>
    <cellStyle name="Input 2 3 3 12 5 2" xfId="8613"/>
    <cellStyle name="Input 2 3 3 12 5 3" xfId="8614"/>
    <cellStyle name="Input 2 3 3 12 6" xfId="8615"/>
    <cellStyle name="Input 2 3 3 12 6 2" xfId="8616"/>
    <cellStyle name="Input 2 3 3 12 6 3" xfId="8617"/>
    <cellStyle name="Input 2 3 3 12 7" xfId="8618"/>
    <cellStyle name="Input 2 3 3 12 8" xfId="8619"/>
    <cellStyle name="Input 2 3 3 12 9" xfId="8620"/>
    <cellStyle name="Input 2 3 3 13" xfId="8621"/>
    <cellStyle name="Input 2 3 3 13 2" xfId="8622"/>
    <cellStyle name="Input 2 3 3 13 2 2" xfId="8623"/>
    <cellStyle name="Input 2 3 3 13 2 3" xfId="8624"/>
    <cellStyle name="Input 2 3 3 13 3" xfId="8625"/>
    <cellStyle name="Input 2 3 3 13 3 2" xfId="8626"/>
    <cellStyle name="Input 2 3 3 13 3 3" xfId="8627"/>
    <cellStyle name="Input 2 3 3 13 4" xfId="8628"/>
    <cellStyle name="Input 2 3 3 13 4 2" xfId="8629"/>
    <cellStyle name="Input 2 3 3 13 4 3" xfId="8630"/>
    <cellStyle name="Input 2 3 3 13 5" xfId="8631"/>
    <cellStyle name="Input 2 3 3 13 5 2" xfId="8632"/>
    <cellStyle name="Input 2 3 3 13 5 3" xfId="8633"/>
    <cellStyle name="Input 2 3 3 13 6" xfId="8634"/>
    <cellStyle name="Input 2 3 3 13 6 2" xfId="8635"/>
    <cellStyle name="Input 2 3 3 13 6 3" xfId="8636"/>
    <cellStyle name="Input 2 3 3 13 7" xfId="8637"/>
    <cellStyle name="Input 2 3 3 13 8" xfId="8638"/>
    <cellStyle name="Input 2 3 3 13 9" xfId="8639"/>
    <cellStyle name="Input 2 3 3 14" xfId="8640"/>
    <cellStyle name="Input 2 3 3 15" xfId="8641"/>
    <cellStyle name="Input 2 3 3 16" xfId="8642"/>
    <cellStyle name="Input 2 3 3 17" xfId="8643"/>
    <cellStyle name="Input 2 3 3 18" xfId="8644"/>
    <cellStyle name="Input 2 3 3 19" xfId="8645"/>
    <cellStyle name="Input 2 3 3 2" xfId="8646"/>
    <cellStyle name="Input 2 3 3 2 10" xfId="8647"/>
    <cellStyle name="Input 2 3 3 2 10 2" xfId="8648"/>
    <cellStyle name="Input 2 3 3 2 10 2 2" xfId="8649"/>
    <cellStyle name="Input 2 3 3 2 10 2 3" xfId="8650"/>
    <cellStyle name="Input 2 3 3 2 10 3" xfId="8651"/>
    <cellStyle name="Input 2 3 3 2 10 3 2" xfId="8652"/>
    <cellStyle name="Input 2 3 3 2 10 3 3" xfId="8653"/>
    <cellStyle name="Input 2 3 3 2 10 4" xfId="8654"/>
    <cellStyle name="Input 2 3 3 2 10 4 2" xfId="8655"/>
    <cellStyle name="Input 2 3 3 2 10 4 3" xfId="8656"/>
    <cellStyle name="Input 2 3 3 2 10 5" xfId="8657"/>
    <cellStyle name="Input 2 3 3 2 10 5 2" xfId="8658"/>
    <cellStyle name="Input 2 3 3 2 10 5 3" xfId="8659"/>
    <cellStyle name="Input 2 3 3 2 10 6" xfId="8660"/>
    <cellStyle name="Input 2 3 3 2 10 6 2" xfId="8661"/>
    <cellStyle name="Input 2 3 3 2 10 6 3" xfId="8662"/>
    <cellStyle name="Input 2 3 3 2 10 7" xfId="8663"/>
    <cellStyle name="Input 2 3 3 2 10 8" xfId="8664"/>
    <cellStyle name="Input 2 3 3 2 11" xfId="8665"/>
    <cellStyle name="Input 2 3 3 2 11 2" xfId="8666"/>
    <cellStyle name="Input 2 3 3 2 11 2 2" xfId="8667"/>
    <cellStyle name="Input 2 3 3 2 11 2 3" xfId="8668"/>
    <cellStyle name="Input 2 3 3 2 11 3" xfId="8669"/>
    <cellStyle name="Input 2 3 3 2 11 3 2" xfId="8670"/>
    <cellStyle name="Input 2 3 3 2 11 3 3" xfId="8671"/>
    <cellStyle name="Input 2 3 3 2 11 4" xfId="8672"/>
    <cellStyle name="Input 2 3 3 2 11 4 2" xfId="8673"/>
    <cellStyle name="Input 2 3 3 2 11 4 3" xfId="8674"/>
    <cellStyle name="Input 2 3 3 2 11 5" xfId="8675"/>
    <cellStyle name="Input 2 3 3 2 11 5 2" xfId="8676"/>
    <cellStyle name="Input 2 3 3 2 11 5 3" xfId="8677"/>
    <cellStyle name="Input 2 3 3 2 11 6" xfId="8678"/>
    <cellStyle name="Input 2 3 3 2 11 6 2" xfId="8679"/>
    <cellStyle name="Input 2 3 3 2 11 6 3" xfId="8680"/>
    <cellStyle name="Input 2 3 3 2 11 7" xfId="8681"/>
    <cellStyle name="Input 2 3 3 2 11 8" xfId="8682"/>
    <cellStyle name="Input 2 3 3 2 12" xfId="8683"/>
    <cellStyle name="Input 2 3 3 2 12 2" xfId="8684"/>
    <cellStyle name="Input 2 3 3 2 12 2 2" xfId="8685"/>
    <cellStyle name="Input 2 3 3 2 12 2 3" xfId="8686"/>
    <cellStyle name="Input 2 3 3 2 12 3" xfId="8687"/>
    <cellStyle name="Input 2 3 3 2 12 3 2" xfId="8688"/>
    <cellStyle name="Input 2 3 3 2 12 3 3" xfId="8689"/>
    <cellStyle name="Input 2 3 3 2 12 4" xfId="8690"/>
    <cellStyle name="Input 2 3 3 2 12 4 2" xfId="8691"/>
    <cellStyle name="Input 2 3 3 2 12 4 3" xfId="8692"/>
    <cellStyle name="Input 2 3 3 2 12 5" xfId="8693"/>
    <cellStyle name="Input 2 3 3 2 12 5 2" xfId="8694"/>
    <cellStyle name="Input 2 3 3 2 12 5 3" xfId="8695"/>
    <cellStyle name="Input 2 3 3 2 12 6" xfId="8696"/>
    <cellStyle name="Input 2 3 3 2 12 6 2" xfId="8697"/>
    <cellStyle name="Input 2 3 3 2 12 6 3" xfId="8698"/>
    <cellStyle name="Input 2 3 3 2 12 7" xfId="8699"/>
    <cellStyle name="Input 2 3 3 2 12 8" xfId="8700"/>
    <cellStyle name="Input 2 3 3 2 13" xfId="8701"/>
    <cellStyle name="Input 2 3 3 2 13 2" xfId="8702"/>
    <cellStyle name="Input 2 3 3 2 13 2 2" xfId="8703"/>
    <cellStyle name="Input 2 3 3 2 13 2 3" xfId="8704"/>
    <cellStyle name="Input 2 3 3 2 13 3" xfId="8705"/>
    <cellStyle name="Input 2 3 3 2 13 3 2" xfId="8706"/>
    <cellStyle name="Input 2 3 3 2 13 3 3" xfId="8707"/>
    <cellStyle name="Input 2 3 3 2 13 4" xfId="8708"/>
    <cellStyle name="Input 2 3 3 2 13 4 2" xfId="8709"/>
    <cellStyle name="Input 2 3 3 2 13 4 3" xfId="8710"/>
    <cellStyle name="Input 2 3 3 2 13 5" xfId="8711"/>
    <cellStyle name="Input 2 3 3 2 13 5 2" xfId="8712"/>
    <cellStyle name="Input 2 3 3 2 13 5 3" xfId="8713"/>
    <cellStyle name="Input 2 3 3 2 13 6" xfId="8714"/>
    <cellStyle name="Input 2 3 3 2 13 6 2" xfId="8715"/>
    <cellStyle name="Input 2 3 3 2 13 6 3" xfId="8716"/>
    <cellStyle name="Input 2 3 3 2 13 7" xfId="8717"/>
    <cellStyle name="Input 2 3 3 2 13 8" xfId="8718"/>
    <cellStyle name="Input 2 3 3 2 14" xfId="8719"/>
    <cellStyle name="Input 2 3 3 2 14 2" xfId="8720"/>
    <cellStyle name="Input 2 3 3 2 14 2 2" xfId="8721"/>
    <cellStyle name="Input 2 3 3 2 14 2 3" xfId="8722"/>
    <cellStyle name="Input 2 3 3 2 14 3" xfId="8723"/>
    <cellStyle name="Input 2 3 3 2 14 3 2" xfId="8724"/>
    <cellStyle name="Input 2 3 3 2 14 3 3" xfId="8725"/>
    <cellStyle name="Input 2 3 3 2 14 4" xfId="8726"/>
    <cellStyle name="Input 2 3 3 2 14 4 2" xfId="8727"/>
    <cellStyle name="Input 2 3 3 2 14 4 3" xfId="8728"/>
    <cellStyle name="Input 2 3 3 2 14 5" xfId="8729"/>
    <cellStyle name="Input 2 3 3 2 14 5 2" xfId="8730"/>
    <cellStyle name="Input 2 3 3 2 14 5 3" xfId="8731"/>
    <cellStyle name="Input 2 3 3 2 14 6" xfId="8732"/>
    <cellStyle name="Input 2 3 3 2 14 6 2" xfId="8733"/>
    <cellStyle name="Input 2 3 3 2 14 6 3" xfId="8734"/>
    <cellStyle name="Input 2 3 3 2 14 7" xfId="8735"/>
    <cellStyle name="Input 2 3 3 2 14 8" xfId="8736"/>
    <cellStyle name="Input 2 3 3 2 15" xfId="8737"/>
    <cellStyle name="Input 2 3 3 2 15 2" xfId="8738"/>
    <cellStyle name="Input 2 3 3 2 15 3" xfId="8739"/>
    <cellStyle name="Input 2 3 3 2 16" xfId="8740"/>
    <cellStyle name="Input 2 3 3 2 2" xfId="8741"/>
    <cellStyle name="Input 2 3 3 2 2 2" xfId="8742"/>
    <cellStyle name="Input 2 3 3 2 2 2 2" xfId="8743"/>
    <cellStyle name="Input 2 3 3 2 2 2 3" xfId="8744"/>
    <cellStyle name="Input 2 3 3 2 2 3" xfId="8745"/>
    <cellStyle name="Input 2 3 3 2 2 3 2" xfId="8746"/>
    <cellStyle name="Input 2 3 3 2 2 3 3" xfId="8747"/>
    <cellStyle name="Input 2 3 3 2 2 4" xfId="8748"/>
    <cellStyle name="Input 2 3 3 2 2 4 2" xfId="8749"/>
    <cellStyle name="Input 2 3 3 2 2 4 3" xfId="8750"/>
    <cellStyle name="Input 2 3 3 2 2 5" xfId="8751"/>
    <cellStyle name="Input 2 3 3 2 2 5 2" xfId="8752"/>
    <cellStyle name="Input 2 3 3 2 2 5 3" xfId="8753"/>
    <cellStyle name="Input 2 3 3 2 2 6" xfId="8754"/>
    <cellStyle name="Input 2 3 3 2 2 6 2" xfId="8755"/>
    <cellStyle name="Input 2 3 3 2 2 6 3" xfId="8756"/>
    <cellStyle name="Input 2 3 3 2 2 7" xfId="8757"/>
    <cellStyle name="Input 2 3 3 2 2 8" xfId="8758"/>
    <cellStyle name="Input 2 3 3 2 2 9" xfId="8759"/>
    <cellStyle name="Input 2 3 3 2 3" xfId="8760"/>
    <cellStyle name="Input 2 3 3 2 3 2" xfId="8761"/>
    <cellStyle name="Input 2 3 3 2 3 2 2" xfId="8762"/>
    <cellStyle name="Input 2 3 3 2 3 2 3" xfId="8763"/>
    <cellStyle name="Input 2 3 3 2 3 3" xfId="8764"/>
    <cellStyle name="Input 2 3 3 2 3 3 2" xfId="8765"/>
    <cellStyle name="Input 2 3 3 2 3 3 3" xfId="8766"/>
    <cellStyle name="Input 2 3 3 2 3 4" xfId="8767"/>
    <cellStyle name="Input 2 3 3 2 3 4 2" xfId="8768"/>
    <cellStyle name="Input 2 3 3 2 3 4 3" xfId="8769"/>
    <cellStyle name="Input 2 3 3 2 3 5" xfId="8770"/>
    <cellStyle name="Input 2 3 3 2 3 5 2" xfId="8771"/>
    <cellStyle name="Input 2 3 3 2 3 5 3" xfId="8772"/>
    <cellStyle name="Input 2 3 3 2 3 6" xfId="8773"/>
    <cellStyle name="Input 2 3 3 2 3 6 2" xfId="8774"/>
    <cellStyle name="Input 2 3 3 2 3 6 3" xfId="8775"/>
    <cellStyle name="Input 2 3 3 2 3 7" xfId="8776"/>
    <cellStyle name="Input 2 3 3 2 3 8" xfId="8777"/>
    <cellStyle name="Input 2 3 3 2 3 9" xfId="8778"/>
    <cellStyle name="Input 2 3 3 2 4" xfId="8779"/>
    <cellStyle name="Input 2 3 3 2 4 2" xfId="8780"/>
    <cellStyle name="Input 2 3 3 2 4 2 2" xfId="8781"/>
    <cellStyle name="Input 2 3 3 2 4 2 3" xfId="8782"/>
    <cellStyle name="Input 2 3 3 2 4 3" xfId="8783"/>
    <cellStyle name="Input 2 3 3 2 4 3 2" xfId="8784"/>
    <cellStyle name="Input 2 3 3 2 4 3 3" xfId="8785"/>
    <cellStyle name="Input 2 3 3 2 4 4" xfId="8786"/>
    <cellStyle name="Input 2 3 3 2 4 4 2" xfId="8787"/>
    <cellStyle name="Input 2 3 3 2 4 4 3" xfId="8788"/>
    <cellStyle name="Input 2 3 3 2 4 5" xfId="8789"/>
    <cellStyle name="Input 2 3 3 2 4 5 2" xfId="8790"/>
    <cellStyle name="Input 2 3 3 2 4 5 3" xfId="8791"/>
    <cellStyle name="Input 2 3 3 2 4 6" xfId="8792"/>
    <cellStyle name="Input 2 3 3 2 4 6 2" xfId="8793"/>
    <cellStyle name="Input 2 3 3 2 4 6 3" xfId="8794"/>
    <cellStyle name="Input 2 3 3 2 4 7" xfId="8795"/>
    <cellStyle name="Input 2 3 3 2 4 8" xfId="8796"/>
    <cellStyle name="Input 2 3 3 2 4 9" xfId="8797"/>
    <cellStyle name="Input 2 3 3 2 5" xfId="8798"/>
    <cellStyle name="Input 2 3 3 2 5 2" xfId="8799"/>
    <cellStyle name="Input 2 3 3 2 5 2 2" xfId="8800"/>
    <cellStyle name="Input 2 3 3 2 5 2 3" xfId="8801"/>
    <cellStyle name="Input 2 3 3 2 5 3" xfId="8802"/>
    <cellStyle name="Input 2 3 3 2 5 3 2" xfId="8803"/>
    <cellStyle name="Input 2 3 3 2 5 3 3" xfId="8804"/>
    <cellStyle name="Input 2 3 3 2 5 4" xfId="8805"/>
    <cellStyle name="Input 2 3 3 2 5 4 2" xfId="8806"/>
    <cellStyle name="Input 2 3 3 2 5 4 3" xfId="8807"/>
    <cellStyle name="Input 2 3 3 2 5 5" xfId="8808"/>
    <cellStyle name="Input 2 3 3 2 5 5 2" xfId="8809"/>
    <cellStyle name="Input 2 3 3 2 5 5 3" xfId="8810"/>
    <cellStyle name="Input 2 3 3 2 5 6" xfId="8811"/>
    <cellStyle name="Input 2 3 3 2 5 6 2" xfId="8812"/>
    <cellStyle name="Input 2 3 3 2 5 6 3" xfId="8813"/>
    <cellStyle name="Input 2 3 3 2 5 7" xfId="8814"/>
    <cellStyle name="Input 2 3 3 2 5 8" xfId="8815"/>
    <cellStyle name="Input 2 3 3 2 5 9" xfId="8816"/>
    <cellStyle name="Input 2 3 3 2 6" xfId="8817"/>
    <cellStyle name="Input 2 3 3 2 6 2" xfId="8818"/>
    <cellStyle name="Input 2 3 3 2 6 2 2" xfId="8819"/>
    <cellStyle name="Input 2 3 3 2 6 2 3" xfId="8820"/>
    <cellStyle name="Input 2 3 3 2 6 3" xfId="8821"/>
    <cellStyle name="Input 2 3 3 2 6 3 2" xfId="8822"/>
    <cellStyle name="Input 2 3 3 2 6 3 3" xfId="8823"/>
    <cellStyle name="Input 2 3 3 2 6 4" xfId="8824"/>
    <cellStyle name="Input 2 3 3 2 6 4 2" xfId="8825"/>
    <cellStyle name="Input 2 3 3 2 6 4 3" xfId="8826"/>
    <cellStyle name="Input 2 3 3 2 6 5" xfId="8827"/>
    <cellStyle name="Input 2 3 3 2 6 5 2" xfId="8828"/>
    <cellStyle name="Input 2 3 3 2 6 5 3" xfId="8829"/>
    <cellStyle name="Input 2 3 3 2 6 6" xfId="8830"/>
    <cellStyle name="Input 2 3 3 2 6 6 2" xfId="8831"/>
    <cellStyle name="Input 2 3 3 2 6 6 3" xfId="8832"/>
    <cellStyle name="Input 2 3 3 2 6 7" xfId="8833"/>
    <cellStyle name="Input 2 3 3 2 6 8" xfId="8834"/>
    <cellStyle name="Input 2 3 3 2 6 9" xfId="8835"/>
    <cellStyle name="Input 2 3 3 2 7" xfId="8836"/>
    <cellStyle name="Input 2 3 3 2 7 2" xfId="8837"/>
    <cellStyle name="Input 2 3 3 2 7 2 2" xfId="8838"/>
    <cellStyle name="Input 2 3 3 2 7 2 3" xfId="8839"/>
    <cellStyle name="Input 2 3 3 2 7 3" xfId="8840"/>
    <cellStyle name="Input 2 3 3 2 7 3 2" xfId="8841"/>
    <cellStyle name="Input 2 3 3 2 7 3 3" xfId="8842"/>
    <cellStyle name="Input 2 3 3 2 7 4" xfId="8843"/>
    <cellStyle name="Input 2 3 3 2 7 4 2" xfId="8844"/>
    <cellStyle name="Input 2 3 3 2 7 4 3" xfId="8845"/>
    <cellStyle name="Input 2 3 3 2 7 5" xfId="8846"/>
    <cellStyle name="Input 2 3 3 2 7 5 2" xfId="8847"/>
    <cellStyle name="Input 2 3 3 2 7 5 3" xfId="8848"/>
    <cellStyle name="Input 2 3 3 2 7 6" xfId="8849"/>
    <cellStyle name="Input 2 3 3 2 7 6 2" xfId="8850"/>
    <cellStyle name="Input 2 3 3 2 7 6 3" xfId="8851"/>
    <cellStyle name="Input 2 3 3 2 7 7" xfId="8852"/>
    <cellStyle name="Input 2 3 3 2 7 8" xfId="8853"/>
    <cellStyle name="Input 2 3 3 2 7 9" xfId="8854"/>
    <cellStyle name="Input 2 3 3 2 8" xfId="8855"/>
    <cellStyle name="Input 2 3 3 2 8 2" xfId="8856"/>
    <cellStyle name="Input 2 3 3 2 8 2 2" xfId="8857"/>
    <cellStyle name="Input 2 3 3 2 8 2 3" xfId="8858"/>
    <cellStyle name="Input 2 3 3 2 8 3" xfId="8859"/>
    <cellStyle name="Input 2 3 3 2 8 3 2" xfId="8860"/>
    <cellStyle name="Input 2 3 3 2 8 3 3" xfId="8861"/>
    <cellStyle name="Input 2 3 3 2 8 4" xfId="8862"/>
    <cellStyle name="Input 2 3 3 2 8 4 2" xfId="8863"/>
    <cellStyle name="Input 2 3 3 2 8 4 3" xfId="8864"/>
    <cellStyle name="Input 2 3 3 2 8 5" xfId="8865"/>
    <cellStyle name="Input 2 3 3 2 8 5 2" xfId="8866"/>
    <cellStyle name="Input 2 3 3 2 8 5 3" xfId="8867"/>
    <cellStyle name="Input 2 3 3 2 8 6" xfId="8868"/>
    <cellStyle name="Input 2 3 3 2 8 6 2" xfId="8869"/>
    <cellStyle name="Input 2 3 3 2 8 6 3" xfId="8870"/>
    <cellStyle name="Input 2 3 3 2 8 7" xfId="8871"/>
    <cellStyle name="Input 2 3 3 2 8 8" xfId="8872"/>
    <cellStyle name="Input 2 3 3 2 8 9" xfId="8873"/>
    <cellStyle name="Input 2 3 3 2 9" xfId="8874"/>
    <cellStyle name="Input 2 3 3 2 9 2" xfId="8875"/>
    <cellStyle name="Input 2 3 3 2 9 2 2" xfId="8876"/>
    <cellStyle name="Input 2 3 3 2 9 2 3" xfId="8877"/>
    <cellStyle name="Input 2 3 3 2 9 3" xfId="8878"/>
    <cellStyle name="Input 2 3 3 2 9 3 2" xfId="8879"/>
    <cellStyle name="Input 2 3 3 2 9 3 3" xfId="8880"/>
    <cellStyle name="Input 2 3 3 2 9 4" xfId="8881"/>
    <cellStyle name="Input 2 3 3 2 9 4 2" xfId="8882"/>
    <cellStyle name="Input 2 3 3 2 9 4 3" xfId="8883"/>
    <cellStyle name="Input 2 3 3 2 9 5" xfId="8884"/>
    <cellStyle name="Input 2 3 3 2 9 5 2" xfId="8885"/>
    <cellStyle name="Input 2 3 3 2 9 5 3" xfId="8886"/>
    <cellStyle name="Input 2 3 3 2 9 6" xfId="8887"/>
    <cellStyle name="Input 2 3 3 2 9 6 2" xfId="8888"/>
    <cellStyle name="Input 2 3 3 2 9 6 3" xfId="8889"/>
    <cellStyle name="Input 2 3 3 2 9 7" xfId="8890"/>
    <cellStyle name="Input 2 3 3 2 9 8" xfId="8891"/>
    <cellStyle name="Input 2 3 3 3" xfId="8892"/>
    <cellStyle name="Input 2 3 3 3 10" xfId="8893"/>
    <cellStyle name="Input 2 3 3 3 11" xfId="8894"/>
    <cellStyle name="Input 2 3 3 3 2" xfId="8895"/>
    <cellStyle name="Input 2 3 3 3 2 2" xfId="8896"/>
    <cellStyle name="Input 2 3 3 3 2 3" xfId="8897"/>
    <cellStyle name="Input 2 3 3 3 2 4" xfId="8898"/>
    <cellStyle name="Input 2 3 3 3 3" xfId="8899"/>
    <cellStyle name="Input 2 3 3 3 3 2" xfId="8900"/>
    <cellStyle name="Input 2 3 3 3 3 3" xfId="8901"/>
    <cellStyle name="Input 2 3 3 3 3 4" xfId="8902"/>
    <cellStyle name="Input 2 3 3 3 4" xfId="8903"/>
    <cellStyle name="Input 2 3 3 3 4 2" xfId="8904"/>
    <cellStyle name="Input 2 3 3 3 4 3" xfId="8905"/>
    <cellStyle name="Input 2 3 3 3 4 4" xfId="8906"/>
    <cellStyle name="Input 2 3 3 3 5" xfId="8907"/>
    <cellStyle name="Input 2 3 3 3 5 2" xfId="8908"/>
    <cellStyle name="Input 2 3 3 3 5 3" xfId="8909"/>
    <cellStyle name="Input 2 3 3 3 5 4" xfId="8910"/>
    <cellStyle name="Input 2 3 3 3 6" xfId="8911"/>
    <cellStyle name="Input 2 3 3 3 6 2" xfId="8912"/>
    <cellStyle name="Input 2 3 3 3 6 3" xfId="8913"/>
    <cellStyle name="Input 2 3 3 3 6 4" xfId="8914"/>
    <cellStyle name="Input 2 3 3 3 7" xfId="8915"/>
    <cellStyle name="Input 2 3 3 3 8" xfId="8916"/>
    <cellStyle name="Input 2 3 3 3 9" xfId="8917"/>
    <cellStyle name="Input 2 3 3 4" xfId="8918"/>
    <cellStyle name="Input 2 3 3 4 10" xfId="8919"/>
    <cellStyle name="Input 2 3 3 4 2" xfId="8920"/>
    <cellStyle name="Input 2 3 3 4 2 2" xfId="8921"/>
    <cellStyle name="Input 2 3 3 4 2 3" xfId="8922"/>
    <cellStyle name="Input 2 3 3 4 2 4" xfId="8923"/>
    <cellStyle name="Input 2 3 3 4 3" xfId="8924"/>
    <cellStyle name="Input 2 3 3 4 3 2" xfId="8925"/>
    <cellStyle name="Input 2 3 3 4 3 3" xfId="8926"/>
    <cellStyle name="Input 2 3 3 4 3 4" xfId="8927"/>
    <cellStyle name="Input 2 3 3 4 4" xfId="8928"/>
    <cellStyle name="Input 2 3 3 4 4 2" xfId="8929"/>
    <cellStyle name="Input 2 3 3 4 4 3" xfId="8930"/>
    <cellStyle name="Input 2 3 3 4 4 4" xfId="8931"/>
    <cellStyle name="Input 2 3 3 4 5" xfId="8932"/>
    <cellStyle name="Input 2 3 3 4 5 2" xfId="8933"/>
    <cellStyle name="Input 2 3 3 4 5 3" xfId="8934"/>
    <cellStyle name="Input 2 3 3 4 5 4" xfId="8935"/>
    <cellStyle name="Input 2 3 3 4 6" xfId="8936"/>
    <cellStyle name="Input 2 3 3 4 6 2" xfId="8937"/>
    <cellStyle name="Input 2 3 3 4 6 3" xfId="8938"/>
    <cellStyle name="Input 2 3 3 4 6 4" xfId="8939"/>
    <cellStyle name="Input 2 3 3 4 7" xfId="8940"/>
    <cellStyle name="Input 2 3 3 4 8" xfId="8941"/>
    <cellStyle name="Input 2 3 3 4 9" xfId="8942"/>
    <cellStyle name="Input 2 3 3 5" xfId="8943"/>
    <cellStyle name="Input 2 3 3 5 2" xfId="8944"/>
    <cellStyle name="Input 2 3 3 5 2 2" xfId="8945"/>
    <cellStyle name="Input 2 3 3 5 2 3" xfId="8946"/>
    <cellStyle name="Input 2 3 3 5 3" xfId="8947"/>
    <cellStyle name="Input 2 3 3 5 3 2" xfId="8948"/>
    <cellStyle name="Input 2 3 3 5 3 3" xfId="8949"/>
    <cellStyle name="Input 2 3 3 5 4" xfId="8950"/>
    <cellStyle name="Input 2 3 3 5 4 2" xfId="8951"/>
    <cellStyle name="Input 2 3 3 5 4 3" xfId="8952"/>
    <cellStyle name="Input 2 3 3 5 5" xfId="8953"/>
    <cellStyle name="Input 2 3 3 5 5 2" xfId="8954"/>
    <cellStyle name="Input 2 3 3 5 5 3" xfId="8955"/>
    <cellStyle name="Input 2 3 3 5 6" xfId="8956"/>
    <cellStyle name="Input 2 3 3 5 6 2" xfId="8957"/>
    <cellStyle name="Input 2 3 3 5 6 3" xfId="8958"/>
    <cellStyle name="Input 2 3 3 5 7" xfId="8959"/>
    <cellStyle name="Input 2 3 3 5 8" xfId="8960"/>
    <cellStyle name="Input 2 3 3 5 9" xfId="8961"/>
    <cellStyle name="Input 2 3 3 6" xfId="8962"/>
    <cellStyle name="Input 2 3 3 6 2" xfId="8963"/>
    <cellStyle name="Input 2 3 3 6 2 2" xfId="8964"/>
    <cellStyle name="Input 2 3 3 6 2 3" xfId="8965"/>
    <cellStyle name="Input 2 3 3 6 3" xfId="8966"/>
    <cellStyle name="Input 2 3 3 6 3 2" xfId="8967"/>
    <cellStyle name="Input 2 3 3 6 3 3" xfId="8968"/>
    <cellStyle name="Input 2 3 3 6 4" xfId="8969"/>
    <cellStyle name="Input 2 3 3 6 4 2" xfId="8970"/>
    <cellStyle name="Input 2 3 3 6 4 3" xfId="8971"/>
    <cellStyle name="Input 2 3 3 6 5" xfId="8972"/>
    <cellStyle name="Input 2 3 3 6 5 2" xfId="8973"/>
    <cellStyle name="Input 2 3 3 6 5 3" xfId="8974"/>
    <cellStyle name="Input 2 3 3 6 6" xfId="8975"/>
    <cellStyle name="Input 2 3 3 6 6 2" xfId="8976"/>
    <cellStyle name="Input 2 3 3 6 6 3" xfId="8977"/>
    <cellStyle name="Input 2 3 3 6 7" xfId="8978"/>
    <cellStyle name="Input 2 3 3 6 8" xfId="8979"/>
    <cellStyle name="Input 2 3 3 6 9" xfId="8980"/>
    <cellStyle name="Input 2 3 3 7" xfId="8981"/>
    <cellStyle name="Input 2 3 3 7 2" xfId="8982"/>
    <cellStyle name="Input 2 3 3 7 2 2" xfId="8983"/>
    <cellStyle name="Input 2 3 3 7 2 3" xfId="8984"/>
    <cellStyle name="Input 2 3 3 7 3" xfId="8985"/>
    <cellStyle name="Input 2 3 3 7 3 2" xfId="8986"/>
    <cellStyle name="Input 2 3 3 7 3 3" xfId="8987"/>
    <cellStyle name="Input 2 3 3 7 4" xfId="8988"/>
    <cellStyle name="Input 2 3 3 7 4 2" xfId="8989"/>
    <cellStyle name="Input 2 3 3 7 4 3" xfId="8990"/>
    <cellStyle name="Input 2 3 3 7 5" xfId="8991"/>
    <cellStyle name="Input 2 3 3 7 5 2" xfId="8992"/>
    <cellStyle name="Input 2 3 3 7 5 3" xfId="8993"/>
    <cellStyle name="Input 2 3 3 7 6" xfId="8994"/>
    <cellStyle name="Input 2 3 3 7 6 2" xfId="8995"/>
    <cellStyle name="Input 2 3 3 7 6 3" xfId="8996"/>
    <cellStyle name="Input 2 3 3 7 7" xfId="8997"/>
    <cellStyle name="Input 2 3 3 7 8" xfId="8998"/>
    <cellStyle name="Input 2 3 3 7 9" xfId="8999"/>
    <cellStyle name="Input 2 3 3 8" xfId="9000"/>
    <cellStyle name="Input 2 3 3 8 2" xfId="9001"/>
    <cellStyle name="Input 2 3 3 8 2 2" xfId="9002"/>
    <cellStyle name="Input 2 3 3 8 2 3" xfId="9003"/>
    <cellStyle name="Input 2 3 3 8 3" xfId="9004"/>
    <cellStyle name="Input 2 3 3 8 3 2" xfId="9005"/>
    <cellStyle name="Input 2 3 3 8 3 3" xfId="9006"/>
    <cellStyle name="Input 2 3 3 8 4" xfId="9007"/>
    <cellStyle name="Input 2 3 3 8 4 2" xfId="9008"/>
    <cellStyle name="Input 2 3 3 8 4 3" xfId="9009"/>
    <cellStyle name="Input 2 3 3 8 5" xfId="9010"/>
    <cellStyle name="Input 2 3 3 8 5 2" xfId="9011"/>
    <cellStyle name="Input 2 3 3 8 5 3" xfId="9012"/>
    <cellStyle name="Input 2 3 3 8 6" xfId="9013"/>
    <cellStyle name="Input 2 3 3 8 6 2" xfId="9014"/>
    <cellStyle name="Input 2 3 3 8 6 3" xfId="9015"/>
    <cellStyle name="Input 2 3 3 8 7" xfId="9016"/>
    <cellStyle name="Input 2 3 3 8 8" xfId="9017"/>
    <cellStyle name="Input 2 3 3 8 9" xfId="9018"/>
    <cellStyle name="Input 2 3 3 9" xfId="9019"/>
    <cellStyle name="Input 2 3 3 9 2" xfId="9020"/>
    <cellStyle name="Input 2 3 3 9 2 2" xfId="9021"/>
    <cellStyle name="Input 2 3 3 9 2 3" xfId="9022"/>
    <cellStyle name="Input 2 3 3 9 3" xfId="9023"/>
    <cellStyle name="Input 2 3 3 9 3 2" xfId="9024"/>
    <cellStyle name="Input 2 3 3 9 3 3" xfId="9025"/>
    <cellStyle name="Input 2 3 3 9 4" xfId="9026"/>
    <cellStyle name="Input 2 3 3 9 4 2" xfId="9027"/>
    <cellStyle name="Input 2 3 3 9 4 3" xfId="9028"/>
    <cellStyle name="Input 2 3 3 9 5" xfId="9029"/>
    <cellStyle name="Input 2 3 3 9 5 2" xfId="9030"/>
    <cellStyle name="Input 2 3 3 9 5 3" xfId="9031"/>
    <cellStyle name="Input 2 3 3 9 6" xfId="9032"/>
    <cellStyle name="Input 2 3 3 9 6 2" xfId="9033"/>
    <cellStyle name="Input 2 3 3 9 6 3" xfId="9034"/>
    <cellStyle name="Input 2 3 3 9 7" xfId="9035"/>
    <cellStyle name="Input 2 3 3 9 8" xfId="9036"/>
    <cellStyle name="Input 2 3 3 9 9" xfId="9037"/>
    <cellStyle name="Input 2 3 4" xfId="9038"/>
    <cellStyle name="Input 2 3 4 10" xfId="9039"/>
    <cellStyle name="Input 2 3 4 10 2" xfId="9040"/>
    <cellStyle name="Input 2 3 4 10 2 2" xfId="9041"/>
    <cellStyle name="Input 2 3 4 10 2 3" xfId="9042"/>
    <cellStyle name="Input 2 3 4 10 3" xfId="9043"/>
    <cellStyle name="Input 2 3 4 10 3 2" xfId="9044"/>
    <cellStyle name="Input 2 3 4 10 3 3" xfId="9045"/>
    <cellStyle name="Input 2 3 4 10 4" xfId="9046"/>
    <cellStyle name="Input 2 3 4 10 4 2" xfId="9047"/>
    <cellStyle name="Input 2 3 4 10 4 3" xfId="9048"/>
    <cellStyle name="Input 2 3 4 10 5" xfId="9049"/>
    <cellStyle name="Input 2 3 4 10 5 2" xfId="9050"/>
    <cellStyle name="Input 2 3 4 10 5 3" xfId="9051"/>
    <cellStyle name="Input 2 3 4 10 6" xfId="9052"/>
    <cellStyle name="Input 2 3 4 10 6 2" xfId="9053"/>
    <cellStyle name="Input 2 3 4 10 6 3" xfId="9054"/>
    <cellStyle name="Input 2 3 4 10 7" xfId="9055"/>
    <cellStyle name="Input 2 3 4 10 8" xfId="9056"/>
    <cellStyle name="Input 2 3 4 11" xfId="9057"/>
    <cellStyle name="Input 2 3 4 11 2" xfId="9058"/>
    <cellStyle name="Input 2 3 4 11 2 2" xfId="9059"/>
    <cellStyle name="Input 2 3 4 11 2 3" xfId="9060"/>
    <cellStyle name="Input 2 3 4 11 3" xfId="9061"/>
    <cellStyle name="Input 2 3 4 11 3 2" xfId="9062"/>
    <cellStyle name="Input 2 3 4 11 3 3" xfId="9063"/>
    <cellStyle name="Input 2 3 4 11 4" xfId="9064"/>
    <cellStyle name="Input 2 3 4 11 4 2" xfId="9065"/>
    <cellStyle name="Input 2 3 4 11 4 3" xfId="9066"/>
    <cellStyle name="Input 2 3 4 11 5" xfId="9067"/>
    <cellStyle name="Input 2 3 4 11 5 2" xfId="9068"/>
    <cellStyle name="Input 2 3 4 11 5 3" xfId="9069"/>
    <cellStyle name="Input 2 3 4 11 6" xfId="9070"/>
    <cellStyle name="Input 2 3 4 11 6 2" xfId="9071"/>
    <cellStyle name="Input 2 3 4 11 6 3" xfId="9072"/>
    <cellStyle name="Input 2 3 4 11 7" xfId="9073"/>
    <cellStyle name="Input 2 3 4 11 8" xfId="9074"/>
    <cellStyle name="Input 2 3 4 12" xfId="9075"/>
    <cellStyle name="Input 2 3 4 12 2" xfId="9076"/>
    <cellStyle name="Input 2 3 4 12 2 2" xfId="9077"/>
    <cellStyle name="Input 2 3 4 12 2 3" xfId="9078"/>
    <cellStyle name="Input 2 3 4 12 3" xfId="9079"/>
    <cellStyle name="Input 2 3 4 12 3 2" xfId="9080"/>
    <cellStyle name="Input 2 3 4 12 3 3" xfId="9081"/>
    <cellStyle name="Input 2 3 4 12 4" xfId="9082"/>
    <cellStyle name="Input 2 3 4 12 4 2" xfId="9083"/>
    <cellStyle name="Input 2 3 4 12 4 3" xfId="9084"/>
    <cellStyle name="Input 2 3 4 12 5" xfId="9085"/>
    <cellStyle name="Input 2 3 4 12 5 2" xfId="9086"/>
    <cellStyle name="Input 2 3 4 12 5 3" xfId="9087"/>
    <cellStyle name="Input 2 3 4 12 6" xfId="9088"/>
    <cellStyle name="Input 2 3 4 12 6 2" xfId="9089"/>
    <cellStyle name="Input 2 3 4 12 6 3" xfId="9090"/>
    <cellStyle name="Input 2 3 4 12 7" xfId="9091"/>
    <cellStyle name="Input 2 3 4 12 8" xfId="9092"/>
    <cellStyle name="Input 2 3 4 13" xfId="9093"/>
    <cellStyle name="Input 2 3 4 13 2" xfId="9094"/>
    <cellStyle name="Input 2 3 4 13 2 2" xfId="9095"/>
    <cellStyle name="Input 2 3 4 13 2 3" xfId="9096"/>
    <cellStyle name="Input 2 3 4 13 3" xfId="9097"/>
    <cellStyle name="Input 2 3 4 13 3 2" xfId="9098"/>
    <cellStyle name="Input 2 3 4 13 3 3" xfId="9099"/>
    <cellStyle name="Input 2 3 4 13 4" xfId="9100"/>
    <cellStyle name="Input 2 3 4 13 4 2" xfId="9101"/>
    <cellStyle name="Input 2 3 4 13 4 3" xfId="9102"/>
    <cellStyle name="Input 2 3 4 13 5" xfId="9103"/>
    <cellStyle name="Input 2 3 4 13 5 2" xfId="9104"/>
    <cellStyle name="Input 2 3 4 13 5 3" xfId="9105"/>
    <cellStyle name="Input 2 3 4 13 6" xfId="9106"/>
    <cellStyle name="Input 2 3 4 13 6 2" xfId="9107"/>
    <cellStyle name="Input 2 3 4 13 6 3" xfId="9108"/>
    <cellStyle name="Input 2 3 4 13 7" xfId="9109"/>
    <cellStyle name="Input 2 3 4 13 8" xfId="9110"/>
    <cellStyle name="Input 2 3 4 14" xfId="9111"/>
    <cellStyle name="Input 2 3 4 14 2" xfId="9112"/>
    <cellStyle name="Input 2 3 4 14 2 2" xfId="9113"/>
    <cellStyle name="Input 2 3 4 14 2 3" xfId="9114"/>
    <cellStyle name="Input 2 3 4 14 3" xfId="9115"/>
    <cellStyle name="Input 2 3 4 14 3 2" xfId="9116"/>
    <cellStyle name="Input 2 3 4 14 3 3" xfId="9117"/>
    <cellStyle name="Input 2 3 4 14 4" xfId="9118"/>
    <cellStyle name="Input 2 3 4 14 4 2" xfId="9119"/>
    <cellStyle name="Input 2 3 4 14 4 3" xfId="9120"/>
    <cellStyle name="Input 2 3 4 14 5" xfId="9121"/>
    <cellStyle name="Input 2 3 4 14 5 2" xfId="9122"/>
    <cellStyle name="Input 2 3 4 14 5 3" xfId="9123"/>
    <cellStyle name="Input 2 3 4 14 6" xfId="9124"/>
    <cellStyle name="Input 2 3 4 14 6 2" xfId="9125"/>
    <cellStyle name="Input 2 3 4 14 6 3" xfId="9126"/>
    <cellStyle name="Input 2 3 4 14 7" xfId="9127"/>
    <cellStyle name="Input 2 3 4 14 8" xfId="9128"/>
    <cellStyle name="Input 2 3 4 15" xfId="9129"/>
    <cellStyle name="Input 2 3 4 15 2" xfId="9130"/>
    <cellStyle name="Input 2 3 4 15 3" xfId="9131"/>
    <cellStyle name="Input 2 3 4 16" xfId="9132"/>
    <cellStyle name="Input 2 3 4 2" xfId="9133"/>
    <cellStyle name="Input 2 3 4 2 2" xfId="9134"/>
    <cellStyle name="Input 2 3 4 2 2 2" xfId="9135"/>
    <cellStyle name="Input 2 3 4 2 2 3" xfId="9136"/>
    <cellStyle name="Input 2 3 4 2 3" xfId="9137"/>
    <cellStyle name="Input 2 3 4 2 3 2" xfId="9138"/>
    <cellStyle name="Input 2 3 4 2 3 3" xfId="9139"/>
    <cellStyle name="Input 2 3 4 2 4" xfId="9140"/>
    <cellStyle name="Input 2 3 4 2 4 2" xfId="9141"/>
    <cellStyle name="Input 2 3 4 2 4 3" xfId="9142"/>
    <cellStyle name="Input 2 3 4 2 5" xfId="9143"/>
    <cellStyle name="Input 2 3 4 2 5 2" xfId="9144"/>
    <cellStyle name="Input 2 3 4 2 5 3" xfId="9145"/>
    <cellStyle name="Input 2 3 4 2 6" xfId="9146"/>
    <cellStyle name="Input 2 3 4 2 6 2" xfId="9147"/>
    <cellStyle name="Input 2 3 4 2 6 3" xfId="9148"/>
    <cellStyle name="Input 2 3 4 2 7" xfId="9149"/>
    <cellStyle name="Input 2 3 4 2 8" xfId="9150"/>
    <cellStyle name="Input 2 3 4 2 9" xfId="9151"/>
    <cellStyle name="Input 2 3 4 3" xfId="9152"/>
    <cellStyle name="Input 2 3 4 3 2" xfId="9153"/>
    <cellStyle name="Input 2 3 4 3 2 2" xfId="9154"/>
    <cellStyle name="Input 2 3 4 3 2 3" xfId="9155"/>
    <cellStyle name="Input 2 3 4 3 3" xfId="9156"/>
    <cellStyle name="Input 2 3 4 3 3 2" xfId="9157"/>
    <cellStyle name="Input 2 3 4 3 3 3" xfId="9158"/>
    <cellStyle name="Input 2 3 4 3 4" xfId="9159"/>
    <cellStyle name="Input 2 3 4 3 4 2" xfId="9160"/>
    <cellStyle name="Input 2 3 4 3 4 3" xfId="9161"/>
    <cellStyle name="Input 2 3 4 3 5" xfId="9162"/>
    <cellStyle name="Input 2 3 4 3 5 2" xfId="9163"/>
    <cellStyle name="Input 2 3 4 3 5 3" xfId="9164"/>
    <cellStyle name="Input 2 3 4 3 6" xfId="9165"/>
    <cellStyle name="Input 2 3 4 3 6 2" xfId="9166"/>
    <cellStyle name="Input 2 3 4 3 6 3" xfId="9167"/>
    <cellStyle name="Input 2 3 4 3 7" xfId="9168"/>
    <cellStyle name="Input 2 3 4 3 8" xfId="9169"/>
    <cellStyle name="Input 2 3 4 3 9" xfId="9170"/>
    <cellStyle name="Input 2 3 4 4" xfId="9171"/>
    <cellStyle name="Input 2 3 4 4 2" xfId="9172"/>
    <cellStyle name="Input 2 3 4 4 2 2" xfId="9173"/>
    <cellStyle name="Input 2 3 4 4 2 3" xfId="9174"/>
    <cellStyle name="Input 2 3 4 4 3" xfId="9175"/>
    <cellStyle name="Input 2 3 4 4 3 2" xfId="9176"/>
    <cellStyle name="Input 2 3 4 4 3 3" xfId="9177"/>
    <cellStyle name="Input 2 3 4 4 4" xfId="9178"/>
    <cellStyle name="Input 2 3 4 4 4 2" xfId="9179"/>
    <cellStyle name="Input 2 3 4 4 4 3" xfId="9180"/>
    <cellStyle name="Input 2 3 4 4 5" xfId="9181"/>
    <cellStyle name="Input 2 3 4 4 5 2" xfId="9182"/>
    <cellStyle name="Input 2 3 4 4 5 3" xfId="9183"/>
    <cellStyle name="Input 2 3 4 4 6" xfId="9184"/>
    <cellStyle name="Input 2 3 4 4 6 2" xfId="9185"/>
    <cellStyle name="Input 2 3 4 4 6 3" xfId="9186"/>
    <cellStyle name="Input 2 3 4 4 7" xfId="9187"/>
    <cellStyle name="Input 2 3 4 4 8" xfId="9188"/>
    <cellStyle name="Input 2 3 4 4 9" xfId="9189"/>
    <cellStyle name="Input 2 3 4 5" xfId="9190"/>
    <cellStyle name="Input 2 3 4 5 2" xfId="9191"/>
    <cellStyle name="Input 2 3 4 5 2 2" xfId="9192"/>
    <cellStyle name="Input 2 3 4 5 2 3" xfId="9193"/>
    <cellStyle name="Input 2 3 4 5 3" xfId="9194"/>
    <cellStyle name="Input 2 3 4 5 3 2" xfId="9195"/>
    <cellStyle name="Input 2 3 4 5 3 3" xfId="9196"/>
    <cellStyle name="Input 2 3 4 5 4" xfId="9197"/>
    <cellStyle name="Input 2 3 4 5 4 2" xfId="9198"/>
    <cellStyle name="Input 2 3 4 5 4 3" xfId="9199"/>
    <cellStyle name="Input 2 3 4 5 5" xfId="9200"/>
    <cellStyle name="Input 2 3 4 5 5 2" xfId="9201"/>
    <cellStyle name="Input 2 3 4 5 5 3" xfId="9202"/>
    <cellStyle name="Input 2 3 4 5 6" xfId="9203"/>
    <cellStyle name="Input 2 3 4 5 6 2" xfId="9204"/>
    <cellStyle name="Input 2 3 4 5 6 3" xfId="9205"/>
    <cellStyle name="Input 2 3 4 5 7" xfId="9206"/>
    <cellStyle name="Input 2 3 4 5 8" xfId="9207"/>
    <cellStyle name="Input 2 3 4 5 9" xfId="9208"/>
    <cellStyle name="Input 2 3 4 6" xfId="9209"/>
    <cellStyle name="Input 2 3 4 6 2" xfId="9210"/>
    <cellStyle name="Input 2 3 4 6 2 2" xfId="9211"/>
    <cellStyle name="Input 2 3 4 6 2 3" xfId="9212"/>
    <cellStyle name="Input 2 3 4 6 3" xfId="9213"/>
    <cellStyle name="Input 2 3 4 6 3 2" xfId="9214"/>
    <cellStyle name="Input 2 3 4 6 3 3" xfId="9215"/>
    <cellStyle name="Input 2 3 4 6 4" xfId="9216"/>
    <cellStyle name="Input 2 3 4 6 4 2" xfId="9217"/>
    <cellStyle name="Input 2 3 4 6 4 3" xfId="9218"/>
    <cellStyle name="Input 2 3 4 6 5" xfId="9219"/>
    <cellStyle name="Input 2 3 4 6 5 2" xfId="9220"/>
    <cellStyle name="Input 2 3 4 6 5 3" xfId="9221"/>
    <cellStyle name="Input 2 3 4 6 6" xfId="9222"/>
    <cellStyle name="Input 2 3 4 6 6 2" xfId="9223"/>
    <cellStyle name="Input 2 3 4 6 6 3" xfId="9224"/>
    <cellStyle name="Input 2 3 4 6 7" xfId="9225"/>
    <cellStyle name="Input 2 3 4 6 8" xfId="9226"/>
    <cellStyle name="Input 2 3 4 6 9" xfId="9227"/>
    <cellStyle name="Input 2 3 4 7" xfId="9228"/>
    <cellStyle name="Input 2 3 4 7 2" xfId="9229"/>
    <cellStyle name="Input 2 3 4 7 2 2" xfId="9230"/>
    <cellStyle name="Input 2 3 4 7 2 3" xfId="9231"/>
    <cellStyle name="Input 2 3 4 7 3" xfId="9232"/>
    <cellStyle name="Input 2 3 4 7 3 2" xfId="9233"/>
    <cellStyle name="Input 2 3 4 7 3 3" xfId="9234"/>
    <cellStyle name="Input 2 3 4 7 4" xfId="9235"/>
    <cellStyle name="Input 2 3 4 7 4 2" xfId="9236"/>
    <cellStyle name="Input 2 3 4 7 4 3" xfId="9237"/>
    <cellStyle name="Input 2 3 4 7 5" xfId="9238"/>
    <cellStyle name="Input 2 3 4 7 5 2" xfId="9239"/>
    <cellStyle name="Input 2 3 4 7 5 3" xfId="9240"/>
    <cellStyle name="Input 2 3 4 7 6" xfId="9241"/>
    <cellStyle name="Input 2 3 4 7 6 2" xfId="9242"/>
    <cellStyle name="Input 2 3 4 7 6 3" xfId="9243"/>
    <cellStyle name="Input 2 3 4 7 7" xfId="9244"/>
    <cellStyle name="Input 2 3 4 7 8" xfId="9245"/>
    <cellStyle name="Input 2 3 4 7 9" xfId="9246"/>
    <cellStyle name="Input 2 3 4 8" xfId="9247"/>
    <cellStyle name="Input 2 3 4 8 2" xfId="9248"/>
    <cellStyle name="Input 2 3 4 8 2 2" xfId="9249"/>
    <cellStyle name="Input 2 3 4 8 2 3" xfId="9250"/>
    <cellStyle name="Input 2 3 4 8 3" xfId="9251"/>
    <cellStyle name="Input 2 3 4 8 3 2" xfId="9252"/>
    <cellStyle name="Input 2 3 4 8 3 3" xfId="9253"/>
    <cellStyle name="Input 2 3 4 8 4" xfId="9254"/>
    <cellStyle name="Input 2 3 4 8 4 2" xfId="9255"/>
    <cellStyle name="Input 2 3 4 8 4 3" xfId="9256"/>
    <cellStyle name="Input 2 3 4 8 5" xfId="9257"/>
    <cellStyle name="Input 2 3 4 8 5 2" xfId="9258"/>
    <cellStyle name="Input 2 3 4 8 5 3" xfId="9259"/>
    <cellStyle name="Input 2 3 4 8 6" xfId="9260"/>
    <cellStyle name="Input 2 3 4 8 6 2" xfId="9261"/>
    <cellStyle name="Input 2 3 4 8 6 3" xfId="9262"/>
    <cellStyle name="Input 2 3 4 8 7" xfId="9263"/>
    <cellStyle name="Input 2 3 4 8 8" xfId="9264"/>
    <cellStyle name="Input 2 3 4 8 9" xfId="9265"/>
    <cellStyle name="Input 2 3 4 9" xfId="9266"/>
    <cellStyle name="Input 2 3 4 9 2" xfId="9267"/>
    <cellStyle name="Input 2 3 4 9 2 2" xfId="9268"/>
    <cellStyle name="Input 2 3 4 9 2 3" xfId="9269"/>
    <cellStyle name="Input 2 3 4 9 3" xfId="9270"/>
    <cellStyle name="Input 2 3 4 9 3 2" xfId="9271"/>
    <cellStyle name="Input 2 3 4 9 3 3" xfId="9272"/>
    <cellStyle name="Input 2 3 4 9 4" xfId="9273"/>
    <cellStyle name="Input 2 3 4 9 4 2" xfId="9274"/>
    <cellStyle name="Input 2 3 4 9 4 3" xfId="9275"/>
    <cellStyle name="Input 2 3 4 9 5" xfId="9276"/>
    <cellStyle name="Input 2 3 4 9 5 2" xfId="9277"/>
    <cellStyle name="Input 2 3 4 9 5 3" xfId="9278"/>
    <cellStyle name="Input 2 3 4 9 6" xfId="9279"/>
    <cellStyle name="Input 2 3 4 9 6 2" xfId="9280"/>
    <cellStyle name="Input 2 3 4 9 6 3" xfId="9281"/>
    <cellStyle name="Input 2 3 4 9 7" xfId="9282"/>
    <cellStyle name="Input 2 3 4 9 8" xfId="9283"/>
    <cellStyle name="Input 2 3 5" xfId="9284"/>
    <cellStyle name="Input 2 3 5 10" xfId="9285"/>
    <cellStyle name="Input 2 3 5 11" xfId="9286"/>
    <cellStyle name="Input 2 3 5 2" xfId="9287"/>
    <cellStyle name="Input 2 3 5 2 2" xfId="9288"/>
    <cellStyle name="Input 2 3 5 2 3" xfId="9289"/>
    <cellStyle name="Input 2 3 5 2 4" xfId="9290"/>
    <cellStyle name="Input 2 3 5 3" xfId="9291"/>
    <cellStyle name="Input 2 3 5 3 2" xfId="9292"/>
    <cellStyle name="Input 2 3 5 3 3" xfId="9293"/>
    <cellStyle name="Input 2 3 5 3 4" xfId="9294"/>
    <cellStyle name="Input 2 3 5 4" xfId="9295"/>
    <cellStyle name="Input 2 3 5 4 2" xfId="9296"/>
    <cellStyle name="Input 2 3 5 4 3" xfId="9297"/>
    <cellStyle name="Input 2 3 5 4 4" xfId="9298"/>
    <cellStyle name="Input 2 3 5 5" xfId="9299"/>
    <cellStyle name="Input 2 3 5 5 2" xfId="9300"/>
    <cellStyle name="Input 2 3 5 5 3" xfId="9301"/>
    <cellStyle name="Input 2 3 5 5 4" xfId="9302"/>
    <cellStyle name="Input 2 3 5 6" xfId="9303"/>
    <cellStyle name="Input 2 3 5 6 2" xfId="9304"/>
    <cellStyle name="Input 2 3 5 6 3" xfId="9305"/>
    <cellStyle name="Input 2 3 5 6 4" xfId="9306"/>
    <cellStyle name="Input 2 3 5 7" xfId="9307"/>
    <cellStyle name="Input 2 3 5 8" xfId="9308"/>
    <cellStyle name="Input 2 3 5 9" xfId="9309"/>
    <cellStyle name="Input 2 3 6" xfId="9310"/>
    <cellStyle name="Input 2 3 6 10" xfId="9311"/>
    <cellStyle name="Input 2 3 6 2" xfId="9312"/>
    <cellStyle name="Input 2 3 6 2 2" xfId="9313"/>
    <cellStyle name="Input 2 3 6 2 3" xfId="9314"/>
    <cellStyle name="Input 2 3 6 2 4" xfId="9315"/>
    <cellStyle name="Input 2 3 6 3" xfId="9316"/>
    <cellStyle name="Input 2 3 6 3 2" xfId="9317"/>
    <cellStyle name="Input 2 3 6 3 3" xfId="9318"/>
    <cellStyle name="Input 2 3 6 3 4" xfId="9319"/>
    <cellStyle name="Input 2 3 6 4" xfId="9320"/>
    <cellStyle name="Input 2 3 6 4 2" xfId="9321"/>
    <cellStyle name="Input 2 3 6 4 3" xfId="9322"/>
    <cellStyle name="Input 2 3 6 4 4" xfId="9323"/>
    <cellStyle name="Input 2 3 6 5" xfId="9324"/>
    <cellStyle name="Input 2 3 6 5 2" xfId="9325"/>
    <cellStyle name="Input 2 3 6 5 3" xfId="9326"/>
    <cellStyle name="Input 2 3 6 5 4" xfId="9327"/>
    <cellStyle name="Input 2 3 6 6" xfId="9328"/>
    <cellStyle name="Input 2 3 6 6 2" xfId="9329"/>
    <cellStyle name="Input 2 3 6 6 3" xfId="9330"/>
    <cellStyle name="Input 2 3 6 6 4" xfId="9331"/>
    <cellStyle name="Input 2 3 6 7" xfId="9332"/>
    <cellStyle name="Input 2 3 6 8" xfId="9333"/>
    <cellStyle name="Input 2 3 6 9" xfId="9334"/>
    <cellStyle name="Input 2 3 7" xfId="9335"/>
    <cellStyle name="Input 2 3 7 2" xfId="9336"/>
    <cellStyle name="Input 2 3 7 2 2" xfId="9337"/>
    <cellStyle name="Input 2 3 7 2 3" xfId="9338"/>
    <cellStyle name="Input 2 3 7 3" xfId="9339"/>
    <cellStyle name="Input 2 3 7 3 2" xfId="9340"/>
    <cellStyle name="Input 2 3 7 3 3" xfId="9341"/>
    <cellStyle name="Input 2 3 7 4" xfId="9342"/>
    <cellStyle name="Input 2 3 7 4 2" xfId="9343"/>
    <cellStyle name="Input 2 3 7 4 3" xfId="9344"/>
    <cellStyle name="Input 2 3 7 5" xfId="9345"/>
    <cellStyle name="Input 2 3 7 5 2" xfId="9346"/>
    <cellStyle name="Input 2 3 7 5 3" xfId="9347"/>
    <cellStyle name="Input 2 3 7 6" xfId="9348"/>
    <cellStyle name="Input 2 3 7 6 2" xfId="9349"/>
    <cellStyle name="Input 2 3 7 6 3" xfId="9350"/>
    <cellStyle name="Input 2 3 7 7" xfId="9351"/>
    <cellStyle name="Input 2 3 7 8" xfId="9352"/>
    <cellStyle name="Input 2 3 7 9" xfId="9353"/>
    <cellStyle name="Input 2 3 8" xfId="9354"/>
    <cellStyle name="Input 2 3 8 2" xfId="9355"/>
    <cellStyle name="Input 2 3 8 2 2" xfId="9356"/>
    <cellStyle name="Input 2 3 8 2 3" xfId="9357"/>
    <cellStyle name="Input 2 3 8 3" xfId="9358"/>
    <cellStyle name="Input 2 3 8 3 2" xfId="9359"/>
    <cellStyle name="Input 2 3 8 3 3" xfId="9360"/>
    <cellStyle name="Input 2 3 8 4" xfId="9361"/>
    <cellStyle name="Input 2 3 8 4 2" xfId="9362"/>
    <cellStyle name="Input 2 3 8 4 3" xfId="9363"/>
    <cellStyle name="Input 2 3 8 5" xfId="9364"/>
    <cellStyle name="Input 2 3 8 5 2" xfId="9365"/>
    <cellStyle name="Input 2 3 8 5 3" xfId="9366"/>
    <cellStyle name="Input 2 3 8 6" xfId="9367"/>
    <cellStyle name="Input 2 3 8 6 2" xfId="9368"/>
    <cellStyle name="Input 2 3 8 6 3" xfId="9369"/>
    <cellStyle name="Input 2 3 8 7" xfId="9370"/>
    <cellStyle name="Input 2 3 8 8" xfId="9371"/>
    <cellStyle name="Input 2 3 8 9" xfId="9372"/>
    <cellStyle name="Input 2 3 9" xfId="9373"/>
    <cellStyle name="Input 2 3 9 2" xfId="9374"/>
    <cellStyle name="Input 2 3 9 2 2" xfId="9375"/>
    <cellStyle name="Input 2 3 9 2 3" xfId="9376"/>
    <cellStyle name="Input 2 3 9 3" xfId="9377"/>
    <cellStyle name="Input 2 3 9 3 2" xfId="9378"/>
    <cellStyle name="Input 2 3 9 3 3" xfId="9379"/>
    <cellStyle name="Input 2 3 9 4" xfId="9380"/>
    <cellStyle name="Input 2 3 9 4 2" xfId="9381"/>
    <cellStyle name="Input 2 3 9 4 3" xfId="9382"/>
    <cellStyle name="Input 2 3 9 5" xfId="9383"/>
    <cellStyle name="Input 2 3 9 5 2" xfId="9384"/>
    <cellStyle name="Input 2 3 9 5 3" xfId="9385"/>
    <cellStyle name="Input 2 3 9 6" xfId="9386"/>
    <cellStyle name="Input 2 3 9 6 2" xfId="9387"/>
    <cellStyle name="Input 2 3 9 6 3" xfId="9388"/>
    <cellStyle name="Input 2 3 9 7" xfId="9389"/>
    <cellStyle name="Input 2 3 9 8" xfId="9390"/>
    <cellStyle name="Input 2 3 9 9" xfId="9391"/>
    <cellStyle name="Input 2 4" xfId="9392"/>
    <cellStyle name="Input 2 4 10" xfId="9393"/>
    <cellStyle name="Input 2 4 10 2" xfId="9394"/>
    <cellStyle name="Input 2 4 10 2 2" xfId="9395"/>
    <cellStyle name="Input 2 4 10 2 3" xfId="9396"/>
    <cellStyle name="Input 2 4 10 3" xfId="9397"/>
    <cellStyle name="Input 2 4 10 3 2" xfId="9398"/>
    <cellStyle name="Input 2 4 10 3 3" xfId="9399"/>
    <cellStyle name="Input 2 4 10 4" xfId="9400"/>
    <cellStyle name="Input 2 4 10 4 2" xfId="9401"/>
    <cellStyle name="Input 2 4 10 4 3" xfId="9402"/>
    <cellStyle name="Input 2 4 10 5" xfId="9403"/>
    <cellStyle name="Input 2 4 10 5 2" xfId="9404"/>
    <cellStyle name="Input 2 4 10 5 3" xfId="9405"/>
    <cellStyle name="Input 2 4 10 6" xfId="9406"/>
    <cellStyle name="Input 2 4 10 6 2" xfId="9407"/>
    <cellStyle name="Input 2 4 10 6 3" xfId="9408"/>
    <cellStyle name="Input 2 4 10 7" xfId="9409"/>
    <cellStyle name="Input 2 4 10 8" xfId="9410"/>
    <cellStyle name="Input 2 4 10 9" xfId="9411"/>
    <cellStyle name="Input 2 4 11" xfId="9412"/>
    <cellStyle name="Input 2 4 11 2" xfId="9413"/>
    <cellStyle name="Input 2 4 11 2 2" xfId="9414"/>
    <cellStyle name="Input 2 4 11 2 3" xfId="9415"/>
    <cellStyle name="Input 2 4 11 3" xfId="9416"/>
    <cellStyle name="Input 2 4 11 3 2" xfId="9417"/>
    <cellStyle name="Input 2 4 11 3 3" xfId="9418"/>
    <cellStyle name="Input 2 4 11 4" xfId="9419"/>
    <cellStyle name="Input 2 4 11 4 2" xfId="9420"/>
    <cellStyle name="Input 2 4 11 4 3" xfId="9421"/>
    <cellStyle name="Input 2 4 11 5" xfId="9422"/>
    <cellStyle name="Input 2 4 11 5 2" xfId="9423"/>
    <cellStyle name="Input 2 4 11 5 3" xfId="9424"/>
    <cellStyle name="Input 2 4 11 6" xfId="9425"/>
    <cellStyle name="Input 2 4 11 6 2" xfId="9426"/>
    <cellStyle name="Input 2 4 11 6 3" xfId="9427"/>
    <cellStyle name="Input 2 4 11 7" xfId="9428"/>
    <cellStyle name="Input 2 4 11 8" xfId="9429"/>
    <cellStyle name="Input 2 4 11 9" xfId="9430"/>
    <cellStyle name="Input 2 4 12" xfId="9431"/>
    <cellStyle name="Input 2 4 12 2" xfId="9432"/>
    <cellStyle name="Input 2 4 12 2 2" xfId="9433"/>
    <cellStyle name="Input 2 4 12 2 3" xfId="9434"/>
    <cellStyle name="Input 2 4 12 3" xfId="9435"/>
    <cellStyle name="Input 2 4 12 3 2" xfId="9436"/>
    <cellStyle name="Input 2 4 12 3 3" xfId="9437"/>
    <cellStyle name="Input 2 4 12 4" xfId="9438"/>
    <cellStyle name="Input 2 4 12 4 2" xfId="9439"/>
    <cellStyle name="Input 2 4 12 4 3" xfId="9440"/>
    <cellStyle name="Input 2 4 12 5" xfId="9441"/>
    <cellStyle name="Input 2 4 12 5 2" xfId="9442"/>
    <cellStyle name="Input 2 4 12 5 3" xfId="9443"/>
    <cellStyle name="Input 2 4 12 6" xfId="9444"/>
    <cellStyle name="Input 2 4 12 6 2" xfId="9445"/>
    <cellStyle name="Input 2 4 12 6 3" xfId="9446"/>
    <cellStyle name="Input 2 4 12 7" xfId="9447"/>
    <cellStyle name="Input 2 4 12 8" xfId="9448"/>
    <cellStyle name="Input 2 4 12 9" xfId="9449"/>
    <cellStyle name="Input 2 4 13" xfId="9450"/>
    <cellStyle name="Input 2 4 13 2" xfId="9451"/>
    <cellStyle name="Input 2 4 13 2 2" xfId="9452"/>
    <cellStyle name="Input 2 4 13 2 3" xfId="9453"/>
    <cellStyle name="Input 2 4 13 3" xfId="9454"/>
    <cellStyle name="Input 2 4 13 3 2" xfId="9455"/>
    <cellStyle name="Input 2 4 13 3 3" xfId="9456"/>
    <cellStyle name="Input 2 4 13 4" xfId="9457"/>
    <cellStyle name="Input 2 4 13 4 2" xfId="9458"/>
    <cellStyle name="Input 2 4 13 4 3" xfId="9459"/>
    <cellStyle name="Input 2 4 13 5" xfId="9460"/>
    <cellStyle name="Input 2 4 13 5 2" xfId="9461"/>
    <cellStyle name="Input 2 4 13 5 3" xfId="9462"/>
    <cellStyle name="Input 2 4 13 6" xfId="9463"/>
    <cellStyle name="Input 2 4 13 6 2" xfId="9464"/>
    <cellStyle name="Input 2 4 13 6 3" xfId="9465"/>
    <cellStyle name="Input 2 4 13 7" xfId="9466"/>
    <cellStyle name="Input 2 4 13 8" xfId="9467"/>
    <cellStyle name="Input 2 4 13 9" xfId="9468"/>
    <cellStyle name="Input 2 4 14" xfId="9469"/>
    <cellStyle name="Input 2 4 14 2" xfId="9470"/>
    <cellStyle name="Input 2 4 14 2 2" xfId="9471"/>
    <cellStyle name="Input 2 4 14 2 3" xfId="9472"/>
    <cellStyle name="Input 2 4 14 3" xfId="9473"/>
    <cellStyle name="Input 2 4 14 3 2" xfId="9474"/>
    <cellStyle name="Input 2 4 14 3 3" xfId="9475"/>
    <cellStyle name="Input 2 4 14 4" xfId="9476"/>
    <cellStyle name="Input 2 4 14 4 2" xfId="9477"/>
    <cellStyle name="Input 2 4 14 4 3" xfId="9478"/>
    <cellStyle name="Input 2 4 14 5" xfId="9479"/>
    <cellStyle name="Input 2 4 14 5 2" xfId="9480"/>
    <cellStyle name="Input 2 4 14 5 3" xfId="9481"/>
    <cellStyle name="Input 2 4 14 6" xfId="9482"/>
    <cellStyle name="Input 2 4 14 6 2" xfId="9483"/>
    <cellStyle name="Input 2 4 14 6 3" xfId="9484"/>
    <cellStyle name="Input 2 4 14 7" xfId="9485"/>
    <cellStyle name="Input 2 4 14 8" xfId="9486"/>
    <cellStyle name="Input 2 4 14 9" xfId="9487"/>
    <cellStyle name="Input 2 4 15" xfId="9488"/>
    <cellStyle name="Input 2 4 15 2" xfId="9489"/>
    <cellStyle name="Input 2 4 15 2 2" xfId="9490"/>
    <cellStyle name="Input 2 4 15 2 3" xfId="9491"/>
    <cellStyle name="Input 2 4 15 3" xfId="9492"/>
    <cellStyle name="Input 2 4 15 3 2" xfId="9493"/>
    <cellStyle name="Input 2 4 15 3 3" xfId="9494"/>
    <cellStyle name="Input 2 4 15 4" xfId="9495"/>
    <cellStyle name="Input 2 4 15 4 2" xfId="9496"/>
    <cellStyle name="Input 2 4 15 4 3" xfId="9497"/>
    <cellStyle name="Input 2 4 15 5" xfId="9498"/>
    <cellStyle name="Input 2 4 15 5 2" xfId="9499"/>
    <cellStyle name="Input 2 4 15 5 3" xfId="9500"/>
    <cellStyle name="Input 2 4 15 6" xfId="9501"/>
    <cellStyle name="Input 2 4 15 6 2" xfId="9502"/>
    <cellStyle name="Input 2 4 15 6 3" xfId="9503"/>
    <cellStyle name="Input 2 4 15 7" xfId="9504"/>
    <cellStyle name="Input 2 4 15 8" xfId="9505"/>
    <cellStyle name="Input 2 4 15 9" xfId="9506"/>
    <cellStyle name="Input 2 4 16" xfId="9507"/>
    <cellStyle name="Input 2 4 17" xfId="9508"/>
    <cellStyle name="Input 2 4 18" xfId="9509"/>
    <cellStyle name="Input 2 4 19" xfId="9510"/>
    <cellStyle name="Input 2 4 2" xfId="9511"/>
    <cellStyle name="Input 2 4 2 10" xfId="9512"/>
    <cellStyle name="Input 2 4 2 10 2" xfId="9513"/>
    <cellStyle name="Input 2 4 2 10 2 2" xfId="9514"/>
    <cellStyle name="Input 2 4 2 10 2 3" xfId="9515"/>
    <cellStyle name="Input 2 4 2 10 3" xfId="9516"/>
    <cellStyle name="Input 2 4 2 10 3 2" xfId="9517"/>
    <cellStyle name="Input 2 4 2 10 3 3" xfId="9518"/>
    <cellStyle name="Input 2 4 2 10 4" xfId="9519"/>
    <cellStyle name="Input 2 4 2 10 4 2" xfId="9520"/>
    <cellStyle name="Input 2 4 2 10 4 3" xfId="9521"/>
    <cellStyle name="Input 2 4 2 10 5" xfId="9522"/>
    <cellStyle name="Input 2 4 2 10 5 2" xfId="9523"/>
    <cellStyle name="Input 2 4 2 10 5 3" xfId="9524"/>
    <cellStyle name="Input 2 4 2 10 6" xfId="9525"/>
    <cellStyle name="Input 2 4 2 10 6 2" xfId="9526"/>
    <cellStyle name="Input 2 4 2 10 6 3" xfId="9527"/>
    <cellStyle name="Input 2 4 2 10 7" xfId="9528"/>
    <cellStyle name="Input 2 4 2 10 8" xfId="9529"/>
    <cellStyle name="Input 2 4 2 10 9" xfId="9530"/>
    <cellStyle name="Input 2 4 2 11" xfId="9531"/>
    <cellStyle name="Input 2 4 2 11 2" xfId="9532"/>
    <cellStyle name="Input 2 4 2 11 2 2" xfId="9533"/>
    <cellStyle name="Input 2 4 2 11 2 3" xfId="9534"/>
    <cellStyle name="Input 2 4 2 11 3" xfId="9535"/>
    <cellStyle name="Input 2 4 2 11 3 2" xfId="9536"/>
    <cellStyle name="Input 2 4 2 11 3 3" xfId="9537"/>
    <cellStyle name="Input 2 4 2 11 4" xfId="9538"/>
    <cellStyle name="Input 2 4 2 11 4 2" xfId="9539"/>
    <cellStyle name="Input 2 4 2 11 4 3" xfId="9540"/>
    <cellStyle name="Input 2 4 2 11 5" xfId="9541"/>
    <cellStyle name="Input 2 4 2 11 5 2" xfId="9542"/>
    <cellStyle name="Input 2 4 2 11 5 3" xfId="9543"/>
    <cellStyle name="Input 2 4 2 11 6" xfId="9544"/>
    <cellStyle name="Input 2 4 2 11 6 2" xfId="9545"/>
    <cellStyle name="Input 2 4 2 11 6 3" xfId="9546"/>
    <cellStyle name="Input 2 4 2 11 7" xfId="9547"/>
    <cellStyle name="Input 2 4 2 11 8" xfId="9548"/>
    <cellStyle name="Input 2 4 2 11 9" xfId="9549"/>
    <cellStyle name="Input 2 4 2 12" xfId="9550"/>
    <cellStyle name="Input 2 4 2 12 2" xfId="9551"/>
    <cellStyle name="Input 2 4 2 12 2 2" xfId="9552"/>
    <cellStyle name="Input 2 4 2 12 2 3" xfId="9553"/>
    <cellStyle name="Input 2 4 2 12 3" xfId="9554"/>
    <cellStyle name="Input 2 4 2 12 3 2" xfId="9555"/>
    <cellStyle name="Input 2 4 2 12 3 3" xfId="9556"/>
    <cellStyle name="Input 2 4 2 12 4" xfId="9557"/>
    <cellStyle name="Input 2 4 2 12 4 2" xfId="9558"/>
    <cellStyle name="Input 2 4 2 12 4 3" xfId="9559"/>
    <cellStyle name="Input 2 4 2 12 5" xfId="9560"/>
    <cellStyle name="Input 2 4 2 12 5 2" xfId="9561"/>
    <cellStyle name="Input 2 4 2 12 5 3" xfId="9562"/>
    <cellStyle name="Input 2 4 2 12 6" xfId="9563"/>
    <cellStyle name="Input 2 4 2 12 6 2" xfId="9564"/>
    <cellStyle name="Input 2 4 2 12 6 3" xfId="9565"/>
    <cellStyle name="Input 2 4 2 12 7" xfId="9566"/>
    <cellStyle name="Input 2 4 2 12 8" xfId="9567"/>
    <cellStyle name="Input 2 4 2 12 9" xfId="9568"/>
    <cellStyle name="Input 2 4 2 13" xfId="9569"/>
    <cellStyle name="Input 2 4 2 13 2" xfId="9570"/>
    <cellStyle name="Input 2 4 2 13 2 2" xfId="9571"/>
    <cellStyle name="Input 2 4 2 13 2 3" xfId="9572"/>
    <cellStyle name="Input 2 4 2 13 3" xfId="9573"/>
    <cellStyle name="Input 2 4 2 13 3 2" xfId="9574"/>
    <cellStyle name="Input 2 4 2 13 3 3" xfId="9575"/>
    <cellStyle name="Input 2 4 2 13 4" xfId="9576"/>
    <cellStyle name="Input 2 4 2 13 4 2" xfId="9577"/>
    <cellStyle name="Input 2 4 2 13 4 3" xfId="9578"/>
    <cellStyle name="Input 2 4 2 13 5" xfId="9579"/>
    <cellStyle name="Input 2 4 2 13 5 2" xfId="9580"/>
    <cellStyle name="Input 2 4 2 13 5 3" xfId="9581"/>
    <cellStyle name="Input 2 4 2 13 6" xfId="9582"/>
    <cellStyle name="Input 2 4 2 13 6 2" xfId="9583"/>
    <cellStyle name="Input 2 4 2 13 6 3" xfId="9584"/>
    <cellStyle name="Input 2 4 2 13 7" xfId="9585"/>
    <cellStyle name="Input 2 4 2 13 8" xfId="9586"/>
    <cellStyle name="Input 2 4 2 13 9" xfId="9587"/>
    <cellStyle name="Input 2 4 2 14" xfId="9588"/>
    <cellStyle name="Input 2 4 2 15" xfId="9589"/>
    <cellStyle name="Input 2 4 2 16" xfId="9590"/>
    <cellStyle name="Input 2 4 2 17" xfId="9591"/>
    <cellStyle name="Input 2 4 2 18" xfId="9592"/>
    <cellStyle name="Input 2 4 2 19" xfId="9593"/>
    <cellStyle name="Input 2 4 2 2" xfId="9594"/>
    <cellStyle name="Input 2 4 2 2 10" xfId="9595"/>
    <cellStyle name="Input 2 4 2 2 10 2" xfId="9596"/>
    <cellStyle name="Input 2 4 2 2 10 2 2" xfId="9597"/>
    <cellStyle name="Input 2 4 2 2 10 2 3" xfId="9598"/>
    <cellStyle name="Input 2 4 2 2 10 3" xfId="9599"/>
    <cellStyle name="Input 2 4 2 2 10 3 2" xfId="9600"/>
    <cellStyle name="Input 2 4 2 2 10 3 3" xfId="9601"/>
    <cellStyle name="Input 2 4 2 2 10 4" xfId="9602"/>
    <cellStyle name="Input 2 4 2 2 10 4 2" xfId="9603"/>
    <cellStyle name="Input 2 4 2 2 10 4 3" xfId="9604"/>
    <cellStyle name="Input 2 4 2 2 10 5" xfId="9605"/>
    <cellStyle name="Input 2 4 2 2 10 5 2" xfId="9606"/>
    <cellStyle name="Input 2 4 2 2 10 5 3" xfId="9607"/>
    <cellStyle name="Input 2 4 2 2 10 6" xfId="9608"/>
    <cellStyle name="Input 2 4 2 2 10 6 2" xfId="9609"/>
    <cellStyle name="Input 2 4 2 2 10 6 3" xfId="9610"/>
    <cellStyle name="Input 2 4 2 2 10 7" xfId="9611"/>
    <cellStyle name="Input 2 4 2 2 10 8" xfId="9612"/>
    <cellStyle name="Input 2 4 2 2 11" xfId="9613"/>
    <cellStyle name="Input 2 4 2 2 11 2" xfId="9614"/>
    <cellStyle name="Input 2 4 2 2 11 2 2" xfId="9615"/>
    <cellStyle name="Input 2 4 2 2 11 2 3" xfId="9616"/>
    <cellStyle name="Input 2 4 2 2 11 3" xfId="9617"/>
    <cellStyle name="Input 2 4 2 2 11 3 2" xfId="9618"/>
    <cellStyle name="Input 2 4 2 2 11 3 3" xfId="9619"/>
    <cellStyle name="Input 2 4 2 2 11 4" xfId="9620"/>
    <cellStyle name="Input 2 4 2 2 11 4 2" xfId="9621"/>
    <cellStyle name="Input 2 4 2 2 11 4 3" xfId="9622"/>
    <cellStyle name="Input 2 4 2 2 11 5" xfId="9623"/>
    <cellStyle name="Input 2 4 2 2 11 5 2" xfId="9624"/>
    <cellStyle name="Input 2 4 2 2 11 5 3" xfId="9625"/>
    <cellStyle name="Input 2 4 2 2 11 6" xfId="9626"/>
    <cellStyle name="Input 2 4 2 2 11 6 2" xfId="9627"/>
    <cellStyle name="Input 2 4 2 2 11 6 3" xfId="9628"/>
    <cellStyle name="Input 2 4 2 2 11 7" xfId="9629"/>
    <cellStyle name="Input 2 4 2 2 11 8" xfId="9630"/>
    <cellStyle name="Input 2 4 2 2 12" xfId="9631"/>
    <cellStyle name="Input 2 4 2 2 12 2" xfId="9632"/>
    <cellStyle name="Input 2 4 2 2 12 2 2" xfId="9633"/>
    <cellStyle name="Input 2 4 2 2 12 2 3" xfId="9634"/>
    <cellStyle name="Input 2 4 2 2 12 3" xfId="9635"/>
    <cellStyle name="Input 2 4 2 2 12 3 2" xfId="9636"/>
    <cellStyle name="Input 2 4 2 2 12 3 3" xfId="9637"/>
    <cellStyle name="Input 2 4 2 2 12 4" xfId="9638"/>
    <cellStyle name="Input 2 4 2 2 12 4 2" xfId="9639"/>
    <cellStyle name="Input 2 4 2 2 12 4 3" xfId="9640"/>
    <cellStyle name="Input 2 4 2 2 12 5" xfId="9641"/>
    <cellStyle name="Input 2 4 2 2 12 5 2" xfId="9642"/>
    <cellStyle name="Input 2 4 2 2 12 5 3" xfId="9643"/>
    <cellStyle name="Input 2 4 2 2 12 6" xfId="9644"/>
    <cellStyle name="Input 2 4 2 2 12 6 2" xfId="9645"/>
    <cellStyle name="Input 2 4 2 2 12 6 3" xfId="9646"/>
    <cellStyle name="Input 2 4 2 2 12 7" xfId="9647"/>
    <cellStyle name="Input 2 4 2 2 12 8" xfId="9648"/>
    <cellStyle name="Input 2 4 2 2 13" xfId="9649"/>
    <cellStyle name="Input 2 4 2 2 13 2" xfId="9650"/>
    <cellStyle name="Input 2 4 2 2 13 2 2" xfId="9651"/>
    <cellStyle name="Input 2 4 2 2 13 2 3" xfId="9652"/>
    <cellStyle name="Input 2 4 2 2 13 3" xfId="9653"/>
    <cellStyle name="Input 2 4 2 2 13 3 2" xfId="9654"/>
    <cellStyle name="Input 2 4 2 2 13 3 3" xfId="9655"/>
    <cellStyle name="Input 2 4 2 2 13 4" xfId="9656"/>
    <cellStyle name="Input 2 4 2 2 13 4 2" xfId="9657"/>
    <cellStyle name="Input 2 4 2 2 13 4 3" xfId="9658"/>
    <cellStyle name="Input 2 4 2 2 13 5" xfId="9659"/>
    <cellStyle name="Input 2 4 2 2 13 5 2" xfId="9660"/>
    <cellStyle name="Input 2 4 2 2 13 5 3" xfId="9661"/>
    <cellStyle name="Input 2 4 2 2 13 6" xfId="9662"/>
    <cellStyle name="Input 2 4 2 2 13 6 2" xfId="9663"/>
    <cellStyle name="Input 2 4 2 2 13 6 3" xfId="9664"/>
    <cellStyle name="Input 2 4 2 2 13 7" xfId="9665"/>
    <cellStyle name="Input 2 4 2 2 13 8" xfId="9666"/>
    <cellStyle name="Input 2 4 2 2 14" xfId="9667"/>
    <cellStyle name="Input 2 4 2 2 14 2" xfId="9668"/>
    <cellStyle name="Input 2 4 2 2 14 2 2" xfId="9669"/>
    <cellStyle name="Input 2 4 2 2 14 2 3" xfId="9670"/>
    <cellStyle name="Input 2 4 2 2 14 3" xfId="9671"/>
    <cellStyle name="Input 2 4 2 2 14 3 2" xfId="9672"/>
    <cellStyle name="Input 2 4 2 2 14 3 3" xfId="9673"/>
    <cellStyle name="Input 2 4 2 2 14 4" xfId="9674"/>
    <cellStyle name="Input 2 4 2 2 14 4 2" xfId="9675"/>
    <cellStyle name="Input 2 4 2 2 14 4 3" xfId="9676"/>
    <cellStyle name="Input 2 4 2 2 14 5" xfId="9677"/>
    <cellStyle name="Input 2 4 2 2 14 5 2" xfId="9678"/>
    <cellStyle name="Input 2 4 2 2 14 5 3" xfId="9679"/>
    <cellStyle name="Input 2 4 2 2 14 6" xfId="9680"/>
    <cellStyle name="Input 2 4 2 2 14 6 2" xfId="9681"/>
    <cellStyle name="Input 2 4 2 2 14 6 3" xfId="9682"/>
    <cellStyle name="Input 2 4 2 2 14 7" xfId="9683"/>
    <cellStyle name="Input 2 4 2 2 14 8" xfId="9684"/>
    <cellStyle name="Input 2 4 2 2 15" xfId="9685"/>
    <cellStyle name="Input 2 4 2 2 15 2" xfId="9686"/>
    <cellStyle name="Input 2 4 2 2 15 3" xfId="9687"/>
    <cellStyle name="Input 2 4 2 2 16" xfId="9688"/>
    <cellStyle name="Input 2 4 2 2 2" xfId="9689"/>
    <cellStyle name="Input 2 4 2 2 2 2" xfId="9690"/>
    <cellStyle name="Input 2 4 2 2 2 2 2" xfId="9691"/>
    <cellStyle name="Input 2 4 2 2 2 2 3" xfId="9692"/>
    <cellStyle name="Input 2 4 2 2 2 3" xfId="9693"/>
    <cellStyle name="Input 2 4 2 2 2 3 2" xfId="9694"/>
    <cellStyle name="Input 2 4 2 2 2 3 3" xfId="9695"/>
    <cellStyle name="Input 2 4 2 2 2 4" xfId="9696"/>
    <cellStyle name="Input 2 4 2 2 2 4 2" xfId="9697"/>
    <cellStyle name="Input 2 4 2 2 2 4 3" xfId="9698"/>
    <cellStyle name="Input 2 4 2 2 2 5" xfId="9699"/>
    <cellStyle name="Input 2 4 2 2 2 5 2" xfId="9700"/>
    <cellStyle name="Input 2 4 2 2 2 5 3" xfId="9701"/>
    <cellStyle name="Input 2 4 2 2 2 6" xfId="9702"/>
    <cellStyle name="Input 2 4 2 2 2 6 2" xfId="9703"/>
    <cellStyle name="Input 2 4 2 2 2 6 3" xfId="9704"/>
    <cellStyle name="Input 2 4 2 2 2 7" xfId="9705"/>
    <cellStyle name="Input 2 4 2 2 2 8" xfId="9706"/>
    <cellStyle name="Input 2 4 2 2 2 9" xfId="9707"/>
    <cellStyle name="Input 2 4 2 2 3" xfId="9708"/>
    <cellStyle name="Input 2 4 2 2 3 2" xfId="9709"/>
    <cellStyle name="Input 2 4 2 2 3 2 2" xfId="9710"/>
    <cellStyle name="Input 2 4 2 2 3 2 3" xfId="9711"/>
    <cellStyle name="Input 2 4 2 2 3 3" xfId="9712"/>
    <cellStyle name="Input 2 4 2 2 3 3 2" xfId="9713"/>
    <cellStyle name="Input 2 4 2 2 3 3 3" xfId="9714"/>
    <cellStyle name="Input 2 4 2 2 3 4" xfId="9715"/>
    <cellStyle name="Input 2 4 2 2 3 4 2" xfId="9716"/>
    <cellStyle name="Input 2 4 2 2 3 4 3" xfId="9717"/>
    <cellStyle name="Input 2 4 2 2 3 5" xfId="9718"/>
    <cellStyle name="Input 2 4 2 2 3 5 2" xfId="9719"/>
    <cellStyle name="Input 2 4 2 2 3 5 3" xfId="9720"/>
    <cellStyle name="Input 2 4 2 2 3 6" xfId="9721"/>
    <cellStyle name="Input 2 4 2 2 3 6 2" xfId="9722"/>
    <cellStyle name="Input 2 4 2 2 3 6 3" xfId="9723"/>
    <cellStyle name="Input 2 4 2 2 3 7" xfId="9724"/>
    <cellStyle name="Input 2 4 2 2 3 8" xfId="9725"/>
    <cellStyle name="Input 2 4 2 2 3 9" xfId="9726"/>
    <cellStyle name="Input 2 4 2 2 4" xfId="9727"/>
    <cellStyle name="Input 2 4 2 2 4 2" xfId="9728"/>
    <cellStyle name="Input 2 4 2 2 4 2 2" xfId="9729"/>
    <cellStyle name="Input 2 4 2 2 4 2 3" xfId="9730"/>
    <cellStyle name="Input 2 4 2 2 4 3" xfId="9731"/>
    <cellStyle name="Input 2 4 2 2 4 3 2" xfId="9732"/>
    <cellStyle name="Input 2 4 2 2 4 3 3" xfId="9733"/>
    <cellStyle name="Input 2 4 2 2 4 4" xfId="9734"/>
    <cellStyle name="Input 2 4 2 2 4 4 2" xfId="9735"/>
    <cellStyle name="Input 2 4 2 2 4 4 3" xfId="9736"/>
    <cellStyle name="Input 2 4 2 2 4 5" xfId="9737"/>
    <cellStyle name="Input 2 4 2 2 4 5 2" xfId="9738"/>
    <cellStyle name="Input 2 4 2 2 4 5 3" xfId="9739"/>
    <cellStyle name="Input 2 4 2 2 4 6" xfId="9740"/>
    <cellStyle name="Input 2 4 2 2 4 6 2" xfId="9741"/>
    <cellStyle name="Input 2 4 2 2 4 6 3" xfId="9742"/>
    <cellStyle name="Input 2 4 2 2 4 7" xfId="9743"/>
    <cellStyle name="Input 2 4 2 2 4 8" xfId="9744"/>
    <cellStyle name="Input 2 4 2 2 4 9" xfId="9745"/>
    <cellStyle name="Input 2 4 2 2 5" xfId="9746"/>
    <cellStyle name="Input 2 4 2 2 5 2" xfId="9747"/>
    <cellStyle name="Input 2 4 2 2 5 2 2" xfId="9748"/>
    <cellStyle name="Input 2 4 2 2 5 2 3" xfId="9749"/>
    <cellStyle name="Input 2 4 2 2 5 3" xfId="9750"/>
    <cellStyle name="Input 2 4 2 2 5 3 2" xfId="9751"/>
    <cellStyle name="Input 2 4 2 2 5 3 3" xfId="9752"/>
    <cellStyle name="Input 2 4 2 2 5 4" xfId="9753"/>
    <cellStyle name="Input 2 4 2 2 5 4 2" xfId="9754"/>
    <cellStyle name="Input 2 4 2 2 5 4 3" xfId="9755"/>
    <cellStyle name="Input 2 4 2 2 5 5" xfId="9756"/>
    <cellStyle name="Input 2 4 2 2 5 5 2" xfId="9757"/>
    <cellStyle name="Input 2 4 2 2 5 5 3" xfId="9758"/>
    <cellStyle name="Input 2 4 2 2 5 6" xfId="9759"/>
    <cellStyle name="Input 2 4 2 2 5 6 2" xfId="9760"/>
    <cellStyle name="Input 2 4 2 2 5 6 3" xfId="9761"/>
    <cellStyle name="Input 2 4 2 2 5 7" xfId="9762"/>
    <cellStyle name="Input 2 4 2 2 5 8" xfId="9763"/>
    <cellStyle name="Input 2 4 2 2 5 9" xfId="9764"/>
    <cellStyle name="Input 2 4 2 2 6" xfId="9765"/>
    <cellStyle name="Input 2 4 2 2 6 2" xfId="9766"/>
    <cellStyle name="Input 2 4 2 2 6 2 2" xfId="9767"/>
    <cellStyle name="Input 2 4 2 2 6 2 3" xfId="9768"/>
    <cellStyle name="Input 2 4 2 2 6 3" xfId="9769"/>
    <cellStyle name="Input 2 4 2 2 6 3 2" xfId="9770"/>
    <cellStyle name="Input 2 4 2 2 6 3 3" xfId="9771"/>
    <cellStyle name="Input 2 4 2 2 6 4" xfId="9772"/>
    <cellStyle name="Input 2 4 2 2 6 4 2" xfId="9773"/>
    <cellStyle name="Input 2 4 2 2 6 4 3" xfId="9774"/>
    <cellStyle name="Input 2 4 2 2 6 5" xfId="9775"/>
    <cellStyle name="Input 2 4 2 2 6 5 2" xfId="9776"/>
    <cellStyle name="Input 2 4 2 2 6 5 3" xfId="9777"/>
    <cellStyle name="Input 2 4 2 2 6 6" xfId="9778"/>
    <cellStyle name="Input 2 4 2 2 6 6 2" xfId="9779"/>
    <cellStyle name="Input 2 4 2 2 6 6 3" xfId="9780"/>
    <cellStyle name="Input 2 4 2 2 6 7" xfId="9781"/>
    <cellStyle name="Input 2 4 2 2 6 8" xfId="9782"/>
    <cellStyle name="Input 2 4 2 2 6 9" xfId="9783"/>
    <cellStyle name="Input 2 4 2 2 7" xfId="9784"/>
    <cellStyle name="Input 2 4 2 2 7 2" xfId="9785"/>
    <cellStyle name="Input 2 4 2 2 7 2 2" xfId="9786"/>
    <cellStyle name="Input 2 4 2 2 7 2 3" xfId="9787"/>
    <cellStyle name="Input 2 4 2 2 7 3" xfId="9788"/>
    <cellStyle name="Input 2 4 2 2 7 3 2" xfId="9789"/>
    <cellStyle name="Input 2 4 2 2 7 3 3" xfId="9790"/>
    <cellStyle name="Input 2 4 2 2 7 4" xfId="9791"/>
    <cellStyle name="Input 2 4 2 2 7 4 2" xfId="9792"/>
    <cellStyle name="Input 2 4 2 2 7 4 3" xfId="9793"/>
    <cellStyle name="Input 2 4 2 2 7 5" xfId="9794"/>
    <cellStyle name="Input 2 4 2 2 7 5 2" xfId="9795"/>
    <cellStyle name="Input 2 4 2 2 7 5 3" xfId="9796"/>
    <cellStyle name="Input 2 4 2 2 7 6" xfId="9797"/>
    <cellStyle name="Input 2 4 2 2 7 6 2" xfId="9798"/>
    <cellStyle name="Input 2 4 2 2 7 6 3" xfId="9799"/>
    <cellStyle name="Input 2 4 2 2 7 7" xfId="9800"/>
    <cellStyle name="Input 2 4 2 2 7 8" xfId="9801"/>
    <cellStyle name="Input 2 4 2 2 7 9" xfId="9802"/>
    <cellStyle name="Input 2 4 2 2 8" xfId="9803"/>
    <cellStyle name="Input 2 4 2 2 8 2" xfId="9804"/>
    <cellStyle name="Input 2 4 2 2 8 2 2" xfId="9805"/>
    <cellStyle name="Input 2 4 2 2 8 2 3" xfId="9806"/>
    <cellStyle name="Input 2 4 2 2 8 3" xfId="9807"/>
    <cellStyle name="Input 2 4 2 2 8 3 2" xfId="9808"/>
    <cellStyle name="Input 2 4 2 2 8 3 3" xfId="9809"/>
    <cellStyle name="Input 2 4 2 2 8 4" xfId="9810"/>
    <cellStyle name="Input 2 4 2 2 8 4 2" xfId="9811"/>
    <cellStyle name="Input 2 4 2 2 8 4 3" xfId="9812"/>
    <cellStyle name="Input 2 4 2 2 8 5" xfId="9813"/>
    <cellStyle name="Input 2 4 2 2 8 5 2" xfId="9814"/>
    <cellStyle name="Input 2 4 2 2 8 5 3" xfId="9815"/>
    <cellStyle name="Input 2 4 2 2 8 6" xfId="9816"/>
    <cellStyle name="Input 2 4 2 2 8 6 2" xfId="9817"/>
    <cellStyle name="Input 2 4 2 2 8 6 3" xfId="9818"/>
    <cellStyle name="Input 2 4 2 2 8 7" xfId="9819"/>
    <cellStyle name="Input 2 4 2 2 8 8" xfId="9820"/>
    <cellStyle name="Input 2 4 2 2 8 9" xfId="9821"/>
    <cellStyle name="Input 2 4 2 2 9" xfId="9822"/>
    <cellStyle name="Input 2 4 2 2 9 2" xfId="9823"/>
    <cellStyle name="Input 2 4 2 2 9 2 2" xfId="9824"/>
    <cellStyle name="Input 2 4 2 2 9 2 3" xfId="9825"/>
    <cellStyle name="Input 2 4 2 2 9 3" xfId="9826"/>
    <cellStyle name="Input 2 4 2 2 9 3 2" xfId="9827"/>
    <cellStyle name="Input 2 4 2 2 9 3 3" xfId="9828"/>
    <cellStyle name="Input 2 4 2 2 9 4" xfId="9829"/>
    <cellStyle name="Input 2 4 2 2 9 4 2" xfId="9830"/>
    <cellStyle name="Input 2 4 2 2 9 4 3" xfId="9831"/>
    <cellStyle name="Input 2 4 2 2 9 5" xfId="9832"/>
    <cellStyle name="Input 2 4 2 2 9 5 2" xfId="9833"/>
    <cellStyle name="Input 2 4 2 2 9 5 3" xfId="9834"/>
    <cellStyle name="Input 2 4 2 2 9 6" xfId="9835"/>
    <cellStyle name="Input 2 4 2 2 9 6 2" xfId="9836"/>
    <cellStyle name="Input 2 4 2 2 9 6 3" xfId="9837"/>
    <cellStyle name="Input 2 4 2 2 9 7" xfId="9838"/>
    <cellStyle name="Input 2 4 2 2 9 8" xfId="9839"/>
    <cellStyle name="Input 2 4 2 3" xfId="9840"/>
    <cellStyle name="Input 2 4 2 3 10" xfId="9841"/>
    <cellStyle name="Input 2 4 2 3 11" xfId="9842"/>
    <cellStyle name="Input 2 4 2 3 2" xfId="9843"/>
    <cellStyle name="Input 2 4 2 3 2 2" xfId="9844"/>
    <cellStyle name="Input 2 4 2 3 2 3" xfId="9845"/>
    <cellStyle name="Input 2 4 2 3 2 4" xfId="9846"/>
    <cellStyle name="Input 2 4 2 3 3" xfId="9847"/>
    <cellStyle name="Input 2 4 2 3 3 2" xfId="9848"/>
    <cellStyle name="Input 2 4 2 3 3 3" xfId="9849"/>
    <cellStyle name="Input 2 4 2 3 3 4" xfId="9850"/>
    <cellStyle name="Input 2 4 2 3 4" xfId="9851"/>
    <cellStyle name="Input 2 4 2 3 4 2" xfId="9852"/>
    <cellStyle name="Input 2 4 2 3 4 3" xfId="9853"/>
    <cellStyle name="Input 2 4 2 3 4 4" xfId="9854"/>
    <cellStyle name="Input 2 4 2 3 5" xfId="9855"/>
    <cellStyle name="Input 2 4 2 3 5 2" xfId="9856"/>
    <cellStyle name="Input 2 4 2 3 5 3" xfId="9857"/>
    <cellStyle name="Input 2 4 2 3 5 4" xfId="9858"/>
    <cellStyle name="Input 2 4 2 3 6" xfId="9859"/>
    <cellStyle name="Input 2 4 2 3 6 2" xfId="9860"/>
    <cellStyle name="Input 2 4 2 3 6 3" xfId="9861"/>
    <cellStyle name="Input 2 4 2 3 6 4" xfId="9862"/>
    <cellStyle name="Input 2 4 2 3 7" xfId="9863"/>
    <cellStyle name="Input 2 4 2 3 8" xfId="9864"/>
    <cellStyle name="Input 2 4 2 3 9" xfId="9865"/>
    <cellStyle name="Input 2 4 2 4" xfId="9866"/>
    <cellStyle name="Input 2 4 2 4 10" xfId="9867"/>
    <cellStyle name="Input 2 4 2 4 2" xfId="9868"/>
    <cellStyle name="Input 2 4 2 4 2 2" xfId="9869"/>
    <cellStyle name="Input 2 4 2 4 2 3" xfId="9870"/>
    <cellStyle name="Input 2 4 2 4 2 4" xfId="9871"/>
    <cellStyle name="Input 2 4 2 4 3" xfId="9872"/>
    <cellStyle name="Input 2 4 2 4 3 2" xfId="9873"/>
    <cellStyle name="Input 2 4 2 4 3 3" xfId="9874"/>
    <cellStyle name="Input 2 4 2 4 3 4" xfId="9875"/>
    <cellStyle name="Input 2 4 2 4 4" xfId="9876"/>
    <cellStyle name="Input 2 4 2 4 4 2" xfId="9877"/>
    <cellStyle name="Input 2 4 2 4 4 3" xfId="9878"/>
    <cellStyle name="Input 2 4 2 4 4 4" xfId="9879"/>
    <cellStyle name="Input 2 4 2 4 5" xfId="9880"/>
    <cellStyle name="Input 2 4 2 4 5 2" xfId="9881"/>
    <cellStyle name="Input 2 4 2 4 5 3" xfId="9882"/>
    <cellStyle name="Input 2 4 2 4 5 4" xfId="9883"/>
    <cellStyle name="Input 2 4 2 4 6" xfId="9884"/>
    <cellStyle name="Input 2 4 2 4 6 2" xfId="9885"/>
    <cellStyle name="Input 2 4 2 4 6 3" xfId="9886"/>
    <cellStyle name="Input 2 4 2 4 6 4" xfId="9887"/>
    <cellStyle name="Input 2 4 2 4 7" xfId="9888"/>
    <cellStyle name="Input 2 4 2 4 8" xfId="9889"/>
    <cellStyle name="Input 2 4 2 4 9" xfId="9890"/>
    <cellStyle name="Input 2 4 2 5" xfId="9891"/>
    <cellStyle name="Input 2 4 2 5 2" xfId="9892"/>
    <cellStyle name="Input 2 4 2 5 2 2" xfId="9893"/>
    <cellStyle name="Input 2 4 2 5 2 3" xfId="9894"/>
    <cellStyle name="Input 2 4 2 5 3" xfId="9895"/>
    <cellStyle name="Input 2 4 2 5 3 2" xfId="9896"/>
    <cellStyle name="Input 2 4 2 5 3 3" xfId="9897"/>
    <cellStyle name="Input 2 4 2 5 4" xfId="9898"/>
    <cellStyle name="Input 2 4 2 5 4 2" xfId="9899"/>
    <cellStyle name="Input 2 4 2 5 4 3" xfId="9900"/>
    <cellStyle name="Input 2 4 2 5 5" xfId="9901"/>
    <cellStyle name="Input 2 4 2 5 5 2" xfId="9902"/>
    <cellStyle name="Input 2 4 2 5 5 3" xfId="9903"/>
    <cellStyle name="Input 2 4 2 5 6" xfId="9904"/>
    <cellStyle name="Input 2 4 2 5 6 2" xfId="9905"/>
    <cellStyle name="Input 2 4 2 5 6 3" xfId="9906"/>
    <cellStyle name="Input 2 4 2 5 7" xfId="9907"/>
    <cellStyle name="Input 2 4 2 5 8" xfId="9908"/>
    <cellStyle name="Input 2 4 2 5 9" xfId="9909"/>
    <cellStyle name="Input 2 4 2 6" xfId="9910"/>
    <cellStyle name="Input 2 4 2 6 2" xfId="9911"/>
    <cellStyle name="Input 2 4 2 6 2 2" xfId="9912"/>
    <cellStyle name="Input 2 4 2 6 2 3" xfId="9913"/>
    <cellStyle name="Input 2 4 2 6 3" xfId="9914"/>
    <cellStyle name="Input 2 4 2 6 3 2" xfId="9915"/>
    <cellStyle name="Input 2 4 2 6 3 3" xfId="9916"/>
    <cellStyle name="Input 2 4 2 6 4" xfId="9917"/>
    <cellStyle name="Input 2 4 2 6 4 2" xfId="9918"/>
    <cellStyle name="Input 2 4 2 6 4 3" xfId="9919"/>
    <cellStyle name="Input 2 4 2 6 5" xfId="9920"/>
    <cellStyle name="Input 2 4 2 6 5 2" xfId="9921"/>
    <cellStyle name="Input 2 4 2 6 5 3" xfId="9922"/>
    <cellStyle name="Input 2 4 2 6 6" xfId="9923"/>
    <cellStyle name="Input 2 4 2 6 6 2" xfId="9924"/>
    <cellStyle name="Input 2 4 2 6 6 3" xfId="9925"/>
    <cellStyle name="Input 2 4 2 6 7" xfId="9926"/>
    <cellStyle name="Input 2 4 2 6 8" xfId="9927"/>
    <cellStyle name="Input 2 4 2 6 9" xfId="9928"/>
    <cellStyle name="Input 2 4 2 7" xfId="9929"/>
    <cellStyle name="Input 2 4 2 7 2" xfId="9930"/>
    <cellStyle name="Input 2 4 2 7 2 2" xfId="9931"/>
    <cellStyle name="Input 2 4 2 7 2 3" xfId="9932"/>
    <cellStyle name="Input 2 4 2 7 3" xfId="9933"/>
    <cellStyle name="Input 2 4 2 7 3 2" xfId="9934"/>
    <cellStyle name="Input 2 4 2 7 3 3" xfId="9935"/>
    <cellStyle name="Input 2 4 2 7 4" xfId="9936"/>
    <cellStyle name="Input 2 4 2 7 4 2" xfId="9937"/>
    <cellStyle name="Input 2 4 2 7 4 3" xfId="9938"/>
    <cellStyle name="Input 2 4 2 7 5" xfId="9939"/>
    <cellStyle name="Input 2 4 2 7 5 2" xfId="9940"/>
    <cellStyle name="Input 2 4 2 7 5 3" xfId="9941"/>
    <cellStyle name="Input 2 4 2 7 6" xfId="9942"/>
    <cellStyle name="Input 2 4 2 7 6 2" xfId="9943"/>
    <cellStyle name="Input 2 4 2 7 6 3" xfId="9944"/>
    <cellStyle name="Input 2 4 2 7 7" xfId="9945"/>
    <cellStyle name="Input 2 4 2 7 8" xfId="9946"/>
    <cellStyle name="Input 2 4 2 7 9" xfId="9947"/>
    <cellStyle name="Input 2 4 2 8" xfId="9948"/>
    <cellStyle name="Input 2 4 2 8 2" xfId="9949"/>
    <cellStyle name="Input 2 4 2 8 2 2" xfId="9950"/>
    <cellStyle name="Input 2 4 2 8 2 3" xfId="9951"/>
    <cellStyle name="Input 2 4 2 8 3" xfId="9952"/>
    <cellStyle name="Input 2 4 2 8 3 2" xfId="9953"/>
    <cellStyle name="Input 2 4 2 8 3 3" xfId="9954"/>
    <cellStyle name="Input 2 4 2 8 4" xfId="9955"/>
    <cellStyle name="Input 2 4 2 8 4 2" xfId="9956"/>
    <cellStyle name="Input 2 4 2 8 4 3" xfId="9957"/>
    <cellStyle name="Input 2 4 2 8 5" xfId="9958"/>
    <cellStyle name="Input 2 4 2 8 5 2" xfId="9959"/>
    <cellStyle name="Input 2 4 2 8 5 3" xfId="9960"/>
    <cellStyle name="Input 2 4 2 8 6" xfId="9961"/>
    <cellStyle name="Input 2 4 2 8 6 2" xfId="9962"/>
    <cellStyle name="Input 2 4 2 8 6 3" xfId="9963"/>
    <cellStyle name="Input 2 4 2 8 7" xfId="9964"/>
    <cellStyle name="Input 2 4 2 8 8" xfId="9965"/>
    <cellStyle name="Input 2 4 2 8 9" xfId="9966"/>
    <cellStyle name="Input 2 4 2 9" xfId="9967"/>
    <cellStyle name="Input 2 4 2 9 2" xfId="9968"/>
    <cellStyle name="Input 2 4 2 9 2 2" xfId="9969"/>
    <cellStyle name="Input 2 4 2 9 2 3" xfId="9970"/>
    <cellStyle name="Input 2 4 2 9 3" xfId="9971"/>
    <cellStyle name="Input 2 4 2 9 3 2" xfId="9972"/>
    <cellStyle name="Input 2 4 2 9 3 3" xfId="9973"/>
    <cellStyle name="Input 2 4 2 9 4" xfId="9974"/>
    <cellStyle name="Input 2 4 2 9 4 2" xfId="9975"/>
    <cellStyle name="Input 2 4 2 9 4 3" xfId="9976"/>
    <cellStyle name="Input 2 4 2 9 5" xfId="9977"/>
    <cellStyle name="Input 2 4 2 9 5 2" xfId="9978"/>
    <cellStyle name="Input 2 4 2 9 5 3" xfId="9979"/>
    <cellStyle name="Input 2 4 2 9 6" xfId="9980"/>
    <cellStyle name="Input 2 4 2 9 6 2" xfId="9981"/>
    <cellStyle name="Input 2 4 2 9 6 3" xfId="9982"/>
    <cellStyle name="Input 2 4 2 9 7" xfId="9983"/>
    <cellStyle name="Input 2 4 2 9 8" xfId="9984"/>
    <cellStyle name="Input 2 4 2 9 9" xfId="9985"/>
    <cellStyle name="Input 2 4 20" xfId="9986"/>
    <cellStyle name="Input 2 4 21" xfId="9987"/>
    <cellStyle name="Input 2 4 3" xfId="9988"/>
    <cellStyle name="Input 2 4 3 10" xfId="9989"/>
    <cellStyle name="Input 2 4 3 10 2" xfId="9990"/>
    <cellStyle name="Input 2 4 3 10 2 2" xfId="9991"/>
    <cellStyle name="Input 2 4 3 10 2 3" xfId="9992"/>
    <cellStyle name="Input 2 4 3 10 3" xfId="9993"/>
    <cellStyle name="Input 2 4 3 10 3 2" xfId="9994"/>
    <cellStyle name="Input 2 4 3 10 3 3" xfId="9995"/>
    <cellStyle name="Input 2 4 3 10 4" xfId="9996"/>
    <cellStyle name="Input 2 4 3 10 4 2" xfId="9997"/>
    <cellStyle name="Input 2 4 3 10 4 3" xfId="9998"/>
    <cellStyle name="Input 2 4 3 10 5" xfId="9999"/>
    <cellStyle name="Input 2 4 3 10 5 2" xfId="10000"/>
    <cellStyle name="Input 2 4 3 10 5 3" xfId="10001"/>
    <cellStyle name="Input 2 4 3 10 6" xfId="10002"/>
    <cellStyle name="Input 2 4 3 10 6 2" xfId="10003"/>
    <cellStyle name="Input 2 4 3 10 6 3" xfId="10004"/>
    <cellStyle name="Input 2 4 3 10 7" xfId="10005"/>
    <cellStyle name="Input 2 4 3 10 8" xfId="10006"/>
    <cellStyle name="Input 2 4 3 10 9" xfId="10007"/>
    <cellStyle name="Input 2 4 3 11" xfId="10008"/>
    <cellStyle name="Input 2 4 3 11 2" xfId="10009"/>
    <cellStyle name="Input 2 4 3 11 2 2" xfId="10010"/>
    <cellStyle name="Input 2 4 3 11 2 3" xfId="10011"/>
    <cellStyle name="Input 2 4 3 11 3" xfId="10012"/>
    <cellStyle name="Input 2 4 3 11 3 2" xfId="10013"/>
    <cellStyle name="Input 2 4 3 11 3 3" xfId="10014"/>
    <cellStyle name="Input 2 4 3 11 4" xfId="10015"/>
    <cellStyle name="Input 2 4 3 11 4 2" xfId="10016"/>
    <cellStyle name="Input 2 4 3 11 4 3" xfId="10017"/>
    <cellStyle name="Input 2 4 3 11 5" xfId="10018"/>
    <cellStyle name="Input 2 4 3 11 5 2" xfId="10019"/>
    <cellStyle name="Input 2 4 3 11 5 3" xfId="10020"/>
    <cellStyle name="Input 2 4 3 11 6" xfId="10021"/>
    <cellStyle name="Input 2 4 3 11 6 2" xfId="10022"/>
    <cellStyle name="Input 2 4 3 11 6 3" xfId="10023"/>
    <cellStyle name="Input 2 4 3 11 7" xfId="10024"/>
    <cellStyle name="Input 2 4 3 11 8" xfId="10025"/>
    <cellStyle name="Input 2 4 3 11 9" xfId="10026"/>
    <cellStyle name="Input 2 4 3 12" xfId="10027"/>
    <cellStyle name="Input 2 4 3 12 2" xfId="10028"/>
    <cellStyle name="Input 2 4 3 12 2 2" xfId="10029"/>
    <cellStyle name="Input 2 4 3 12 2 3" xfId="10030"/>
    <cellStyle name="Input 2 4 3 12 3" xfId="10031"/>
    <cellStyle name="Input 2 4 3 12 3 2" xfId="10032"/>
    <cellStyle name="Input 2 4 3 12 3 3" xfId="10033"/>
    <cellStyle name="Input 2 4 3 12 4" xfId="10034"/>
    <cellStyle name="Input 2 4 3 12 4 2" xfId="10035"/>
    <cellStyle name="Input 2 4 3 12 4 3" xfId="10036"/>
    <cellStyle name="Input 2 4 3 12 5" xfId="10037"/>
    <cellStyle name="Input 2 4 3 12 5 2" xfId="10038"/>
    <cellStyle name="Input 2 4 3 12 5 3" xfId="10039"/>
    <cellStyle name="Input 2 4 3 12 6" xfId="10040"/>
    <cellStyle name="Input 2 4 3 12 6 2" xfId="10041"/>
    <cellStyle name="Input 2 4 3 12 6 3" xfId="10042"/>
    <cellStyle name="Input 2 4 3 12 7" xfId="10043"/>
    <cellStyle name="Input 2 4 3 12 8" xfId="10044"/>
    <cellStyle name="Input 2 4 3 12 9" xfId="10045"/>
    <cellStyle name="Input 2 4 3 13" xfId="10046"/>
    <cellStyle name="Input 2 4 3 13 2" xfId="10047"/>
    <cellStyle name="Input 2 4 3 13 2 2" xfId="10048"/>
    <cellStyle name="Input 2 4 3 13 2 3" xfId="10049"/>
    <cellStyle name="Input 2 4 3 13 3" xfId="10050"/>
    <cellStyle name="Input 2 4 3 13 3 2" xfId="10051"/>
    <cellStyle name="Input 2 4 3 13 3 3" xfId="10052"/>
    <cellStyle name="Input 2 4 3 13 4" xfId="10053"/>
    <cellStyle name="Input 2 4 3 13 4 2" xfId="10054"/>
    <cellStyle name="Input 2 4 3 13 4 3" xfId="10055"/>
    <cellStyle name="Input 2 4 3 13 5" xfId="10056"/>
    <cellStyle name="Input 2 4 3 13 5 2" xfId="10057"/>
    <cellStyle name="Input 2 4 3 13 5 3" xfId="10058"/>
    <cellStyle name="Input 2 4 3 13 6" xfId="10059"/>
    <cellStyle name="Input 2 4 3 13 6 2" xfId="10060"/>
    <cellStyle name="Input 2 4 3 13 6 3" xfId="10061"/>
    <cellStyle name="Input 2 4 3 13 7" xfId="10062"/>
    <cellStyle name="Input 2 4 3 13 8" xfId="10063"/>
    <cellStyle name="Input 2 4 3 13 9" xfId="10064"/>
    <cellStyle name="Input 2 4 3 14" xfId="10065"/>
    <cellStyle name="Input 2 4 3 15" xfId="10066"/>
    <cellStyle name="Input 2 4 3 16" xfId="10067"/>
    <cellStyle name="Input 2 4 3 17" xfId="10068"/>
    <cellStyle name="Input 2 4 3 18" xfId="10069"/>
    <cellStyle name="Input 2 4 3 19" xfId="10070"/>
    <cellStyle name="Input 2 4 3 2" xfId="10071"/>
    <cellStyle name="Input 2 4 3 2 10" xfId="10072"/>
    <cellStyle name="Input 2 4 3 2 10 2" xfId="10073"/>
    <cellStyle name="Input 2 4 3 2 10 2 2" xfId="10074"/>
    <cellStyle name="Input 2 4 3 2 10 2 3" xfId="10075"/>
    <cellStyle name="Input 2 4 3 2 10 3" xfId="10076"/>
    <cellStyle name="Input 2 4 3 2 10 3 2" xfId="10077"/>
    <cellStyle name="Input 2 4 3 2 10 3 3" xfId="10078"/>
    <cellStyle name="Input 2 4 3 2 10 4" xfId="10079"/>
    <cellStyle name="Input 2 4 3 2 10 4 2" xfId="10080"/>
    <cellStyle name="Input 2 4 3 2 10 4 3" xfId="10081"/>
    <cellStyle name="Input 2 4 3 2 10 5" xfId="10082"/>
    <cellStyle name="Input 2 4 3 2 10 5 2" xfId="10083"/>
    <cellStyle name="Input 2 4 3 2 10 5 3" xfId="10084"/>
    <cellStyle name="Input 2 4 3 2 10 6" xfId="10085"/>
    <cellStyle name="Input 2 4 3 2 10 6 2" xfId="10086"/>
    <cellStyle name="Input 2 4 3 2 10 6 3" xfId="10087"/>
    <cellStyle name="Input 2 4 3 2 10 7" xfId="10088"/>
    <cellStyle name="Input 2 4 3 2 10 8" xfId="10089"/>
    <cellStyle name="Input 2 4 3 2 11" xfId="10090"/>
    <cellStyle name="Input 2 4 3 2 11 2" xfId="10091"/>
    <cellStyle name="Input 2 4 3 2 11 2 2" xfId="10092"/>
    <cellStyle name="Input 2 4 3 2 11 2 3" xfId="10093"/>
    <cellStyle name="Input 2 4 3 2 11 3" xfId="10094"/>
    <cellStyle name="Input 2 4 3 2 11 3 2" xfId="10095"/>
    <cellStyle name="Input 2 4 3 2 11 3 3" xfId="10096"/>
    <cellStyle name="Input 2 4 3 2 11 4" xfId="10097"/>
    <cellStyle name="Input 2 4 3 2 11 4 2" xfId="10098"/>
    <cellStyle name="Input 2 4 3 2 11 4 3" xfId="10099"/>
    <cellStyle name="Input 2 4 3 2 11 5" xfId="10100"/>
    <cellStyle name="Input 2 4 3 2 11 5 2" xfId="10101"/>
    <cellStyle name="Input 2 4 3 2 11 5 3" xfId="10102"/>
    <cellStyle name="Input 2 4 3 2 11 6" xfId="10103"/>
    <cellStyle name="Input 2 4 3 2 11 6 2" xfId="10104"/>
    <cellStyle name="Input 2 4 3 2 11 6 3" xfId="10105"/>
    <cellStyle name="Input 2 4 3 2 11 7" xfId="10106"/>
    <cellStyle name="Input 2 4 3 2 11 8" xfId="10107"/>
    <cellStyle name="Input 2 4 3 2 12" xfId="10108"/>
    <cellStyle name="Input 2 4 3 2 12 2" xfId="10109"/>
    <cellStyle name="Input 2 4 3 2 12 2 2" xfId="10110"/>
    <cellStyle name="Input 2 4 3 2 12 2 3" xfId="10111"/>
    <cellStyle name="Input 2 4 3 2 12 3" xfId="10112"/>
    <cellStyle name="Input 2 4 3 2 12 3 2" xfId="10113"/>
    <cellStyle name="Input 2 4 3 2 12 3 3" xfId="10114"/>
    <cellStyle name="Input 2 4 3 2 12 4" xfId="10115"/>
    <cellStyle name="Input 2 4 3 2 12 4 2" xfId="10116"/>
    <cellStyle name="Input 2 4 3 2 12 4 3" xfId="10117"/>
    <cellStyle name="Input 2 4 3 2 12 5" xfId="10118"/>
    <cellStyle name="Input 2 4 3 2 12 5 2" xfId="10119"/>
    <cellStyle name="Input 2 4 3 2 12 5 3" xfId="10120"/>
    <cellStyle name="Input 2 4 3 2 12 6" xfId="10121"/>
    <cellStyle name="Input 2 4 3 2 12 6 2" xfId="10122"/>
    <cellStyle name="Input 2 4 3 2 12 6 3" xfId="10123"/>
    <cellStyle name="Input 2 4 3 2 12 7" xfId="10124"/>
    <cellStyle name="Input 2 4 3 2 12 8" xfId="10125"/>
    <cellStyle name="Input 2 4 3 2 13" xfId="10126"/>
    <cellStyle name="Input 2 4 3 2 13 2" xfId="10127"/>
    <cellStyle name="Input 2 4 3 2 13 2 2" xfId="10128"/>
    <cellStyle name="Input 2 4 3 2 13 2 3" xfId="10129"/>
    <cellStyle name="Input 2 4 3 2 13 3" xfId="10130"/>
    <cellStyle name="Input 2 4 3 2 13 3 2" xfId="10131"/>
    <cellStyle name="Input 2 4 3 2 13 3 3" xfId="10132"/>
    <cellStyle name="Input 2 4 3 2 13 4" xfId="10133"/>
    <cellStyle name="Input 2 4 3 2 13 4 2" xfId="10134"/>
    <cellStyle name="Input 2 4 3 2 13 4 3" xfId="10135"/>
    <cellStyle name="Input 2 4 3 2 13 5" xfId="10136"/>
    <cellStyle name="Input 2 4 3 2 13 5 2" xfId="10137"/>
    <cellStyle name="Input 2 4 3 2 13 5 3" xfId="10138"/>
    <cellStyle name="Input 2 4 3 2 13 6" xfId="10139"/>
    <cellStyle name="Input 2 4 3 2 13 6 2" xfId="10140"/>
    <cellStyle name="Input 2 4 3 2 13 6 3" xfId="10141"/>
    <cellStyle name="Input 2 4 3 2 13 7" xfId="10142"/>
    <cellStyle name="Input 2 4 3 2 13 8" xfId="10143"/>
    <cellStyle name="Input 2 4 3 2 14" xfId="10144"/>
    <cellStyle name="Input 2 4 3 2 14 2" xfId="10145"/>
    <cellStyle name="Input 2 4 3 2 14 2 2" xfId="10146"/>
    <cellStyle name="Input 2 4 3 2 14 2 3" xfId="10147"/>
    <cellStyle name="Input 2 4 3 2 14 3" xfId="10148"/>
    <cellStyle name="Input 2 4 3 2 14 3 2" xfId="10149"/>
    <cellStyle name="Input 2 4 3 2 14 3 3" xfId="10150"/>
    <cellStyle name="Input 2 4 3 2 14 4" xfId="10151"/>
    <cellStyle name="Input 2 4 3 2 14 4 2" xfId="10152"/>
    <cellStyle name="Input 2 4 3 2 14 4 3" xfId="10153"/>
    <cellStyle name="Input 2 4 3 2 14 5" xfId="10154"/>
    <cellStyle name="Input 2 4 3 2 14 5 2" xfId="10155"/>
    <cellStyle name="Input 2 4 3 2 14 5 3" xfId="10156"/>
    <cellStyle name="Input 2 4 3 2 14 6" xfId="10157"/>
    <cellStyle name="Input 2 4 3 2 14 6 2" xfId="10158"/>
    <cellStyle name="Input 2 4 3 2 14 6 3" xfId="10159"/>
    <cellStyle name="Input 2 4 3 2 14 7" xfId="10160"/>
    <cellStyle name="Input 2 4 3 2 14 8" xfId="10161"/>
    <cellStyle name="Input 2 4 3 2 15" xfId="10162"/>
    <cellStyle name="Input 2 4 3 2 15 2" xfId="10163"/>
    <cellStyle name="Input 2 4 3 2 15 3" xfId="10164"/>
    <cellStyle name="Input 2 4 3 2 16" xfId="10165"/>
    <cellStyle name="Input 2 4 3 2 2" xfId="10166"/>
    <cellStyle name="Input 2 4 3 2 2 2" xfId="10167"/>
    <cellStyle name="Input 2 4 3 2 2 2 2" xfId="10168"/>
    <cellStyle name="Input 2 4 3 2 2 2 3" xfId="10169"/>
    <cellStyle name="Input 2 4 3 2 2 3" xfId="10170"/>
    <cellStyle name="Input 2 4 3 2 2 3 2" xfId="10171"/>
    <cellStyle name="Input 2 4 3 2 2 3 3" xfId="10172"/>
    <cellStyle name="Input 2 4 3 2 2 4" xfId="10173"/>
    <cellStyle name="Input 2 4 3 2 2 4 2" xfId="10174"/>
    <cellStyle name="Input 2 4 3 2 2 4 3" xfId="10175"/>
    <cellStyle name="Input 2 4 3 2 2 5" xfId="10176"/>
    <cellStyle name="Input 2 4 3 2 2 5 2" xfId="10177"/>
    <cellStyle name="Input 2 4 3 2 2 5 3" xfId="10178"/>
    <cellStyle name="Input 2 4 3 2 2 6" xfId="10179"/>
    <cellStyle name="Input 2 4 3 2 2 6 2" xfId="10180"/>
    <cellStyle name="Input 2 4 3 2 2 6 3" xfId="10181"/>
    <cellStyle name="Input 2 4 3 2 2 7" xfId="10182"/>
    <cellStyle name="Input 2 4 3 2 2 8" xfId="10183"/>
    <cellStyle name="Input 2 4 3 2 2 9" xfId="10184"/>
    <cellStyle name="Input 2 4 3 2 3" xfId="10185"/>
    <cellStyle name="Input 2 4 3 2 3 2" xfId="10186"/>
    <cellStyle name="Input 2 4 3 2 3 2 2" xfId="10187"/>
    <cellStyle name="Input 2 4 3 2 3 2 3" xfId="10188"/>
    <cellStyle name="Input 2 4 3 2 3 3" xfId="10189"/>
    <cellStyle name="Input 2 4 3 2 3 3 2" xfId="10190"/>
    <cellStyle name="Input 2 4 3 2 3 3 3" xfId="10191"/>
    <cellStyle name="Input 2 4 3 2 3 4" xfId="10192"/>
    <cellStyle name="Input 2 4 3 2 3 4 2" xfId="10193"/>
    <cellStyle name="Input 2 4 3 2 3 4 3" xfId="10194"/>
    <cellStyle name="Input 2 4 3 2 3 5" xfId="10195"/>
    <cellStyle name="Input 2 4 3 2 3 5 2" xfId="10196"/>
    <cellStyle name="Input 2 4 3 2 3 5 3" xfId="10197"/>
    <cellStyle name="Input 2 4 3 2 3 6" xfId="10198"/>
    <cellStyle name="Input 2 4 3 2 3 6 2" xfId="10199"/>
    <cellStyle name="Input 2 4 3 2 3 6 3" xfId="10200"/>
    <cellStyle name="Input 2 4 3 2 3 7" xfId="10201"/>
    <cellStyle name="Input 2 4 3 2 3 8" xfId="10202"/>
    <cellStyle name="Input 2 4 3 2 3 9" xfId="10203"/>
    <cellStyle name="Input 2 4 3 2 4" xfId="10204"/>
    <cellStyle name="Input 2 4 3 2 4 2" xfId="10205"/>
    <cellStyle name="Input 2 4 3 2 4 2 2" xfId="10206"/>
    <cellStyle name="Input 2 4 3 2 4 2 3" xfId="10207"/>
    <cellStyle name="Input 2 4 3 2 4 3" xfId="10208"/>
    <cellStyle name="Input 2 4 3 2 4 3 2" xfId="10209"/>
    <cellStyle name="Input 2 4 3 2 4 3 3" xfId="10210"/>
    <cellStyle name="Input 2 4 3 2 4 4" xfId="10211"/>
    <cellStyle name="Input 2 4 3 2 4 4 2" xfId="10212"/>
    <cellStyle name="Input 2 4 3 2 4 4 3" xfId="10213"/>
    <cellStyle name="Input 2 4 3 2 4 5" xfId="10214"/>
    <cellStyle name="Input 2 4 3 2 4 5 2" xfId="10215"/>
    <cellStyle name="Input 2 4 3 2 4 5 3" xfId="10216"/>
    <cellStyle name="Input 2 4 3 2 4 6" xfId="10217"/>
    <cellStyle name="Input 2 4 3 2 4 6 2" xfId="10218"/>
    <cellStyle name="Input 2 4 3 2 4 6 3" xfId="10219"/>
    <cellStyle name="Input 2 4 3 2 4 7" xfId="10220"/>
    <cellStyle name="Input 2 4 3 2 4 8" xfId="10221"/>
    <cellStyle name="Input 2 4 3 2 4 9" xfId="10222"/>
    <cellStyle name="Input 2 4 3 2 5" xfId="10223"/>
    <cellStyle name="Input 2 4 3 2 5 2" xfId="10224"/>
    <cellStyle name="Input 2 4 3 2 5 2 2" xfId="10225"/>
    <cellStyle name="Input 2 4 3 2 5 2 3" xfId="10226"/>
    <cellStyle name="Input 2 4 3 2 5 3" xfId="10227"/>
    <cellStyle name="Input 2 4 3 2 5 3 2" xfId="10228"/>
    <cellStyle name="Input 2 4 3 2 5 3 3" xfId="10229"/>
    <cellStyle name="Input 2 4 3 2 5 4" xfId="10230"/>
    <cellStyle name="Input 2 4 3 2 5 4 2" xfId="10231"/>
    <cellStyle name="Input 2 4 3 2 5 4 3" xfId="10232"/>
    <cellStyle name="Input 2 4 3 2 5 5" xfId="10233"/>
    <cellStyle name="Input 2 4 3 2 5 5 2" xfId="10234"/>
    <cellStyle name="Input 2 4 3 2 5 5 3" xfId="10235"/>
    <cellStyle name="Input 2 4 3 2 5 6" xfId="10236"/>
    <cellStyle name="Input 2 4 3 2 5 6 2" xfId="10237"/>
    <cellStyle name="Input 2 4 3 2 5 6 3" xfId="10238"/>
    <cellStyle name="Input 2 4 3 2 5 7" xfId="10239"/>
    <cellStyle name="Input 2 4 3 2 5 8" xfId="10240"/>
    <cellStyle name="Input 2 4 3 2 5 9" xfId="10241"/>
    <cellStyle name="Input 2 4 3 2 6" xfId="10242"/>
    <cellStyle name="Input 2 4 3 2 6 2" xfId="10243"/>
    <cellStyle name="Input 2 4 3 2 6 2 2" xfId="10244"/>
    <cellStyle name="Input 2 4 3 2 6 2 3" xfId="10245"/>
    <cellStyle name="Input 2 4 3 2 6 3" xfId="10246"/>
    <cellStyle name="Input 2 4 3 2 6 3 2" xfId="10247"/>
    <cellStyle name="Input 2 4 3 2 6 3 3" xfId="10248"/>
    <cellStyle name="Input 2 4 3 2 6 4" xfId="10249"/>
    <cellStyle name="Input 2 4 3 2 6 4 2" xfId="10250"/>
    <cellStyle name="Input 2 4 3 2 6 4 3" xfId="10251"/>
    <cellStyle name="Input 2 4 3 2 6 5" xfId="10252"/>
    <cellStyle name="Input 2 4 3 2 6 5 2" xfId="10253"/>
    <cellStyle name="Input 2 4 3 2 6 5 3" xfId="10254"/>
    <cellStyle name="Input 2 4 3 2 6 6" xfId="10255"/>
    <cellStyle name="Input 2 4 3 2 6 6 2" xfId="10256"/>
    <cellStyle name="Input 2 4 3 2 6 6 3" xfId="10257"/>
    <cellStyle name="Input 2 4 3 2 6 7" xfId="10258"/>
    <cellStyle name="Input 2 4 3 2 6 8" xfId="10259"/>
    <cellStyle name="Input 2 4 3 2 6 9" xfId="10260"/>
    <cellStyle name="Input 2 4 3 2 7" xfId="10261"/>
    <cellStyle name="Input 2 4 3 2 7 2" xfId="10262"/>
    <cellStyle name="Input 2 4 3 2 7 2 2" xfId="10263"/>
    <cellStyle name="Input 2 4 3 2 7 2 3" xfId="10264"/>
    <cellStyle name="Input 2 4 3 2 7 3" xfId="10265"/>
    <cellStyle name="Input 2 4 3 2 7 3 2" xfId="10266"/>
    <cellStyle name="Input 2 4 3 2 7 3 3" xfId="10267"/>
    <cellStyle name="Input 2 4 3 2 7 4" xfId="10268"/>
    <cellStyle name="Input 2 4 3 2 7 4 2" xfId="10269"/>
    <cellStyle name="Input 2 4 3 2 7 4 3" xfId="10270"/>
    <cellStyle name="Input 2 4 3 2 7 5" xfId="10271"/>
    <cellStyle name="Input 2 4 3 2 7 5 2" xfId="10272"/>
    <cellStyle name="Input 2 4 3 2 7 5 3" xfId="10273"/>
    <cellStyle name="Input 2 4 3 2 7 6" xfId="10274"/>
    <cellStyle name="Input 2 4 3 2 7 6 2" xfId="10275"/>
    <cellStyle name="Input 2 4 3 2 7 6 3" xfId="10276"/>
    <cellStyle name="Input 2 4 3 2 7 7" xfId="10277"/>
    <cellStyle name="Input 2 4 3 2 7 8" xfId="10278"/>
    <cellStyle name="Input 2 4 3 2 7 9" xfId="10279"/>
    <cellStyle name="Input 2 4 3 2 8" xfId="10280"/>
    <cellStyle name="Input 2 4 3 2 8 2" xfId="10281"/>
    <cellStyle name="Input 2 4 3 2 8 2 2" xfId="10282"/>
    <cellStyle name="Input 2 4 3 2 8 2 3" xfId="10283"/>
    <cellStyle name="Input 2 4 3 2 8 3" xfId="10284"/>
    <cellStyle name="Input 2 4 3 2 8 3 2" xfId="10285"/>
    <cellStyle name="Input 2 4 3 2 8 3 3" xfId="10286"/>
    <cellStyle name="Input 2 4 3 2 8 4" xfId="10287"/>
    <cellStyle name="Input 2 4 3 2 8 4 2" xfId="10288"/>
    <cellStyle name="Input 2 4 3 2 8 4 3" xfId="10289"/>
    <cellStyle name="Input 2 4 3 2 8 5" xfId="10290"/>
    <cellStyle name="Input 2 4 3 2 8 5 2" xfId="10291"/>
    <cellStyle name="Input 2 4 3 2 8 5 3" xfId="10292"/>
    <cellStyle name="Input 2 4 3 2 8 6" xfId="10293"/>
    <cellStyle name="Input 2 4 3 2 8 6 2" xfId="10294"/>
    <cellStyle name="Input 2 4 3 2 8 6 3" xfId="10295"/>
    <cellStyle name="Input 2 4 3 2 8 7" xfId="10296"/>
    <cellStyle name="Input 2 4 3 2 8 8" xfId="10297"/>
    <cellStyle name="Input 2 4 3 2 8 9" xfId="10298"/>
    <cellStyle name="Input 2 4 3 2 9" xfId="10299"/>
    <cellStyle name="Input 2 4 3 2 9 2" xfId="10300"/>
    <cellStyle name="Input 2 4 3 2 9 2 2" xfId="10301"/>
    <cellStyle name="Input 2 4 3 2 9 2 3" xfId="10302"/>
    <cellStyle name="Input 2 4 3 2 9 3" xfId="10303"/>
    <cellStyle name="Input 2 4 3 2 9 3 2" xfId="10304"/>
    <cellStyle name="Input 2 4 3 2 9 3 3" xfId="10305"/>
    <cellStyle name="Input 2 4 3 2 9 4" xfId="10306"/>
    <cellStyle name="Input 2 4 3 2 9 4 2" xfId="10307"/>
    <cellStyle name="Input 2 4 3 2 9 4 3" xfId="10308"/>
    <cellStyle name="Input 2 4 3 2 9 5" xfId="10309"/>
    <cellStyle name="Input 2 4 3 2 9 5 2" xfId="10310"/>
    <cellStyle name="Input 2 4 3 2 9 5 3" xfId="10311"/>
    <cellStyle name="Input 2 4 3 2 9 6" xfId="10312"/>
    <cellStyle name="Input 2 4 3 2 9 6 2" xfId="10313"/>
    <cellStyle name="Input 2 4 3 2 9 6 3" xfId="10314"/>
    <cellStyle name="Input 2 4 3 2 9 7" xfId="10315"/>
    <cellStyle name="Input 2 4 3 2 9 8" xfId="10316"/>
    <cellStyle name="Input 2 4 3 3" xfId="10317"/>
    <cellStyle name="Input 2 4 3 3 10" xfId="10318"/>
    <cellStyle name="Input 2 4 3 3 11" xfId="10319"/>
    <cellStyle name="Input 2 4 3 3 2" xfId="10320"/>
    <cellStyle name="Input 2 4 3 3 2 2" xfId="10321"/>
    <cellStyle name="Input 2 4 3 3 2 3" xfId="10322"/>
    <cellStyle name="Input 2 4 3 3 2 4" xfId="10323"/>
    <cellStyle name="Input 2 4 3 3 3" xfId="10324"/>
    <cellStyle name="Input 2 4 3 3 3 2" xfId="10325"/>
    <cellStyle name="Input 2 4 3 3 3 3" xfId="10326"/>
    <cellStyle name="Input 2 4 3 3 3 4" xfId="10327"/>
    <cellStyle name="Input 2 4 3 3 4" xfId="10328"/>
    <cellStyle name="Input 2 4 3 3 4 2" xfId="10329"/>
    <cellStyle name="Input 2 4 3 3 4 3" xfId="10330"/>
    <cellStyle name="Input 2 4 3 3 4 4" xfId="10331"/>
    <cellStyle name="Input 2 4 3 3 5" xfId="10332"/>
    <cellStyle name="Input 2 4 3 3 5 2" xfId="10333"/>
    <cellStyle name="Input 2 4 3 3 5 3" xfId="10334"/>
    <cellStyle name="Input 2 4 3 3 5 4" xfId="10335"/>
    <cellStyle name="Input 2 4 3 3 6" xfId="10336"/>
    <cellStyle name="Input 2 4 3 3 6 2" xfId="10337"/>
    <cellStyle name="Input 2 4 3 3 6 3" xfId="10338"/>
    <cellStyle name="Input 2 4 3 3 6 4" xfId="10339"/>
    <cellStyle name="Input 2 4 3 3 7" xfId="10340"/>
    <cellStyle name="Input 2 4 3 3 8" xfId="10341"/>
    <cellStyle name="Input 2 4 3 3 9" xfId="10342"/>
    <cellStyle name="Input 2 4 3 4" xfId="10343"/>
    <cellStyle name="Input 2 4 3 4 10" xfId="10344"/>
    <cellStyle name="Input 2 4 3 4 2" xfId="10345"/>
    <cellStyle name="Input 2 4 3 4 2 2" xfId="10346"/>
    <cellStyle name="Input 2 4 3 4 2 3" xfId="10347"/>
    <cellStyle name="Input 2 4 3 4 2 4" xfId="10348"/>
    <cellStyle name="Input 2 4 3 4 3" xfId="10349"/>
    <cellStyle name="Input 2 4 3 4 3 2" xfId="10350"/>
    <cellStyle name="Input 2 4 3 4 3 3" xfId="10351"/>
    <cellStyle name="Input 2 4 3 4 3 4" xfId="10352"/>
    <cellStyle name="Input 2 4 3 4 4" xfId="10353"/>
    <cellStyle name="Input 2 4 3 4 4 2" xfId="10354"/>
    <cellStyle name="Input 2 4 3 4 4 3" xfId="10355"/>
    <cellStyle name="Input 2 4 3 4 4 4" xfId="10356"/>
    <cellStyle name="Input 2 4 3 4 5" xfId="10357"/>
    <cellStyle name="Input 2 4 3 4 5 2" xfId="10358"/>
    <cellStyle name="Input 2 4 3 4 5 3" xfId="10359"/>
    <cellStyle name="Input 2 4 3 4 5 4" xfId="10360"/>
    <cellStyle name="Input 2 4 3 4 6" xfId="10361"/>
    <cellStyle name="Input 2 4 3 4 6 2" xfId="10362"/>
    <cellStyle name="Input 2 4 3 4 6 3" xfId="10363"/>
    <cellStyle name="Input 2 4 3 4 6 4" xfId="10364"/>
    <cellStyle name="Input 2 4 3 4 7" xfId="10365"/>
    <cellStyle name="Input 2 4 3 4 8" xfId="10366"/>
    <cellStyle name="Input 2 4 3 4 9" xfId="10367"/>
    <cellStyle name="Input 2 4 3 5" xfId="10368"/>
    <cellStyle name="Input 2 4 3 5 2" xfId="10369"/>
    <cellStyle name="Input 2 4 3 5 2 2" xfId="10370"/>
    <cellStyle name="Input 2 4 3 5 2 3" xfId="10371"/>
    <cellStyle name="Input 2 4 3 5 3" xfId="10372"/>
    <cellStyle name="Input 2 4 3 5 3 2" xfId="10373"/>
    <cellStyle name="Input 2 4 3 5 3 3" xfId="10374"/>
    <cellStyle name="Input 2 4 3 5 4" xfId="10375"/>
    <cellStyle name="Input 2 4 3 5 4 2" xfId="10376"/>
    <cellStyle name="Input 2 4 3 5 4 3" xfId="10377"/>
    <cellStyle name="Input 2 4 3 5 5" xfId="10378"/>
    <cellStyle name="Input 2 4 3 5 5 2" xfId="10379"/>
    <cellStyle name="Input 2 4 3 5 5 3" xfId="10380"/>
    <cellStyle name="Input 2 4 3 5 6" xfId="10381"/>
    <cellStyle name="Input 2 4 3 5 6 2" xfId="10382"/>
    <cellStyle name="Input 2 4 3 5 6 3" xfId="10383"/>
    <cellStyle name="Input 2 4 3 5 7" xfId="10384"/>
    <cellStyle name="Input 2 4 3 5 8" xfId="10385"/>
    <cellStyle name="Input 2 4 3 5 9" xfId="10386"/>
    <cellStyle name="Input 2 4 3 6" xfId="10387"/>
    <cellStyle name="Input 2 4 3 6 2" xfId="10388"/>
    <cellStyle name="Input 2 4 3 6 2 2" xfId="10389"/>
    <cellStyle name="Input 2 4 3 6 2 3" xfId="10390"/>
    <cellStyle name="Input 2 4 3 6 3" xfId="10391"/>
    <cellStyle name="Input 2 4 3 6 3 2" xfId="10392"/>
    <cellStyle name="Input 2 4 3 6 3 3" xfId="10393"/>
    <cellStyle name="Input 2 4 3 6 4" xfId="10394"/>
    <cellStyle name="Input 2 4 3 6 4 2" xfId="10395"/>
    <cellStyle name="Input 2 4 3 6 4 3" xfId="10396"/>
    <cellStyle name="Input 2 4 3 6 5" xfId="10397"/>
    <cellStyle name="Input 2 4 3 6 5 2" xfId="10398"/>
    <cellStyle name="Input 2 4 3 6 5 3" xfId="10399"/>
    <cellStyle name="Input 2 4 3 6 6" xfId="10400"/>
    <cellStyle name="Input 2 4 3 6 6 2" xfId="10401"/>
    <cellStyle name="Input 2 4 3 6 6 3" xfId="10402"/>
    <cellStyle name="Input 2 4 3 6 7" xfId="10403"/>
    <cellStyle name="Input 2 4 3 6 8" xfId="10404"/>
    <cellStyle name="Input 2 4 3 6 9" xfId="10405"/>
    <cellStyle name="Input 2 4 3 7" xfId="10406"/>
    <cellStyle name="Input 2 4 3 7 2" xfId="10407"/>
    <cellStyle name="Input 2 4 3 7 2 2" xfId="10408"/>
    <cellStyle name="Input 2 4 3 7 2 3" xfId="10409"/>
    <cellStyle name="Input 2 4 3 7 3" xfId="10410"/>
    <cellStyle name="Input 2 4 3 7 3 2" xfId="10411"/>
    <cellStyle name="Input 2 4 3 7 3 3" xfId="10412"/>
    <cellStyle name="Input 2 4 3 7 4" xfId="10413"/>
    <cellStyle name="Input 2 4 3 7 4 2" xfId="10414"/>
    <cellStyle name="Input 2 4 3 7 4 3" xfId="10415"/>
    <cellStyle name="Input 2 4 3 7 5" xfId="10416"/>
    <cellStyle name="Input 2 4 3 7 5 2" xfId="10417"/>
    <cellStyle name="Input 2 4 3 7 5 3" xfId="10418"/>
    <cellStyle name="Input 2 4 3 7 6" xfId="10419"/>
    <cellStyle name="Input 2 4 3 7 6 2" xfId="10420"/>
    <cellStyle name="Input 2 4 3 7 6 3" xfId="10421"/>
    <cellStyle name="Input 2 4 3 7 7" xfId="10422"/>
    <cellStyle name="Input 2 4 3 7 8" xfId="10423"/>
    <cellStyle name="Input 2 4 3 7 9" xfId="10424"/>
    <cellStyle name="Input 2 4 3 8" xfId="10425"/>
    <cellStyle name="Input 2 4 3 8 2" xfId="10426"/>
    <cellStyle name="Input 2 4 3 8 2 2" xfId="10427"/>
    <cellStyle name="Input 2 4 3 8 2 3" xfId="10428"/>
    <cellStyle name="Input 2 4 3 8 3" xfId="10429"/>
    <cellStyle name="Input 2 4 3 8 3 2" xfId="10430"/>
    <cellStyle name="Input 2 4 3 8 3 3" xfId="10431"/>
    <cellStyle name="Input 2 4 3 8 4" xfId="10432"/>
    <cellStyle name="Input 2 4 3 8 4 2" xfId="10433"/>
    <cellStyle name="Input 2 4 3 8 4 3" xfId="10434"/>
    <cellStyle name="Input 2 4 3 8 5" xfId="10435"/>
    <cellStyle name="Input 2 4 3 8 5 2" xfId="10436"/>
    <cellStyle name="Input 2 4 3 8 5 3" xfId="10437"/>
    <cellStyle name="Input 2 4 3 8 6" xfId="10438"/>
    <cellStyle name="Input 2 4 3 8 6 2" xfId="10439"/>
    <cellStyle name="Input 2 4 3 8 6 3" xfId="10440"/>
    <cellStyle name="Input 2 4 3 8 7" xfId="10441"/>
    <cellStyle name="Input 2 4 3 8 8" xfId="10442"/>
    <cellStyle name="Input 2 4 3 8 9" xfId="10443"/>
    <cellStyle name="Input 2 4 3 9" xfId="10444"/>
    <cellStyle name="Input 2 4 3 9 2" xfId="10445"/>
    <cellStyle name="Input 2 4 3 9 2 2" xfId="10446"/>
    <cellStyle name="Input 2 4 3 9 2 3" xfId="10447"/>
    <cellStyle name="Input 2 4 3 9 3" xfId="10448"/>
    <cellStyle name="Input 2 4 3 9 3 2" xfId="10449"/>
    <cellStyle name="Input 2 4 3 9 3 3" xfId="10450"/>
    <cellStyle name="Input 2 4 3 9 4" xfId="10451"/>
    <cellStyle name="Input 2 4 3 9 4 2" xfId="10452"/>
    <cellStyle name="Input 2 4 3 9 4 3" xfId="10453"/>
    <cellStyle name="Input 2 4 3 9 5" xfId="10454"/>
    <cellStyle name="Input 2 4 3 9 5 2" xfId="10455"/>
    <cellStyle name="Input 2 4 3 9 5 3" xfId="10456"/>
    <cellStyle name="Input 2 4 3 9 6" xfId="10457"/>
    <cellStyle name="Input 2 4 3 9 6 2" xfId="10458"/>
    <cellStyle name="Input 2 4 3 9 6 3" xfId="10459"/>
    <cellStyle name="Input 2 4 3 9 7" xfId="10460"/>
    <cellStyle name="Input 2 4 3 9 8" xfId="10461"/>
    <cellStyle name="Input 2 4 3 9 9" xfId="10462"/>
    <cellStyle name="Input 2 4 4" xfId="10463"/>
    <cellStyle name="Input 2 4 4 10" xfId="10464"/>
    <cellStyle name="Input 2 4 4 10 2" xfId="10465"/>
    <cellStyle name="Input 2 4 4 10 2 2" xfId="10466"/>
    <cellStyle name="Input 2 4 4 10 2 3" xfId="10467"/>
    <cellStyle name="Input 2 4 4 10 3" xfId="10468"/>
    <cellStyle name="Input 2 4 4 10 3 2" xfId="10469"/>
    <cellStyle name="Input 2 4 4 10 3 3" xfId="10470"/>
    <cellStyle name="Input 2 4 4 10 4" xfId="10471"/>
    <cellStyle name="Input 2 4 4 10 4 2" xfId="10472"/>
    <cellStyle name="Input 2 4 4 10 4 3" xfId="10473"/>
    <cellStyle name="Input 2 4 4 10 5" xfId="10474"/>
    <cellStyle name="Input 2 4 4 10 5 2" xfId="10475"/>
    <cellStyle name="Input 2 4 4 10 5 3" xfId="10476"/>
    <cellStyle name="Input 2 4 4 10 6" xfId="10477"/>
    <cellStyle name="Input 2 4 4 10 6 2" xfId="10478"/>
    <cellStyle name="Input 2 4 4 10 6 3" xfId="10479"/>
    <cellStyle name="Input 2 4 4 10 7" xfId="10480"/>
    <cellStyle name="Input 2 4 4 10 8" xfId="10481"/>
    <cellStyle name="Input 2 4 4 11" xfId="10482"/>
    <cellStyle name="Input 2 4 4 11 2" xfId="10483"/>
    <cellStyle name="Input 2 4 4 11 2 2" xfId="10484"/>
    <cellStyle name="Input 2 4 4 11 2 3" xfId="10485"/>
    <cellStyle name="Input 2 4 4 11 3" xfId="10486"/>
    <cellStyle name="Input 2 4 4 11 3 2" xfId="10487"/>
    <cellStyle name="Input 2 4 4 11 3 3" xfId="10488"/>
    <cellStyle name="Input 2 4 4 11 4" xfId="10489"/>
    <cellStyle name="Input 2 4 4 11 4 2" xfId="10490"/>
    <cellStyle name="Input 2 4 4 11 4 3" xfId="10491"/>
    <cellStyle name="Input 2 4 4 11 5" xfId="10492"/>
    <cellStyle name="Input 2 4 4 11 5 2" xfId="10493"/>
    <cellStyle name="Input 2 4 4 11 5 3" xfId="10494"/>
    <cellStyle name="Input 2 4 4 11 6" xfId="10495"/>
    <cellStyle name="Input 2 4 4 11 6 2" xfId="10496"/>
    <cellStyle name="Input 2 4 4 11 6 3" xfId="10497"/>
    <cellStyle name="Input 2 4 4 11 7" xfId="10498"/>
    <cellStyle name="Input 2 4 4 11 8" xfId="10499"/>
    <cellStyle name="Input 2 4 4 12" xfId="10500"/>
    <cellStyle name="Input 2 4 4 12 2" xfId="10501"/>
    <cellStyle name="Input 2 4 4 12 2 2" xfId="10502"/>
    <cellStyle name="Input 2 4 4 12 2 3" xfId="10503"/>
    <cellStyle name="Input 2 4 4 12 3" xfId="10504"/>
    <cellStyle name="Input 2 4 4 12 3 2" xfId="10505"/>
    <cellStyle name="Input 2 4 4 12 3 3" xfId="10506"/>
    <cellStyle name="Input 2 4 4 12 4" xfId="10507"/>
    <cellStyle name="Input 2 4 4 12 4 2" xfId="10508"/>
    <cellStyle name="Input 2 4 4 12 4 3" xfId="10509"/>
    <cellStyle name="Input 2 4 4 12 5" xfId="10510"/>
    <cellStyle name="Input 2 4 4 12 5 2" xfId="10511"/>
    <cellStyle name="Input 2 4 4 12 5 3" xfId="10512"/>
    <cellStyle name="Input 2 4 4 12 6" xfId="10513"/>
    <cellStyle name="Input 2 4 4 12 6 2" xfId="10514"/>
    <cellStyle name="Input 2 4 4 12 6 3" xfId="10515"/>
    <cellStyle name="Input 2 4 4 12 7" xfId="10516"/>
    <cellStyle name="Input 2 4 4 12 8" xfId="10517"/>
    <cellStyle name="Input 2 4 4 13" xfId="10518"/>
    <cellStyle name="Input 2 4 4 13 2" xfId="10519"/>
    <cellStyle name="Input 2 4 4 13 2 2" xfId="10520"/>
    <cellStyle name="Input 2 4 4 13 2 3" xfId="10521"/>
    <cellStyle name="Input 2 4 4 13 3" xfId="10522"/>
    <cellStyle name="Input 2 4 4 13 3 2" xfId="10523"/>
    <cellStyle name="Input 2 4 4 13 3 3" xfId="10524"/>
    <cellStyle name="Input 2 4 4 13 4" xfId="10525"/>
    <cellStyle name="Input 2 4 4 13 4 2" xfId="10526"/>
    <cellStyle name="Input 2 4 4 13 4 3" xfId="10527"/>
    <cellStyle name="Input 2 4 4 13 5" xfId="10528"/>
    <cellStyle name="Input 2 4 4 13 5 2" xfId="10529"/>
    <cellStyle name="Input 2 4 4 13 5 3" xfId="10530"/>
    <cellStyle name="Input 2 4 4 13 6" xfId="10531"/>
    <cellStyle name="Input 2 4 4 13 6 2" xfId="10532"/>
    <cellStyle name="Input 2 4 4 13 6 3" xfId="10533"/>
    <cellStyle name="Input 2 4 4 13 7" xfId="10534"/>
    <cellStyle name="Input 2 4 4 13 8" xfId="10535"/>
    <cellStyle name="Input 2 4 4 14" xfId="10536"/>
    <cellStyle name="Input 2 4 4 14 2" xfId="10537"/>
    <cellStyle name="Input 2 4 4 14 2 2" xfId="10538"/>
    <cellStyle name="Input 2 4 4 14 2 3" xfId="10539"/>
    <cellStyle name="Input 2 4 4 14 3" xfId="10540"/>
    <cellStyle name="Input 2 4 4 14 3 2" xfId="10541"/>
    <cellStyle name="Input 2 4 4 14 3 3" xfId="10542"/>
    <cellStyle name="Input 2 4 4 14 4" xfId="10543"/>
    <cellStyle name="Input 2 4 4 14 4 2" xfId="10544"/>
    <cellStyle name="Input 2 4 4 14 4 3" xfId="10545"/>
    <cellStyle name="Input 2 4 4 14 5" xfId="10546"/>
    <cellStyle name="Input 2 4 4 14 5 2" xfId="10547"/>
    <cellStyle name="Input 2 4 4 14 5 3" xfId="10548"/>
    <cellStyle name="Input 2 4 4 14 6" xfId="10549"/>
    <cellStyle name="Input 2 4 4 14 6 2" xfId="10550"/>
    <cellStyle name="Input 2 4 4 14 6 3" xfId="10551"/>
    <cellStyle name="Input 2 4 4 14 7" xfId="10552"/>
    <cellStyle name="Input 2 4 4 14 8" xfId="10553"/>
    <cellStyle name="Input 2 4 4 15" xfId="10554"/>
    <cellStyle name="Input 2 4 4 15 2" xfId="10555"/>
    <cellStyle name="Input 2 4 4 15 3" xfId="10556"/>
    <cellStyle name="Input 2 4 4 16" xfId="10557"/>
    <cellStyle name="Input 2 4 4 2" xfId="10558"/>
    <cellStyle name="Input 2 4 4 2 2" xfId="10559"/>
    <cellStyle name="Input 2 4 4 2 2 2" xfId="10560"/>
    <cellStyle name="Input 2 4 4 2 2 3" xfId="10561"/>
    <cellStyle name="Input 2 4 4 2 3" xfId="10562"/>
    <cellStyle name="Input 2 4 4 2 3 2" xfId="10563"/>
    <cellStyle name="Input 2 4 4 2 3 3" xfId="10564"/>
    <cellStyle name="Input 2 4 4 2 4" xfId="10565"/>
    <cellStyle name="Input 2 4 4 2 4 2" xfId="10566"/>
    <cellStyle name="Input 2 4 4 2 4 3" xfId="10567"/>
    <cellStyle name="Input 2 4 4 2 5" xfId="10568"/>
    <cellStyle name="Input 2 4 4 2 5 2" xfId="10569"/>
    <cellStyle name="Input 2 4 4 2 5 3" xfId="10570"/>
    <cellStyle name="Input 2 4 4 2 6" xfId="10571"/>
    <cellStyle name="Input 2 4 4 2 6 2" xfId="10572"/>
    <cellStyle name="Input 2 4 4 2 6 3" xfId="10573"/>
    <cellStyle name="Input 2 4 4 2 7" xfId="10574"/>
    <cellStyle name="Input 2 4 4 2 8" xfId="10575"/>
    <cellStyle name="Input 2 4 4 2 9" xfId="10576"/>
    <cellStyle name="Input 2 4 4 3" xfId="10577"/>
    <cellStyle name="Input 2 4 4 3 2" xfId="10578"/>
    <cellStyle name="Input 2 4 4 3 2 2" xfId="10579"/>
    <cellStyle name="Input 2 4 4 3 2 3" xfId="10580"/>
    <cellStyle name="Input 2 4 4 3 3" xfId="10581"/>
    <cellStyle name="Input 2 4 4 3 3 2" xfId="10582"/>
    <cellStyle name="Input 2 4 4 3 3 3" xfId="10583"/>
    <cellStyle name="Input 2 4 4 3 4" xfId="10584"/>
    <cellStyle name="Input 2 4 4 3 4 2" xfId="10585"/>
    <cellStyle name="Input 2 4 4 3 4 3" xfId="10586"/>
    <cellStyle name="Input 2 4 4 3 5" xfId="10587"/>
    <cellStyle name="Input 2 4 4 3 5 2" xfId="10588"/>
    <cellStyle name="Input 2 4 4 3 5 3" xfId="10589"/>
    <cellStyle name="Input 2 4 4 3 6" xfId="10590"/>
    <cellStyle name="Input 2 4 4 3 6 2" xfId="10591"/>
    <cellStyle name="Input 2 4 4 3 6 3" xfId="10592"/>
    <cellStyle name="Input 2 4 4 3 7" xfId="10593"/>
    <cellStyle name="Input 2 4 4 3 8" xfId="10594"/>
    <cellStyle name="Input 2 4 4 3 9" xfId="10595"/>
    <cellStyle name="Input 2 4 4 4" xfId="10596"/>
    <cellStyle name="Input 2 4 4 4 2" xfId="10597"/>
    <cellStyle name="Input 2 4 4 4 2 2" xfId="10598"/>
    <cellStyle name="Input 2 4 4 4 2 3" xfId="10599"/>
    <cellStyle name="Input 2 4 4 4 3" xfId="10600"/>
    <cellStyle name="Input 2 4 4 4 3 2" xfId="10601"/>
    <cellStyle name="Input 2 4 4 4 3 3" xfId="10602"/>
    <cellStyle name="Input 2 4 4 4 4" xfId="10603"/>
    <cellStyle name="Input 2 4 4 4 4 2" xfId="10604"/>
    <cellStyle name="Input 2 4 4 4 4 3" xfId="10605"/>
    <cellStyle name="Input 2 4 4 4 5" xfId="10606"/>
    <cellStyle name="Input 2 4 4 4 5 2" xfId="10607"/>
    <cellStyle name="Input 2 4 4 4 5 3" xfId="10608"/>
    <cellStyle name="Input 2 4 4 4 6" xfId="10609"/>
    <cellStyle name="Input 2 4 4 4 6 2" xfId="10610"/>
    <cellStyle name="Input 2 4 4 4 6 3" xfId="10611"/>
    <cellStyle name="Input 2 4 4 4 7" xfId="10612"/>
    <cellStyle name="Input 2 4 4 4 8" xfId="10613"/>
    <cellStyle name="Input 2 4 4 4 9" xfId="10614"/>
    <cellStyle name="Input 2 4 4 5" xfId="10615"/>
    <cellStyle name="Input 2 4 4 5 2" xfId="10616"/>
    <cellStyle name="Input 2 4 4 5 2 2" xfId="10617"/>
    <cellStyle name="Input 2 4 4 5 2 3" xfId="10618"/>
    <cellStyle name="Input 2 4 4 5 3" xfId="10619"/>
    <cellStyle name="Input 2 4 4 5 3 2" xfId="10620"/>
    <cellStyle name="Input 2 4 4 5 3 3" xfId="10621"/>
    <cellStyle name="Input 2 4 4 5 4" xfId="10622"/>
    <cellStyle name="Input 2 4 4 5 4 2" xfId="10623"/>
    <cellStyle name="Input 2 4 4 5 4 3" xfId="10624"/>
    <cellStyle name="Input 2 4 4 5 5" xfId="10625"/>
    <cellStyle name="Input 2 4 4 5 5 2" xfId="10626"/>
    <cellStyle name="Input 2 4 4 5 5 3" xfId="10627"/>
    <cellStyle name="Input 2 4 4 5 6" xfId="10628"/>
    <cellStyle name="Input 2 4 4 5 6 2" xfId="10629"/>
    <cellStyle name="Input 2 4 4 5 6 3" xfId="10630"/>
    <cellStyle name="Input 2 4 4 5 7" xfId="10631"/>
    <cellStyle name="Input 2 4 4 5 8" xfId="10632"/>
    <cellStyle name="Input 2 4 4 5 9" xfId="10633"/>
    <cellStyle name="Input 2 4 4 6" xfId="10634"/>
    <cellStyle name="Input 2 4 4 6 2" xfId="10635"/>
    <cellStyle name="Input 2 4 4 6 2 2" xfId="10636"/>
    <cellStyle name="Input 2 4 4 6 2 3" xfId="10637"/>
    <cellStyle name="Input 2 4 4 6 3" xfId="10638"/>
    <cellStyle name="Input 2 4 4 6 3 2" xfId="10639"/>
    <cellStyle name="Input 2 4 4 6 3 3" xfId="10640"/>
    <cellStyle name="Input 2 4 4 6 4" xfId="10641"/>
    <cellStyle name="Input 2 4 4 6 4 2" xfId="10642"/>
    <cellStyle name="Input 2 4 4 6 4 3" xfId="10643"/>
    <cellStyle name="Input 2 4 4 6 5" xfId="10644"/>
    <cellStyle name="Input 2 4 4 6 5 2" xfId="10645"/>
    <cellStyle name="Input 2 4 4 6 5 3" xfId="10646"/>
    <cellStyle name="Input 2 4 4 6 6" xfId="10647"/>
    <cellStyle name="Input 2 4 4 6 6 2" xfId="10648"/>
    <cellStyle name="Input 2 4 4 6 6 3" xfId="10649"/>
    <cellStyle name="Input 2 4 4 6 7" xfId="10650"/>
    <cellStyle name="Input 2 4 4 6 8" xfId="10651"/>
    <cellStyle name="Input 2 4 4 6 9" xfId="10652"/>
    <cellStyle name="Input 2 4 4 7" xfId="10653"/>
    <cellStyle name="Input 2 4 4 7 2" xfId="10654"/>
    <cellStyle name="Input 2 4 4 7 2 2" xfId="10655"/>
    <cellStyle name="Input 2 4 4 7 2 3" xfId="10656"/>
    <cellStyle name="Input 2 4 4 7 3" xfId="10657"/>
    <cellStyle name="Input 2 4 4 7 3 2" xfId="10658"/>
    <cellStyle name="Input 2 4 4 7 3 3" xfId="10659"/>
    <cellStyle name="Input 2 4 4 7 4" xfId="10660"/>
    <cellStyle name="Input 2 4 4 7 4 2" xfId="10661"/>
    <cellStyle name="Input 2 4 4 7 4 3" xfId="10662"/>
    <cellStyle name="Input 2 4 4 7 5" xfId="10663"/>
    <cellStyle name="Input 2 4 4 7 5 2" xfId="10664"/>
    <cellStyle name="Input 2 4 4 7 5 3" xfId="10665"/>
    <cellStyle name="Input 2 4 4 7 6" xfId="10666"/>
    <cellStyle name="Input 2 4 4 7 6 2" xfId="10667"/>
    <cellStyle name="Input 2 4 4 7 6 3" xfId="10668"/>
    <cellStyle name="Input 2 4 4 7 7" xfId="10669"/>
    <cellStyle name="Input 2 4 4 7 8" xfId="10670"/>
    <cellStyle name="Input 2 4 4 7 9" xfId="10671"/>
    <cellStyle name="Input 2 4 4 8" xfId="10672"/>
    <cellStyle name="Input 2 4 4 8 2" xfId="10673"/>
    <cellStyle name="Input 2 4 4 8 2 2" xfId="10674"/>
    <cellStyle name="Input 2 4 4 8 2 3" xfId="10675"/>
    <cellStyle name="Input 2 4 4 8 3" xfId="10676"/>
    <cellStyle name="Input 2 4 4 8 3 2" xfId="10677"/>
    <cellStyle name="Input 2 4 4 8 3 3" xfId="10678"/>
    <cellStyle name="Input 2 4 4 8 4" xfId="10679"/>
    <cellStyle name="Input 2 4 4 8 4 2" xfId="10680"/>
    <cellStyle name="Input 2 4 4 8 4 3" xfId="10681"/>
    <cellStyle name="Input 2 4 4 8 5" xfId="10682"/>
    <cellStyle name="Input 2 4 4 8 5 2" xfId="10683"/>
    <cellStyle name="Input 2 4 4 8 5 3" xfId="10684"/>
    <cellStyle name="Input 2 4 4 8 6" xfId="10685"/>
    <cellStyle name="Input 2 4 4 8 6 2" xfId="10686"/>
    <cellStyle name="Input 2 4 4 8 6 3" xfId="10687"/>
    <cellStyle name="Input 2 4 4 8 7" xfId="10688"/>
    <cellStyle name="Input 2 4 4 8 8" xfId="10689"/>
    <cellStyle name="Input 2 4 4 8 9" xfId="10690"/>
    <cellStyle name="Input 2 4 4 9" xfId="10691"/>
    <cellStyle name="Input 2 4 4 9 2" xfId="10692"/>
    <cellStyle name="Input 2 4 4 9 2 2" xfId="10693"/>
    <cellStyle name="Input 2 4 4 9 2 3" xfId="10694"/>
    <cellStyle name="Input 2 4 4 9 3" xfId="10695"/>
    <cellStyle name="Input 2 4 4 9 3 2" xfId="10696"/>
    <cellStyle name="Input 2 4 4 9 3 3" xfId="10697"/>
    <cellStyle name="Input 2 4 4 9 4" xfId="10698"/>
    <cellStyle name="Input 2 4 4 9 4 2" xfId="10699"/>
    <cellStyle name="Input 2 4 4 9 4 3" xfId="10700"/>
    <cellStyle name="Input 2 4 4 9 5" xfId="10701"/>
    <cellStyle name="Input 2 4 4 9 5 2" xfId="10702"/>
    <cellStyle name="Input 2 4 4 9 5 3" xfId="10703"/>
    <cellStyle name="Input 2 4 4 9 6" xfId="10704"/>
    <cellStyle name="Input 2 4 4 9 6 2" xfId="10705"/>
    <cellStyle name="Input 2 4 4 9 6 3" xfId="10706"/>
    <cellStyle name="Input 2 4 4 9 7" xfId="10707"/>
    <cellStyle name="Input 2 4 4 9 8" xfId="10708"/>
    <cellStyle name="Input 2 4 5" xfId="10709"/>
    <cellStyle name="Input 2 4 5 10" xfId="10710"/>
    <cellStyle name="Input 2 4 5 11" xfId="10711"/>
    <cellStyle name="Input 2 4 5 2" xfId="10712"/>
    <cellStyle name="Input 2 4 5 2 2" xfId="10713"/>
    <cellStyle name="Input 2 4 5 2 3" xfId="10714"/>
    <cellStyle name="Input 2 4 5 2 4" xfId="10715"/>
    <cellStyle name="Input 2 4 5 3" xfId="10716"/>
    <cellStyle name="Input 2 4 5 3 2" xfId="10717"/>
    <cellStyle name="Input 2 4 5 3 3" xfId="10718"/>
    <cellStyle name="Input 2 4 5 3 4" xfId="10719"/>
    <cellStyle name="Input 2 4 5 4" xfId="10720"/>
    <cellStyle name="Input 2 4 5 4 2" xfId="10721"/>
    <cellStyle name="Input 2 4 5 4 3" xfId="10722"/>
    <cellStyle name="Input 2 4 5 4 4" xfId="10723"/>
    <cellStyle name="Input 2 4 5 5" xfId="10724"/>
    <cellStyle name="Input 2 4 5 5 2" xfId="10725"/>
    <cellStyle name="Input 2 4 5 5 3" xfId="10726"/>
    <cellStyle name="Input 2 4 5 5 4" xfId="10727"/>
    <cellStyle name="Input 2 4 5 6" xfId="10728"/>
    <cellStyle name="Input 2 4 5 6 2" xfId="10729"/>
    <cellStyle name="Input 2 4 5 6 3" xfId="10730"/>
    <cellStyle name="Input 2 4 5 6 4" xfId="10731"/>
    <cellStyle name="Input 2 4 5 7" xfId="10732"/>
    <cellStyle name="Input 2 4 5 8" xfId="10733"/>
    <cellStyle name="Input 2 4 5 9" xfId="10734"/>
    <cellStyle name="Input 2 4 6" xfId="10735"/>
    <cellStyle name="Input 2 4 6 10" xfId="10736"/>
    <cellStyle name="Input 2 4 6 2" xfId="10737"/>
    <cellStyle name="Input 2 4 6 2 2" xfId="10738"/>
    <cellStyle name="Input 2 4 6 2 3" xfId="10739"/>
    <cellStyle name="Input 2 4 6 2 4" xfId="10740"/>
    <cellStyle name="Input 2 4 6 3" xfId="10741"/>
    <cellStyle name="Input 2 4 6 3 2" xfId="10742"/>
    <cellStyle name="Input 2 4 6 3 3" xfId="10743"/>
    <cellStyle name="Input 2 4 6 3 4" xfId="10744"/>
    <cellStyle name="Input 2 4 6 4" xfId="10745"/>
    <cellStyle name="Input 2 4 6 4 2" xfId="10746"/>
    <cellStyle name="Input 2 4 6 4 3" xfId="10747"/>
    <cellStyle name="Input 2 4 6 4 4" xfId="10748"/>
    <cellStyle name="Input 2 4 6 5" xfId="10749"/>
    <cellStyle name="Input 2 4 6 5 2" xfId="10750"/>
    <cellStyle name="Input 2 4 6 5 3" xfId="10751"/>
    <cellStyle name="Input 2 4 6 5 4" xfId="10752"/>
    <cellStyle name="Input 2 4 6 6" xfId="10753"/>
    <cellStyle name="Input 2 4 6 6 2" xfId="10754"/>
    <cellStyle name="Input 2 4 6 6 3" xfId="10755"/>
    <cellStyle name="Input 2 4 6 6 4" xfId="10756"/>
    <cellStyle name="Input 2 4 6 7" xfId="10757"/>
    <cellStyle name="Input 2 4 6 8" xfId="10758"/>
    <cellStyle name="Input 2 4 6 9" xfId="10759"/>
    <cellStyle name="Input 2 4 7" xfId="10760"/>
    <cellStyle name="Input 2 4 7 2" xfId="10761"/>
    <cellStyle name="Input 2 4 7 2 2" xfId="10762"/>
    <cellStyle name="Input 2 4 7 2 3" xfId="10763"/>
    <cellStyle name="Input 2 4 7 3" xfId="10764"/>
    <cellStyle name="Input 2 4 7 3 2" xfId="10765"/>
    <cellStyle name="Input 2 4 7 3 3" xfId="10766"/>
    <cellStyle name="Input 2 4 7 4" xfId="10767"/>
    <cellStyle name="Input 2 4 7 4 2" xfId="10768"/>
    <cellStyle name="Input 2 4 7 4 3" xfId="10769"/>
    <cellStyle name="Input 2 4 7 5" xfId="10770"/>
    <cellStyle name="Input 2 4 7 5 2" xfId="10771"/>
    <cellStyle name="Input 2 4 7 5 3" xfId="10772"/>
    <cellStyle name="Input 2 4 7 6" xfId="10773"/>
    <cellStyle name="Input 2 4 7 6 2" xfId="10774"/>
    <cellStyle name="Input 2 4 7 6 3" xfId="10775"/>
    <cellStyle name="Input 2 4 7 7" xfId="10776"/>
    <cellStyle name="Input 2 4 7 8" xfId="10777"/>
    <cellStyle name="Input 2 4 7 9" xfId="10778"/>
    <cellStyle name="Input 2 4 8" xfId="10779"/>
    <cellStyle name="Input 2 4 8 2" xfId="10780"/>
    <cellStyle name="Input 2 4 8 2 2" xfId="10781"/>
    <cellStyle name="Input 2 4 8 2 3" xfId="10782"/>
    <cellStyle name="Input 2 4 8 3" xfId="10783"/>
    <cellStyle name="Input 2 4 8 3 2" xfId="10784"/>
    <cellStyle name="Input 2 4 8 3 3" xfId="10785"/>
    <cellStyle name="Input 2 4 8 4" xfId="10786"/>
    <cellStyle name="Input 2 4 8 4 2" xfId="10787"/>
    <cellStyle name="Input 2 4 8 4 3" xfId="10788"/>
    <cellStyle name="Input 2 4 8 5" xfId="10789"/>
    <cellStyle name="Input 2 4 8 5 2" xfId="10790"/>
    <cellStyle name="Input 2 4 8 5 3" xfId="10791"/>
    <cellStyle name="Input 2 4 8 6" xfId="10792"/>
    <cellStyle name="Input 2 4 8 6 2" xfId="10793"/>
    <cellStyle name="Input 2 4 8 6 3" xfId="10794"/>
    <cellStyle name="Input 2 4 8 7" xfId="10795"/>
    <cellStyle name="Input 2 4 8 8" xfId="10796"/>
    <cellStyle name="Input 2 4 8 9" xfId="10797"/>
    <cellStyle name="Input 2 4 9" xfId="10798"/>
    <cellStyle name="Input 2 4 9 2" xfId="10799"/>
    <cellStyle name="Input 2 4 9 2 2" xfId="10800"/>
    <cellStyle name="Input 2 4 9 2 3" xfId="10801"/>
    <cellStyle name="Input 2 4 9 3" xfId="10802"/>
    <cellStyle name="Input 2 4 9 3 2" xfId="10803"/>
    <cellStyle name="Input 2 4 9 3 3" xfId="10804"/>
    <cellStyle name="Input 2 4 9 4" xfId="10805"/>
    <cellStyle name="Input 2 4 9 4 2" xfId="10806"/>
    <cellStyle name="Input 2 4 9 4 3" xfId="10807"/>
    <cellStyle name="Input 2 4 9 5" xfId="10808"/>
    <cellStyle name="Input 2 4 9 5 2" xfId="10809"/>
    <cellStyle name="Input 2 4 9 5 3" xfId="10810"/>
    <cellStyle name="Input 2 4 9 6" xfId="10811"/>
    <cellStyle name="Input 2 4 9 6 2" xfId="10812"/>
    <cellStyle name="Input 2 4 9 6 3" xfId="10813"/>
    <cellStyle name="Input 2 4 9 7" xfId="10814"/>
    <cellStyle name="Input 2 4 9 8" xfId="10815"/>
    <cellStyle name="Input 2 4 9 9" xfId="10816"/>
    <cellStyle name="Input 2 5" xfId="10817"/>
    <cellStyle name="Input 2 5 10" xfId="10818"/>
    <cellStyle name="Input 2 5 10 2" xfId="10819"/>
    <cellStyle name="Input 2 5 10 2 2" xfId="10820"/>
    <cellStyle name="Input 2 5 10 2 3" xfId="10821"/>
    <cellStyle name="Input 2 5 10 3" xfId="10822"/>
    <cellStyle name="Input 2 5 10 3 2" xfId="10823"/>
    <cellStyle name="Input 2 5 10 3 3" xfId="10824"/>
    <cellStyle name="Input 2 5 10 4" xfId="10825"/>
    <cellStyle name="Input 2 5 10 4 2" xfId="10826"/>
    <cellStyle name="Input 2 5 10 4 3" xfId="10827"/>
    <cellStyle name="Input 2 5 10 5" xfId="10828"/>
    <cellStyle name="Input 2 5 10 5 2" xfId="10829"/>
    <cellStyle name="Input 2 5 10 5 3" xfId="10830"/>
    <cellStyle name="Input 2 5 10 6" xfId="10831"/>
    <cellStyle name="Input 2 5 10 6 2" xfId="10832"/>
    <cellStyle name="Input 2 5 10 6 3" xfId="10833"/>
    <cellStyle name="Input 2 5 10 7" xfId="10834"/>
    <cellStyle name="Input 2 5 10 8" xfId="10835"/>
    <cellStyle name="Input 2 5 10 9" xfId="10836"/>
    <cellStyle name="Input 2 5 11" xfId="10837"/>
    <cellStyle name="Input 2 5 11 2" xfId="10838"/>
    <cellStyle name="Input 2 5 11 2 2" xfId="10839"/>
    <cellStyle name="Input 2 5 11 2 3" xfId="10840"/>
    <cellStyle name="Input 2 5 11 3" xfId="10841"/>
    <cellStyle name="Input 2 5 11 3 2" xfId="10842"/>
    <cellStyle name="Input 2 5 11 3 3" xfId="10843"/>
    <cellStyle name="Input 2 5 11 4" xfId="10844"/>
    <cellStyle name="Input 2 5 11 4 2" xfId="10845"/>
    <cellStyle name="Input 2 5 11 4 3" xfId="10846"/>
    <cellStyle name="Input 2 5 11 5" xfId="10847"/>
    <cellStyle name="Input 2 5 11 5 2" xfId="10848"/>
    <cellStyle name="Input 2 5 11 5 3" xfId="10849"/>
    <cellStyle name="Input 2 5 11 6" xfId="10850"/>
    <cellStyle name="Input 2 5 11 6 2" xfId="10851"/>
    <cellStyle name="Input 2 5 11 6 3" xfId="10852"/>
    <cellStyle name="Input 2 5 11 7" xfId="10853"/>
    <cellStyle name="Input 2 5 11 8" xfId="10854"/>
    <cellStyle name="Input 2 5 11 9" xfId="10855"/>
    <cellStyle name="Input 2 5 12" xfId="10856"/>
    <cellStyle name="Input 2 5 12 2" xfId="10857"/>
    <cellStyle name="Input 2 5 12 2 2" xfId="10858"/>
    <cellStyle name="Input 2 5 12 2 3" xfId="10859"/>
    <cellStyle name="Input 2 5 12 3" xfId="10860"/>
    <cellStyle name="Input 2 5 12 3 2" xfId="10861"/>
    <cellStyle name="Input 2 5 12 3 3" xfId="10862"/>
    <cellStyle name="Input 2 5 12 4" xfId="10863"/>
    <cellStyle name="Input 2 5 12 4 2" xfId="10864"/>
    <cellStyle name="Input 2 5 12 4 3" xfId="10865"/>
    <cellStyle name="Input 2 5 12 5" xfId="10866"/>
    <cellStyle name="Input 2 5 12 5 2" xfId="10867"/>
    <cellStyle name="Input 2 5 12 5 3" xfId="10868"/>
    <cellStyle name="Input 2 5 12 6" xfId="10869"/>
    <cellStyle name="Input 2 5 12 6 2" xfId="10870"/>
    <cellStyle name="Input 2 5 12 6 3" xfId="10871"/>
    <cellStyle name="Input 2 5 12 7" xfId="10872"/>
    <cellStyle name="Input 2 5 12 8" xfId="10873"/>
    <cellStyle name="Input 2 5 12 9" xfId="10874"/>
    <cellStyle name="Input 2 5 13" xfId="10875"/>
    <cellStyle name="Input 2 5 13 2" xfId="10876"/>
    <cellStyle name="Input 2 5 13 2 2" xfId="10877"/>
    <cellStyle name="Input 2 5 13 2 3" xfId="10878"/>
    <cellStyle name="Input 2 5 13 3" xfId="10879"/>
    <cellStyle name="Input 2 5 13 3 2" xfId="10880"/>
    <cellStyle name="Input 2 5 13 3 3" xfId="10881"/>
    <cellStyle name="Input 2 5 13 4" xfId="10882"/>
    <cellStyle name="Input 2 5 13 4 2" xfId="10883"/>
    <cellStyle name="Input 2 5 13 4 3" xfId="10884"/>
    <cellStyle name="Input 2 5 13 5" xfId="10885"/>
    <cellStyle name="Input 2 5 13 5 2" xfId="10886"/>
    <cellStyle name="Input 2 5 13 5 3" xfId="10887"/>
    <cellStyle name="Input 2 5 13 6" xfId="10888"/>
    <cellStyle name="Input 2 5 13 6 2" xfId="10889"/>
    <cellStyle name="Input 2 5 13 6 3" xfId="10890"/>
    <cellStyle name="Input 2 5 13 7" xfId="10891"/>
    <cellStyle name="Input 2 5 13 8" xfId="10892"/>
    <cellStyle name="Input 2 5 13 9" xfId="10893"/>
    <cellStyle name="Input 2 5 14" xfId="10894"/>
    <cellStyle name="Input 2 5 14 2" xfId="10895"/>
    <cellStyle name="Input 2 5 14 2 2" xfId="10896"/>
    <cellStyle name="Input 2 5 14 2 3" xfId="10897"/>
    <cellStyle name="Input 2 5 14 3" xfId="10898"/>
    <cellStyle name="Input 2 5 14 3 2" xfId="10899"/>
    <cellStyle name="Input 2 5 14 3 3" xfId="10900"/>
    <cellStyle name="Input 2 5 14 4" xfId="10901"/>
    <cellStyle name="Input 2 5 14 4 2" xfId="10902"/>
    <cellStyle name="Input 2 5 14 4 3" xfId="10903"/>
    <cellStyle name="Input 2 5 14 5" xfId="10904"/>
    <cellStyle name="Input 2 5 14 5 2" xfId="10905"/>
    <cellStyle name="Input 2 5 14 5 3" xfId="10906"/>
    <cellStyle name="Input 2 5 14 6" xfId="10907"/>
    <cellStyle name="Input 2 5 14 6 2" xfId="10908"/>
    <cellStyle name="Input 2 5 14 6 3" xfId="10909"/>
    <cellStyle name="Input 2 5 14 7" xfId="10910"/>
    <cellStyle name="Input 2 5 14 8" xfId="10911"/>
    <cellStyle name="Input 2 5 14 9" xfId="10912"/>
    <cellStyle name="Input 2 5 15" xfId="10913"/>
    <cellStyle name="Input 2 5 15 2" xfId="10914"/>
    <cellStyle name="Input 2 5 15 2 2" xfId="10915"/>
    <cellStyle name="Input 2 5 15 2 3" xfId="10916"/>
    <cellStyle name="Input 2 5 15 3" xfId="10917"/>
    <cellStyle name="Input 2 5 15 3 2" xfId="10918"/>
    <cellStyle name="Input 2 5 15 3 3" xfId="10919"/>
    <cellStyle name="Input 2 5 15 4" xfId="10920"/>
    <cellStyle name="Input 2 5 15 4 2" xfId="10921"/>
    <cellStyle name="Input 2 5 15 4 3" xfId="10922"/>
    <cellStyle name="Input 2 5 15 5" xfId="10923"/>
    <cellStyle name="Input 2 5 15 5 2" xfId="10924"/>
    <cellStyle name="Input 2 5 15 5 3" xfId="10925"/>
    <cellStyle name="Input 2 5 15 6" xfId="10926"/>
    <cellStyle name="Input 2 5 15 6 2" xfId="10927"/>
    <cellStyle name="Input 2 5 15 6 3" xfId="10928"/>
    <cellStyle name="Input 2 5 15 7" xfId="10929"/>
    <cellStyle name="Input 2 5 15 8" xfId="10930"/>
    <cellStyle name="Input 2 5 15 9" xfId="10931"/>
    <cellStyle name="Input 2 5 16" xfId="10932"/>
    <cellStyle name="Input 2 5 17" xfId="10933"/>
    <cellStyle name="Input 2 5 18" xfId="10934"/>
    <cellStyle name="Input 2 5 19" xfId="10935"/>
    <cellStyle name="Input 2 5 2" xfId="10936"/>
    <cellStyle name="Input 2 5 2 10" xfId="10937"/>
    <cellStyle name="Input 2 5 2 10 2" xfId="10938"/>
    <cellStyle name="Input 2 5 2 10 2 2" xfId="10939"/>
    <cellStyle name="Input 2 5 2 10 2 3" xfId="10940"/>
    <cellStyle name="Input 2 5 2 10 3" xfId="10941"/>
    <cellStyle name="Input 2 5 2 10 3 2" xfId="10942"/>
    <cellStyle name="Input 2 5 2 10 3 3" xfId="10943"/>
    <cellStyle name="Input 2 5 2 10 4" xfId="10944"/>
    <cellStyle name="Input 2 5 2 10 4 2" xfId="10945"/>
    <cellStyle name="Input 2 5 2 10 4 3" xfId="10946"/>
    <cellStyle name="Input 2 5 2 10 5" xfId="10947"/>
    <cellStyle name="Input 2 5 2 10 5 2" xfId="10948"/>
    <cellStyle name="Input 2 5 2 10 5 3" xfId="10949"/>
    <cellStyle name="Input 2 5 2 10 6" xfId="10950"/>
    <cellStyle name="Input 2 5 2 10 6 2" xfId="10951"/>
    <cellStyle name="Input 2 5 2 10 6 3" xfId="10952"/>
    <cellStyle name="Input 2 5 2 10 7" xfId="10953"/>
    <cellStyle name="Input 2 5 2 10 8" xfId="10954"/>
    <cellStyle name="Input 2 5 2 10 9" xfId="10955"/>
    <cellStyle name="Input 2 5 2 11" xfId="10956"/>
    <cellStyle name="Input 2 5 2 11 2" xfId="10957"/>
    <cellStyle name="Input 2 5 2 11 2 2" xfId="10958"/>
    <cellStyle name="Input 2 5 2 11 2 3" xfId="10959"/>
    <cellStyle name="Input 2 5 2 11 3" xfId="10960"/>
    <cellStyle name="Input 2 5 2 11 3 2" xfId="10961"/>
    <cellStyle name="Input 2 5 2 11 3 3" xfId="10962"/>
    <cellStyle name="Input 2 5 2 11 4" xfId="10963"/>
    <cellStyle name="Input 2 5 2 11 4 2" xfId="10964"/>
    <cellStyle name="Input 2 5 2 11 4 3" xfId="10965"/>
    <cellStyle name="Input 2 5 2 11 5" xfId="10966"/>
    <cellStyle name="Input 2 5 2 11 5 2" xfId="10967"/>
    <cellStyle name="Input 2 5 2 11 5 3" xfId="10968"/>
    <cellStyle name="Input 2 5 2 11 6" xfId="10969"/>
    <cellStyle name="Input 2 5 2 11 6 2" xfId="10970"/>
    <cellStyle name="Input 2 5 2 11 6 3" xfId="10971"/>
    <cellStyle name="Input 2 5 2 11 7" xfId="10972"/>
    <cellStyle name="Input 2 5 2 11 8" xfId="10973"/>
    <cellStyle name="Input 2 5 2 11 9" xfId="10974"/>
    <cellStyle name="Input 2 5 2 12" xfId="10975"/>
    <cellStyle name="Input 2 5 2 12 2" xfId="10976"/>
    <cellStyle name="Input 2 5 2 12 2 2" xfId="10977"/>
    <cellStyle name="Input 2 5 2 12 2 3" xfId="10978"/>
    <cellStyle name="Input 2 5 2 12 3" xfId="10979"/>
    <cellStyle name="Input 2 5 2 12 3 2" xfId="10980"/>
    <cellStyle name="Input 2 5 2 12 3 3" xfId="10981"/>
    <cellStyle name="Input 2 5 2 12 4" xfId="10982"/>
    <cellStyle name="Input 2 5 2 12 4 2" xfId="10983"/>
    <cellStyle name="Input 2 5 2 12 4 3" xfId="10984"/>
    <cellStyle name="Input 2 5 2 12 5" xfId="10985"/>
    <cellStyle name="Input 2 5 2 12 5 2" xfId="10986"/>
    <cellStyle name="Input 2 5 2 12 5 3" xfId="10987"/>
    <cellStyle name="Input 2 5 2 12 6" xfId="10988"/>
    <cellStyle name="Input 2 5 2 12 6 2" xfId="10989"/>
    <cellStyle name="Input 2 5 2 12 6 3" xfId="10990"/>
    <cellStyle name="Input 2 5 2 12 7" xfId="10991"/>
    <cellStyle name="Input 2 5 2 12 8" xfId="10992"/>
    <cellStyle name="Input 2 5 2 12 9" xfId="10993"/>
    <cellStyle name="Input 2 5 2 13" xfId="10994"/>
    <cellStyle name="Input 2 5 2 13 2" xfId="10995"/>
    <cellStyle name="Input 2 5 2 13 2 2" xfId="10996"/>
    <cellStyle name="Input 2 5 2 13 2 3" xfId="10997"/>
    <cellStyle name="Input 2 5 2 13 3" xfId="10998"/>
    <cellStyle name="Input 2 5 2 13 3 2" xfId="10999"/>
    <cellStyle name="Input 2 5 2 13 3 3" xfId="11000"/>
    <cellStyle name="Input 2 5 2 13 4" xfId="11001"/>
    <cellStyle name="Input 2 5 2 13 4 2" xfId="11002"/>
    <cellStyle name="Input 2 5 2 13 4 3" xfId="11003"/>
    <cellStyle name="Input 2 5 2 13 5" xfId="11004"/>
    <cellStyle name="Input 2 5 2 13 5 2" xfId="11005"/>
    <cellStyle name="Input 2 5 2 13 5 3" xfId="11006"/>
    <cellStyle name="Input 2 5 2 13 6" xfId="11007"/>
    <cellStyle name="Input 2 5 2 13 6 2" xfId="11008"/>
    <cellStyle name="Input 2 5 2 13 6 3" xfId="11009"/>
    <cellStyle name="Input 2 5 2 13 7" xfId="11010"/>
    <cellStyle name="Input 2 5 2 13 8" xfId="11011"/>
    <cellStyle name="Input 2 5 2 13 9" xfId="11012"/>
    <cellStyle name="Input 2 5 2 14" xfId="11013"/>
    <cellStyle name="Input 2 5 2 15" xfId="11014"/>
    <cellStyle name="Input 2 5 2 16" xfId="11015"/>
    <cellStyle name="Input 2 5 2 17" xfId="11016"/>
    <cellStyle name="Input 2 5 2 18" xfId="11017"/>
    <cellStyle name="Input 2 5 2 19" xfId="11018"/>
    <cellStyle name="Input 2 5 2 2" xfId="11019"/>
    <cellStyle name="Input 2 5 2 2 10" xfId="11020"/>
    <cellStyle name="Input 2 5 2 2 10 2" xfId="11021"/>
    <cellStyle name="Input 2 5 2 2 10 2 2" xfId="11022"/>
    <cellStyle name="Input 2 5 2 2 10 2 3" xfId="11023"/>
    <cellStyle name="Input 2 5 2 2 10 3" xfId="11024"/>
    <cellStyle name="Input 2 5 2 2 10 3 2" xfId="11025"/>
    <cellStyle name="Input 2 5 2 2 10 3 3" xfId="11026"/>
    <cellStyle name="Input 2 5 2 2 10 4" xfId="11027"/>
    <cellStyle name="Input 2 5 2 2 10 4 2" xfId="11028"/>
    <cellStyle name="Input 2 5 2 2 10 4 3" xfId="11029"/>
    <cellStyle name="Input 2 5 2 2 10 5" xfId="11030"/>
    <cellStyle name="Input 2 5 2 2 10 5 2" xfId="11031"/>
    <cellStyle name="Input 2 5 2 2 10 5 3" xfId="11032"/>
    <cellStyle name="Input 2 5 2 2 10 6" xfId="11033"/>
    <cellStyle name="Input 2 5 2 2 10 6 2" xfId="11034"/>
    <cellStyle name="Input 2 5 2 2 10 6 3" xfId="11035"/>
    <cellStyle name="Input 2 5 2 2 10 7" xfId="11036"/>
    <cellStyle name="Input 2 5 2 2 10 8" xfId="11037"/>
    <cellStyle name="Input 2 5 2 2 11" xfId="11038"/>
    <cellStyle name="Input 2 5 2 2 11 2" xfId="11039"/>
    <cellStyle name="Input 2 5 2 2 11 2 2" xfId="11040"/>
    <cellStyle name="Input 2 5 2 2 11 2 3" xfId="11041"/>
    <cellStyle name="Input 2 5 2 2 11 3" xfId="11042"/>
    <cellStyle name="Input 2 5 2 2 11 3 2" xfId="11043"/>
    <cellStyle name="Input 2 5 2 2 11 3 3" xfId="11044"/>
    <cellStyle name="Input 2 5 2 2 11 4" xfId="11045"/>
    <cellStyle name="Input 2 5 2 2 11 4 2" xfId="11046"/>
    <cellStyle name="Input 2 5 2 2 11 4 3" xfId="11047"/>
    <cellStyle name="Input 2 5 2 2 11 5" xfId="11048"/>
    <cellStyle name="Input 2 5 2 2 11 5 2" xfId="11049"/>
    <cellStyle name="Input 2 5 2 2 11 5 3" xfId="11050"/>
    <cellStyle name="Input 2 5 2 2 11 6" xfId="11051"/>
    <cellStyle name="Input 2 5 2 2 11 6 2" xfId="11052"/>
    <cellStyle name="Input 2 5 2 2 11 6 3" xfId="11053"/>
    <cellStyle name="Input 2 5 2 2 11 7" xfId="11054"/>
    <cellStyle name="Input 2 5 2 2 11 8" xfId="11055"/>
    <cellStyle name="Input 2 5 2 2 12" xfId="11056"/>
    <cellStyle name="Input 2 5 2 2 12 2" xfId="11057"/>
    <cellStyle name="Input 2 5 2 2 12 2 2" xfId="11058"/>
    <cellStyle name="Input 2 5 2 2 12 2 3" xfId="11059"/>
    <cellStyle name="Input 2 5 2 2 12 3" xfId="11060"/>
    <cellStyle name="Input 2 5 2 2 12 3 2" xfId="11061"/>
    <cellStyle name="Input 2 5 2 2 12 3 3" xfId="11062"/>
    <cellStyle name="Input 2 5 2 2 12 4" xfId="11063"/>
    <cellStyle name="Input 2 5 2 2 12 4 2" xfId="11064"/>
    <cellStyle name="Input 2 5 2 2 12 4 3" xfId="11065"/>
    <cellStyle name="Input 2 5 2 2 12 5" xfId="11066"/>
    <cellStyle name="Input 2 5 2 2 12 5 2" xfId="11067"/>
    <cellStyle name="Input 2 5 2 2 12 5 3" xfId="11068"/>
    <cellStyle name="Input 2 5 2 2 12 6" xfId="11069"/>
    <cellStyle name="Input 2 5 2 2 12 6 2" xfId="11070"/>
    <cellStyle name="Input 2 5 2 2 12 6 3" xfId="11071"/>
    <cellStyle name="Input 2 5 2 2 12 7" xfId="11072"/>
    <cellStyle name="Input 2 5 2 2 12 8" xfId="11073"/>
    <cellStyle name="Input 2 5 2 2 13" xfId="11074"/>
    <cellStyle name="Input 2 5 2 2 13 2" xfId="11075"/>
    <cellStyle name="Input 2 5 2 2 13 2 2" xfId="11076"/>
    <cellStyle name="Input 2 5 2 2 13 2 3" xfId="11077"/>
    <cellStyle name="Input 2 5 2 2 13 3" xfId="11078"/>
    <cellStyle name="Input 2 5 2 2 13 3 2" xfId="11079"/>
    <cellStyle name="Input 2 5 2 2 13 3 3" xfId="11080"/>
    <cellStyle name="Input 2 5 2 2 13 4" xfId="11081"/>
    <cellStyle name="Input 2 5 2 2 13 4 2" xfId="11082"/>
    <cellStyle name="Input 2 5 2 2 13 4 3" xfId="11083"/>
    <cellStyle name="Input 2 5 2 2 13 5" xfId="11084"/>
    <cellStyle name="Input 2 5 2 2 13 5 2" xfId="11085"/>
    <cellStyle name="Input 2 5 2 2 13 5 3" xfId="11086"/>
    <cellStyle name="Input 2 5 2 2 13 6" xfId="11087"/>
    <cellStyle name="Input 2 5 2 2 13 6 2" xfId="11088"/>
    <cellStyle name="Input 2 5 2 2 13 6 3" xfId="11089"/>
    <cellStyle name="Input 2 5 2 2 13 7" xfId="11090"/>
    <cellStyle name="Input 2 5 2 2 13 8" xfId="11091"/>
    <cellStyle name="Input 2 5 2 2 14" xfId="11092"/>
    <cellStyle name="Input 2 5 2 2 14 2" xfId="11093"/>
    <cellStyle name="Input 2 5 2 2 14 2 2" xfId="11094"/>
    <cellStyle name="Input 2 5 2 2 14 2 3" xfId="11095"/>
    <cellStyle name="Input 2 5 2 2 14 3" xfId="11096"/>
    <cellStyle name="Input 2 5 2 2 14 3 2" xfId="11097"/>
    <cellStyle name="Input 2 5 2 2 14 3 3" xfId="11098"/>
    <cellStyle name="Input 2 5 2 2 14 4" xfId="11099"/>
    <cellStyle name="Input 2 5 2 2 14 4 2" xfId="11100"/>
    <cellStyle name="Input 2 5 2 2 14 4 3" xfId="11101"/>
    <cellStyle name="Input 2 5 2 2 14 5" xfId="11102"/>
    <cellStyle name="Input 2 5 2 2 14 5 2" xfId="11103"/>
    <cellStyle name="Input 2 5 2 2 14 5 3" xfId="11104"/>
    <cellStyle name="Input 2 5 2 2 14 6" xfId="11105"/>
    <cellStyle name="Input 2 5 2 2 14 6 2" xfId="11106"/>
    <cellStyle name="Input 2 5 2 2 14 6 3" xfId="11107"/>
    <cellStyle name="Input 2 5 2 2 14 7" xfId="11108"/>
    <cellStyle name="Input 2 5 2 2 14 8" xfId="11109"/>
    <cellStyle name="Input 2 5 2 2 15" xfId="11110"/>
    <cellStyle name="Input 2 5 2 2 15 2" xfId="11111"/>
    <cellStyle name="Input 2 5 2 2 15 3" xfId="11112"/>
    <cellStyle name="Input 2 5 2 2 16" xfId="11113"/>
    <cellStyle name="Input 2 5 2 2 2" xfId="11114"/>
    <cellStyle name="Input 2 5 2 2 2 2" xfId="11115"/>
    <cellStyle name="Input 2 5 2 2 2 2 2" xfId="11116"/>
    <cellStyle name="Input 2 5 2 2 2 2 3" xfId="11117"/>
    <cellStyle name="Input 2 5 2 2 2 3" xfId="11118"/>
    <cellStyle name="Input 2 5 2 2 2 3 2" xfId="11119"/>
    <cellStyle name="Input 2 5 2 2 2 3 3" xfId="11120"/>
    <cellStyle name="Input 2 5 2 2 2 4" xfId="11121"/>
    <cellStyle name="Input 2 5 2 2 2 4 2" xfId="11122"/>
    <cellStyle name="Input 2 5 2 2 2 4 3" xfId="11123"/>
    <cellStyle name="Input 2 5 2 2 2 5" xfId="11124"/>
    <cellStyle name="Input 2 5 2 2 2 5 2" xfId="11125"/>
    <cellStyle name="Input 2 5 2 2 2 5 3" xfId="11126"/>
    <cellStyle name="Input 2 5 2 2 2 6" xfId="11127"/>
    <cellStyle name="Input 2 5 2 2 2 6 2" xfId="11128"/>
    <cellStyle name="Input 2 5 2 2 2 6 3" xfId="11129"/>
    <cellStyle name="Input 2 5 2 2 2 7" xfId="11130"/>
    <cellStyle name="Input 2 5 2 2 2 8" xfId="11131"/>
    <cellStyle name="Input 2 5 2 2 2 9" xfId="11132"/>
    <cellStyle name="Input 2 5 2 2 3" xfId="11133"/>
    <cellStyle name="Input 2 5 2 2 3 2" xfId="11134"/>
    <cellStyle name="Input 2 5 2 2 3 2 2" xfId="11135"/>
    <cellStyle name="Input 2 5 2 2 3 2 3" xfId="11136"/>
    <cellStyle name="Input 2 5 2 2 3 3" xfId="11137"/>
    <cellStyle name="Input 2 5 2 2 3 3 2" xfId="11138"/>
    <cellStyle name="Input 2 5 2 2 3 3 3" xfId="11139"/>
    <cellStyle name="Input 2 5 2 2 3 4" xfId="11140"/>
    <cellStyle name="Input 2 5 2 2 3 4 2" xfId="11141"/>
    <cellStyle name="Input 2 5 2 2 3 4 3" xfId="11142"/>
    <cellStyle name="Input 2 5 2 2 3 5" xfId="11143"/>
    <cellStyle name="Input 2 5 2 2 3 5 2" xfId="11144"/>
    <cellStyle name="Input 2 5 2 2 3 5 3" xfId="11145"/>
    <cellStyle name="Input 2 5 2 2 3 6" xfId="11146"/>
    <cellStyle name="Input 2 5 2 2 3 6 2" xfId="11147"/>
    <cellStyle name="Input 2 5 2 2 3 6 3" xfId="11148"/>
    <cellStyle name="Input 2 5 2 2 3 7" xfId="11149"/>
    <cellStyle name="Input 2 5 2 2 3 8" xfId="11150"/>
    <cellStyle name="Input 2 5 2 2 3 9" xfId="11151"/>
    <cellStyle name="Input 2 5 2 2 4" xfId="11152"/>
    <cellStyle name="Input 2 5 2 2 4 2" xfId="11153"/>
    <cellStyle name="Input 2 5 2 2 4 2 2" xfId="11154"/>
    <cellStyle name="Input 2 5 2 2 4 2 3" xfId="11155"/>
    <cellStyle name="Input 2 5 2 2 4 3" xfId="11156"/>
    <cellStyle name="Input 2 5 2 2 4 3 2" xfId="11157"/>
    <cellStyle name="Input 2 5 2 2 4 3 3" xfId="11158"/>
    <cellStyle name="Input 2 5 2 2 4 4" xfId="11159"/>
    <cellStyle name="Input 2 5 2 2 4 4 2" xfId="11160"/>
    <cellStyle name="Input 2 5 2 2 4 4 3" xfId="11161"/>
    <cellStyle name="Input 2 5 2 2 4 5" xfId="11162"/>
    <cellStyle name="Input 2 5 2 2 4 5 2" xfId="11163"/>
    <cellStyle name="Input 2 5 2 2 4 5 3" xfId="11164"/>
    <cellStyle name="Input 2 5 2 2 4 6" xfId="11165"/>
    <cellStyle name="Input 2 5 2 2 4 6 2" xfId="11166"/>
    <cellStyle name="Input 2 5 2 2 4 6 3" xfId="11167"/>
    <cellStyle name="Input 2 5 2 2 4 7" xfId="11168"/>
    <cellStyle name="Input 2 5 2 2 4 8" xfId="11169"/>
    <cellStyle name="Input 2 5 2 2 4 9" xfId="11170"/>
    <cellStyle name="Input 2 5 2 2 5" xfId="11171"/>
    <cellStyle name="Input 2 5 2 2 5 2" xfId="11172"/>
    <cellStyle name="Input 2 5 2 2 5 2 2" xfId="11173"/>
    <cellStyle name="Input 2 5 2 2 5 2 3" xfId="11174"/>
    <cellStyle name="Input 2 5 2 2 5 3" xfId="11175"/>
    <cellStyle name="Input 2 5 2 2 5 3 2" xfId="11176"/>
    <cellStyle name="Input 2 5 2 2 5 3 3" xfId="11177"/>
    <cellStyle name="Input 2 5 2 2 5 4" xfId="11178"/>
    <cellStyle name="Input 2 5 2 2 5 4 2" xfId="11179"/>
    <cellStyle name="Input 2 5 2 2 5 4 3" xfId="11180"/>
    <cellStyle name="Input 2 5 2 2 5 5" xfId="11181"/>
    <cellStyle name="Input 2 5 2 2 5 5 2" xfId="11182"/>
    <cellStyle name="Input 2 5 2 2 5 5 3" xfId="11183"/>
    <cellStyle name="Input 2 5 2 2 5 6" xfId="11184"/>
    <cellStyle name="Input 2 5 2 2 5 6 2" xfId="11185"/>
    <cellStyle name="Input 2 5 2 2 5 6 3" xfId="11186"/>
    <cellStyle name="Input 2 5 2 2 5 7" xfId="11187"/>
    <cellStyle name="Input 2 5 2 2 5 8" xfId="11188"/>
    <cellStyle name="Input 2 5 2 2 5 9" xfId="11189"/>
    <cellStyle name="Input 2 5 2 2 6" xfId="11190"/>
    <cellStyle name="Input 2 5 2 2 6 2" xfId="11191"/>
    <cellStyle name="Input 2 5 2 2 6 2 2" xfId="11192"/>
    <cellStyle name="Input 2 5 2 2 6 2 3" xfId="11193"/>
    <cellStyle name="Input 2 5 2 2 6 3" xfId="11194"/>
    <cellStyle name="Input 2 5 2 2 6 3 2" xfId="11195"/>
    <cellStyle name="Input 2 5 2 2 6 3 3" xfId="11196"/>
    <cellStyle name="Input 2 5 2 2 6 4" xfId="11197"/>
    <cellStyle name="Input 2 5 2 2 6 4 2" xfId="11198"/>
    <cellStyle name="Input 2 5 2 2 6 4 3" xfId="11199"/>
    <cellStyle name="Input 2 5 2 2 6 5" xfId="11200"/>
    <cellStyle name="Input 2 5 2 2 6 5 2" xfId="11201"/>
    <cellStyle name="Input 2 5 2 2 6 5 3" xfId="11202"/>
    <cellStyle name="Input 2 5 2 2 6 6" xfId="11203"/>
    <cellStyle name="Input 2 5 2 2 6 6 2" xfId="11204"/>
    <cellStyle name="Input 2 5 2 2 6 6 3" xfId="11205"/>
    <cellStyle name="Input 2 5 2 2 6 7" xfId="11206"/>
    <cellStyle name="Input 2 5 2 2 6 8" xfId="11207"/>
    <cellStyle name="Input 2 5 2 2 6 9" xfId="11208"/>
    <cellStyle name="Input 2 5 2 2 7" xfId="11209"/>
    <cellStyle name="Input 2 5 2 2 7 2" xfId="11210"/>
    <cellStyle name="Input 2 5 2 2 7 2 2" xfId="11211"/>
    <cellStyle name="Input 2 5 2 2 7 2 3" xfId="11212"/>
    <cellStyle name="Input 2 5 2 2 7 3" xfId="11213"/>
    <cellStyle name="Input 2 5 2 2 7 3 2" xfId="11214"/>
    <cellStyle name="Input 2 5 2 2 7 3 3" xfId="11215"/>
    <cellStyle name="Input 2 5 2 2 7 4" xfId="11216"/>
    <cellStyle name="Input 2 5 2 2 7 4 2" xfId="11217"/>
    <cellStyle name="Input 2 5 2 2 7 4 3" xfId="11218"/>
    <cellStyle name="Input 2 5 2 2 7 5" xfId="11219"/>
    <cellStyle name="Input 2 5 2 2 7 5 2" xfId="11220"/>
    <cellStyle name="Input 2 5 2 2 7 5 3" xfId="11221"/>
    <cellStyle name="Input 2 5 2 2 7 6" xfId="11222"/>
    <cellStyle name="Input 2 5 2 2 7 6 2" xfId="11223"/>
    <cellStyle name="Input 2 5 2 2 7 6 3" xfId="11224"/>
    <cellStyle name="Input 2 5 2 2 7 7" xfId="11225"/>
    <cellStyle name="Input 2 5 2 2 7 8" xfId="11226"/>
    <cellStyle name="Input 2 5 2 2 7 9" xfId="11227"/>
    <cellStyle name="Input 2 5 2 2 8" xfId="11228"/>
    <cellStyle name="Input 2 5 2 2 8 2" xfId="11229"/>
    <cellStyle name="Input 2 5 2 2 8 2 2" xfId="11230"/>
    <cellStyle name="Input 2 5 2 2 8 2 3" xfId="11231"/>
    <cellStyle name="Input 2 5 2 2 8 3" xfId="11232"/>
    <cellStyle name="Input 2 5 2 2 8 3 2" xfId="11233"/>
    <cellStyle name="Input 2 5 2 2 8 3 3" xfId="11234"/>
    <cellStyle name="Input 2 5 2 2 8 4" xfId="11235"/>
    <cellStyle name="Input 2 5 2 2 8 4 2" xfId="11236"/>
    <cellStyle name="Input 2 5 2 2 8 4 3" xfId="11237"/>
    <cellStyle name="Input 2 5 2 2 8 5" xfId="11238"/>
    <cellStyle name="Input 2 5 2 2 8 5 2" xfId="11239"/>
    <cellStyle name="Input 2 5 2 2 8 5 3" xfId="11240"/>
    <cellStyle name="Input 2 5 2 2 8 6" xfId="11241"/>
    <cellStyle name="Input 2 5 2 2 8 6 2" xfId="11242"/>
    <cellStyle name="Input 2 5 2 2 8 6 3" xfId="11243"/>
    <cellStyle name="Input 2 5 2 2 8 7" xfId="11244"/>
    <cellStyle name="Input 2 5 2 2 8 8" xfId="11245"/>
    <cellStyle name="Input 2 5 2 2 8 9" xfId="11246"/>
    <cellStyle name="Input 2 5 2 2 9" xfId="11247"/>
    <cellStyle name="Input 2 5 2 2 9 2" xfId="11248"/>
    <cellStyle name="Input 2 5 2 2 9 2 2" xfId="11249"/>
    <cellStyle name="Input 2 5 2 2 9 2 3" xfId="11250"/>
    <cellStyle name="Input 2 5 2 2 9 3" xfId="11251"/>
    <cellStyle name="Input 2 5 2 2 9 3 2" xfId="11252"/>
    <cellStyle name="Input 2 5 2 2 9 3 3" xfId="11253"/>
    <cellStyle name="Input 2 5 2 2 9 4" xfId="11254"/>
    <cellStyle name="Input 2 5 2 2 9 4 2" xfId="11255"/>
    <cellStyle name="Input 2 5 2 2 9 4 3" xfId="11256"/>
    <cellStyle name="Input 2 5 2 2 9 5" xfId="11257"/>
    <cellStyle name="Input 2 5 2 2 9 5 2" xfId="11258"/>
    <cellStyle name="Input 2 5 2 2 9 5 3" xfId="11259"/>
    <cellStyle name="Input 2 5 2 2 9 6" xfId="11260"/>
    <cellStyle name="Input 2 5 2 2 9 6 2" xfId="11261"/>
    <cellStyle name="Input 2 5 2 2 9 6 3" xfId="11262"/>
    <cellStyle name="Input 2 5 2 2 9 7" xfId="11263"/>
    <cellStyle name="Input 2 5 2 2 9 8" xfId="11264"/>
    <cellStyle name="Input 2 5 2 3" xfId="11265"/>
    <cellStyle name="Input 2 5 2 3 10" xfId="11266"/>
    <cellStyle name="Input 2 5 2 3 11" xfId="11267"/>
    <cellStyle name="Input 2 5 2 3 2" xfId="11268"/>
    <cellStyle name="Input 2 5 2 3 2 2" xfId="11269"/>
    <cellStyle name="Input 2 5 2 3 2 3" xfId="11270"/>
    <cellStyle name="Input 2 5 2 3 2 4" xfId="11271"/>
    <cellStyle name="Input 2 5 2 3 3" xfId="11272"/>
    <cellStyle name="Input 2 5 2 3 3 2" xfId="11273"/>
    <cellStyle name="Input 2 5 2 3 3 3" xfId="11274"/>
    <cellStyle name="Input 2 5 2 3 3 4" xfId="11275"/>
    <cellStyle name="Input 2 5 2 3 4" xfId="11276"/>
    <cellStyle name="Input 2 5 2 3 4 2" xfId="11277"/>
    <cellStyle name="Input 2 5 2 3 4 3" xfId="11278"/>
    <cellStyle name="Input 2 5 2 3 4 4" xfId="11279"/>
    <cellStyle name="Input 2 5 2 3 5" xfId="11280"/>
    <cellStyle name="Input 2 5 2 3 5 2" xfId="11281"/>
    <cellStyle name="Input 2 5 2 3 5 3" xfId="11282"/>
    <cellStyle name="Input 2 5 2 3 5 4" xfId="11283"/>
    <cellStyle name="Input 2 5 2 3 6" xfId="11284"/>
    <cellStyle name="Input 2 5 2 3 6 2" xfId="11285"/>
    <cellStyle name="Input 2 5 2 3 6 3" xfId="11286"/>
    <cellStyle name="Input 2 5 2 3 6 4" xfId="11287"/>
    <cellStyle name="Input 2 5 2 3 7" xfId="11288"/>
    <cellStyle name="Input 2 5 2 3 8" xfId="11289"/>
    <cellStyle name="Input 2 5 2 3 9" xfId="11290"/>
    <cellStyle name="Input 2 5 2 4" xfId="11291"/>
    <cellStyle name="Input 2 5 2 4 10" xfId="11292"/>
    <cellStyle name="Input 2 5 2 4 2" xfId="11293"/>
    <cellStyle name="Input 2 5 2 4 2 2" xfId="11294"/>
    <cellStyle name="Input 2 5 2 4 2 3" xfId="11295"/>
    <cellStyle name="Input 2 5 2 4 2 4" xfId="11296"/>
    <cellStyle name="Input 2 5 2 4 3" xfId="11297"/>
    <cellStyle name="Input 2 5 2 4 3 2" xfId="11298"/>
    <cellStyle name="Input 2 5 2 4 3 3" xfId="11299"/>
    <cellStyle name="Input 2 5 2 4 3 4" xfId="11300"/>
    <cellStyle name="Input 2 5 2 4 4" xfId="11301"/>
    <cellStyle name="Input 2 5 2 4 4 2" xfId="11302"/>
    <cellStyle name="Input 2 5 2 4 4 3" xfId="11303"/>
    <cellStyle name="Input 2 5 2 4 4 4" xfId="11304"/>
    <cellStyle name="Input 2 5 2 4 5" xfId="11305"/>
    <cellStyle name="Input 2 5 2 4 5 2" xfId="11306"/>
    <cellStyle name="Input 2 5 2 4 5 3" xfId="11307"/>
    <cellStyle name="Input 2 5 2 4 5 4" xfId="11308"/>
    <cellStyle name="Input 2 5 2 4 6" xfId="11309"/>
    <cellStyle name="Input 2 5 2 4 6 2" xfId="11310"/>
    <cellStyle name="Input 2 5 2 4 6 3" xfId="11311"/>
    <cellStyle name="Input 2 5 2 4 6 4" xfId="11312"/>
    <cellStyle name="Input 2 5 2 4 7" xfId="11313"/>
    <cellStyle name="Input 2 5 2 4 8" xfId="11314"/>
    <cellStyle name="Input 2 5 2 4 9" xfId="11315"/>
    <cellStyle name="Input 2 5 2 5" xfId="11316"/>
    <cellStyle name="Input 2 5 2 5 2" xfId="11317"/>
    <cellStyle name="Input 2 5 2 5 2 2" xfId="11318"/>
    <cellStyle name="Input 2 5 2 5 2 3" xfId="11319"/>
    <cellStyle name="Input 2 5 2 5 3" xfId="11320"/>
    <cellStyle name="Input 2 5 2 5 3 2" xfId="11321"/>
    <cellStyle name="Input 2 5 2 5 3 3" xfId="11322"/>
    <cellStyle name="Input 2 5 2 5 4" xfId="11323"/>
    <cellStyle name="Input 2 5 2 5 4 2" xfId="11324"/>
    <cellStyle name="Input 2 5 2 5 4 3" xfId="11325"/>
    <cellStyle name="Input 2 5 2 5 5" xfId="11326"/>
    <cellStyle name="Input 2 5 2 5 5 2" xfId="11327"/>
    <cellStyle name="Input 2 5 2 5 5 3" xfId="11328"/>
    <cellStyle name="Input 2 5 2 5 6" xfId="11329"/>
    <cellStyle name="Input 2 5 2 5 6 2" xfId="11330"/>
    <cellStyle name="Input 2 5 2 5 6 3" xfId="11331"/>
    <cellStyle name="Input 2 5 2 5 7" xfId="11332"/>
    <cellStyle name="Input 2 5 2 5 8" xfId="11333"/>
    <cellStyle name="Input 2 5 2 5 9" xfId="11334"/>
    <cellStyle name="Input 2 5 2 6" xfId="11335"/>
    <cellStyle name="Input 2 5 2 6 2" xfId="11336"/>
    <cellStyle name="Input 2 5 2 6 2 2" xfId="11337"/>
    <cellStyle name="Input 2 5 2 6 2 3" xfId="11338"/>
    <cellStyle name="Input 2 5 2 6 3" xfId="11339"/>
    <cellStyle name="Input 2 5 2 6 3 2" xfId="11340"/>
    <cellStyle name="Input 2 5 2 6 3 3" xfId="11341"/>
    <cellStyle name="Input 2 5 2 6 4" xfId="11342"/>
    <cellStyle name="Input 2 5 2 6 4 2" xfId="11343"/>
    <cellStyle name="Input 2 5 2 6 4 3" xfId="11344"/>
    <cellStyle name="Input 2 5 2 6 5" xfId="11345"/>
    <cellStyle name="Input 2 5 2 6 5 2" xfId="11346"/>
    <cellStyle name="Input 2 5 2 6 5 3" xfId="11347"/>
    <cellStyle name="Input 2 5 2 6 6" xfId="11348"/>
    <cellStyle name="Input 2 5 2 6 6 2" xfId="11349"/>
    <cellStyle name="Input 2 5 2 6 6 3" xfId="11350"/>
    <cellStyle name="Input 2 5 2 6 7" xfId="11351"/>
    <cellStyle name="Input 2 5 2 6 8" xfId="11352"/>
    <cellStyle name="Input 2 5 2 6 9" xfId="11353"/>
    <cellStyle name="Input 2 5 2 7" xfId="11354"/>
    <cellStyle name="Input 2 5 2 7 2" xfId="11355"/>
    <cellStyle name="Input 2 5 2 7 2 2" xfId="11356"/>
    <cellStyle name="Input 2 5 2 7 2 3" xfId="11357"/>
    <cellStyle name="Input 2 5 2 7 3" xfId="11358"/>
    <cellStyle name="Input 2 5 2 7 3 2" xfId="11359"/>
    <cellStyle name="Input 2 5 2 7 3 3" xfId="11360"/>
    <cellStyle name="Input 2 5 2 7 4" xfId="11361"/>
    <cellStyle name="Input 2 5 2 7 4 2" xfId="11362"/>
    <cellStyle name="Input 2 5 2 7 4 3" xfId="11363"/>
    <cellStyle name="Input 2 5 2 7 5" xfId="11364"/>
    <cellStyle name="Input 2 5 2 7 5 2" xfId="11365"/>
    <cellStyle name="Input 2 5 2 7 5 3" xfId="11366"/>
    <cellStyle name="Input 2 5 2 7 6" xfId="11367"/>
    <cellStyle name="Input 2 5 2 7 6 2" xfId="11368"/>
    <cellStyle name="Input 2 5 2 7 6 3" xfId="11369"/>
    <cellStyle name="Input 2 5 2 7 7" xfId="11370"/>
    <cellStyle name="Input 2 5 2 7 8" xfId="11371"/>
    <cellStyle name="Input 2 5 2 7 9" xfId="11372"/>
    <cellStyle name="Input 2 5 2 8" xfId="11373"/>
    <cellStyle name="Input 2 5 2 8 2" xfId="11374"/>
    <cellStyle name="Input 2 5 2 8 2 2" xfId="11375"/>
    <cellStyle name="Input 2 5 2 8 2 3" xfId="11376"/>
    <cellStyle name="Input 2 5 2 8 3" xfId="11377"/>
    <cellStyle name="Input 2 5 2 8 3 2" xfId="11378"/>
    <cellStyle name="Input 2 5 2 8 3 3" xfId="11379"/>
    <cellStyle name="Input 2 5 2 8 4" xfId="11380"/>
    <cellStyle name="Input 2 5 2 8 4 2" xfId="11381"/>
    <cellStyle name="Input 2 5 2 8 4 3" xfId="11382"/>
    <cellStyle name="Input 2 5 2 8 5" xfId="11383"/>
    <cellStyle name="Input 2 5 2 8 5 2" xfId="11384"/>
    <cellStyle name="Input 2 5 2 8 5 3" xfId="11385"/>
    <cellStyle name="Input 2 5 2 8 6" xfId="11386"/>
    <cellStyle name="Input 2 5 2 8 6 2" xfId="11387"/>
    <cellStyle name="Input 2 5 2 8 6 3" xfId="11388"/>
    <cellStyle name="Input 2 5 2 8 7" xfId="11389"/>
    <cellStyle name="Input 2 5 2 8 8" xfId="11390"/>
    <cellStyle name="Input 2 5 2 8 9" xfId="11391"/>
    <cellStyle name="Input 2 5 2 9" xfId="11392"/>
    <cellStyle name="Input 2 5 2 9 2" xfId="11393"/>
    <cellStyle name="Input 2 5 2 9 2 2" xfId="11394"/>
    <cellStyle name="Input 2 5 2 9 2 3" xfId="11395"/>
    <cellStyle name="Input 2 5 2 9 3" xfId="11396"/>
    <cellStyle name="Input 2 5 2 9 3 2" xfId="11397"/>
    <cellStyle name="Input 2 5 2 9 3 3" xfId="11398"/>
    <cellStyle name="Input 2 5 2 9 4" xfId="11399"/>
    <cellStyle name="Input 2 5 2 9 4 2" xfId="11400"/>
    <cellStyle name="Input 2 5 2 9 4 3" xfId="11401"/>
    <cellStyle name="Input 2 5 2 9 5" xfId="11402"/>
    <cellStyle name="Input 2 5 2 9 5 2" xfId="11403"/>
    <cellStyle name="Input 2 5 2 9 5 3" xfId="11404"/>
    <cellStyle name="Input 2 5 2 9 6" xfId="11405"/>
    <cellStyle name="Input 2 5 2 9 6 2" xfId="11406"/>
    <cellStyle name="Input 2 5 2 9 6 3" xfId="11407"/>
    <cellStyle name="Input 2 5 2 9 7" xfId="11408"/>
    <cellStyle name="Input 2 5 2 9 8" xfId="11409"/>
    <cellStyle name="Input 2 5 2 9 9" xfId="11410"/>
    <cellStyle name="Input 2 5 20" xfId="11411"/>
    <cellStyle name="Input 2 5 21" xfId="11412"/>
    <cellStyle name="Input 2 5 3" xfId="11413"/>
    <cellStyle name="Input 2 5 3 10" xfId="11414"/>
    <cellStyle name="Input 2 5 3 10 2" xfId="11415"/>
    <cellStyle name="Input 2 5 3 10 2 2" xfId="11416"/>
    <cellStyle name="Input 2 5 3 10 2 3" xfId="11417"/>
    <cellStyle name="Input 2 5 3 10 3" xfId="11418"/>
    <cellStyle name="Input 2 5 3 10 3 2" xfId="11419"/>
    <cellStyle name="Input 2 5 3 10 3 3" xfId="11420"/>
    <cellStyle name="Input 2 5 3 10 4" xfId="11421"/>
    <cellStyle name="Input 2 5 3 10 4 2" xfId="11422"/>
    <cellStyle name="Input 2 5 3 10 4 3" xfId="11423"/>
    <cellStyle name="Input 2 5 3 10 5" xfId="11424"/>
    <cellStyle name="Input 2 5 3 10 5 2" xfId="11425"/>
    <cellStyle name="Input 2 5 3 10 5 3" xfId="11426"/>
    <cellStyle name="Input 2 5 3 10 6" xfId="11427"/>
    <cellStyle name="Input 2 5 3 10 6 2" xfId="11428"/>
    <cellStyle name="Input 2 5 3 10 6 3" xfId="11429"/>
    <cellStyle name="Input 2 5 3 10 7" xfId="11430"/>
    <cellStyle name="Input 2 5 3 10 8" xfId="11431"/>
    <cellStyle name="Input 2 5 3 10 9" xfId="11432"/>
    <cellStyle name="Input 2 5 3 11" xfId="11433"/>
    <cellStyle name="Input 2 5 3 11 2" xfId="11434"/>
    <cellStyle name="Input 2 5 3 11 2 2" xfId="11435"/>
    <cellStyle name="Input 2 5 3 11 2 3" xfId="11436"/>
    <cellStyle name="Input 2 5 3 11 3" xfId="11437"/>
    <cellStyle name="Input 2 5 3 11 3 2" xfId="11438"/>
    <cellStyle name="Input 2 5 3 11 3 3" xfId="11439"/>
    <cellStyle name="Input 2 5 3 11 4" xfId="11440"/>
    <cellStyle name="Input 2 5 3 11 4 2" xfId="11441"/>
    <cellStyle name="Input 2 5 3 11 4 3" xfId="11442"/>
    <cellStyle name="Input 2 5 3 11 5" xfId="11443"/>
    <cellStyle name="Input 2 5 3 11 5 2" xfId="11444"/>
    <cellStyle name="Input 2 5 3 11 5 3" xfId="11445"/>
    <cellStyle name="Input 2 5 3 11 6" xfId="11446"/>
    <cellStyle name="Input 2 5 3 11 6 2" xfId="11447"/>
    <cellStyle name="Input 2 5 3 11 6 3" xfId="11448"/>
    <cellStyle name="Input 2 5 3 11 7" xfId="11449"/>
    <cellStyle name="Input 2 5 3 11 8" xfId="11450"/>
    <cellStyle name="Input 2 5 3 11 9" xfId="11451"/>
    <cellStyle name="Input 2 5 3 12" xfId="11452"/>
    <cellStyle name="Input 2 5 3 12 2" xfId="11453"/>
    <cellStyle name="Input 2 5 3 12 2 2" xfId="11454"/>
    <cellStyle name="Input 2 5 3 12 2 3" xfId="11455"/>
    <cellStyle name="Input 2 5 3 12 3" xfId="11456"/>
    <cellStyle name="Input 2 5 3 12 3 2" xfId="11457"/>
    <cellStyle name="Input 2 5 3 12 3 3" xfId="11458"/>
    <cellStyle name="Input 2 5 3 12 4" xfId="11459"/>
    <cellStyle name="Input 2 5 3 12 4 2" xfId="11460"/>
    <cellStyle name="Input 2 5 3 12 4 3" xfId="11461"/>
    <cellStyle name="Input 2 5 3 12 5" xfId="11462"/>
    <cellStyle name="Input 2 5 3 12 5 2" xfId="11463"/>
    <cellStyle name="Input 2 5 3 12 5 3" xfId="11464"/>
    <cellStyle name="Input 2 5 3 12 6" xfId="11465"/>
    <cellStyle name="Input 2 5 3 12 6 2" xfId="11466"/>
    <cellStyle name="Input 2 5 3 12 6 3" xfId="11467"/>
    <cellStyle name="Input 2 5 3 12 7" xfId="11468"/>
    <cellStyle name="Input 2 5 3 12 8" xfId="11469"/>
    <cellStyle name="Input 2 5 3 12 9" xfId="11470"/>
    <cellStyle name="Input 2 5 3 13" xfId="11471"/>
    <cellStyle name="Input 2 5 3 13 2" xfId="11472"/>
    <cellStyle name="Input 2 5 3 13 2 2" xfId="11473"/>
    <cellStyle name="Input 2 5 3 13 2 3" xfId="11474"/>
    <cellStyle name="Input 2 5 3 13 3" xfId="11475"/>
    <cellStyle name="Input 2 5 3 13 3 2" xfId="11476"/>
    <cellStyle name="Input 2 5 3 13 3 3" xfId="11477"/>
    <cellStyle name="Input 2 5 3 13 4" xfId="11478"/>
    <cellStyle name="Input 2 5 3 13 4 2" xfId="11479"/>
    <cellStyle name="Input 2 5 3 13 4 3" xfId="11480"/>
    <cellStyle name="Input 2 5 3 13 5" xfId="11481"/>
    <cellStyle name="Input 2 5 3 13 5 2" xfId="11482"/>
    <cellStyle name="Input 2 5 3 13 5 3" xfId="11483"/>
    <cellStyle name="Input 2 5 3 13 6" xfId="11484"/>
    <cellStyle name="Input 2 5 3 13 6 2" xfId="11485"/>
    <cellStyle name="Input 2 5 3 13 6 3" xfId="11486"/>
    <cellStyle name="Input 2 5 3 13 7" xfId="11487"/>
    <cellStyle name="Input 2 5 3 13 8" xfId="11488"/>
    <cellStyle name="Input 2 5 3 13 9" xfId="11489"/>
    <cellStyle name="Input 2 5 3 14" xfId="11490"/>
    <cellStyle name="Input 2 5 3 15" xfId="11491"/>
    <cellStyle name="Input 2 5 3 16" xfId="11492"/>
    <cellStyle name="Input 2 5 3 17" xfId="11493"/>
    <cellStyle name="Input 2 5 3 18" xfId="11494"/>
    <cellStyle name="Input 2 5 3 19" xfId="11495"/>
    <cellStyle name="Input 2 5 3 2" xfId="11496"/>
    <cellStyle name="Input 2 5 3 2 10" xfId="11497"/>
    <cellStyle name="Input 2 5 3 2 10 2" xfId="11498"/>
    <cellStyle name="Input 2 5 3 2 10 2 2" xfId="11499"/>
    <cellStyle name="Input 2 5 3 2 10 2 3" xfId="11500"/>
    <cellStyle name="Input 2 5 3 2 10 3" xfId="11501"/>
    <cellStyle name="Input 2 5 3 2 10 3 2" xfId="11502"/>
    <cellStyle name="Input 2 5 3 2 10 3 3" xfId="11503"/>
    <cellStyle name="Input 2 5 3 2 10 4" xfId="11504"/>
    <cellStyle name="Input 2 5 3 2 10 4 2" xfId="11505"/>
    <cellStyle name="Input 2 5 3 2 10 4 3" xfId="11506"/>
    <cellStyle name="Input 2 5 3 2 10 5" xfId="11507"/>
    <cellStyle name="Input 2 5 3 2 10 5 2" xfId="11508"/>
    <cellStyle name="Input 2 5 3 2 10 5 3" xfId="11509"/>
    <cellStyle name="Input 2 5 3 2 10 6" xfId="11510"/>
    <cellStyle name="Input 2 5 3 2 10 6 2" xfId="11511"/>
    <cellStyle name="Input 2 5 3 2 10 6 3" xfId="11512"/>
    <cellStyle name="Input 2 5 3 2 10 7" xfId="11513"/>
    <cellStyle name="Input 2 5 3 2 10 8" xfId="11514"/>
    <cellStyle name="Input 2 5 3 2 11" xfId="11515"/>
    <cellStyle name="Input 2 5 3 2 11 2" xfId="11516"/>
    <cellStyle name="Input 2 5 3 2 11 2 2" xfId="11517"/>
    <cellStyle name="Input 2 5 3 2 11 2 3" xfId="11518"/>
    <cellStyle name="Input 2 5 3 2 11 3" xfId="11519"/>
    <cellStyle name="Input 2 5 3 2 11 3 2" xfId="11520"/>
    <cellStyle name="Input 2 5 3 2 11 3 3" xfId="11521"/>
    <cellStyle name="Input 2 5 3 2 11 4" xfId="11522"/>
    <cellStyle name="Input 2 5 3 2 11 4 2" xfId="11523"/>
    <cellStyle name="Input 2 5 3 2 11 4 3" xfId="11524"/>
    <cellStyle name="Input 2 5 3 2 11 5" xfId="11525"/>
    <cellStyle name="Input 2 5 3 2 11 5 2" xfId="11526"/>
    <cellStyle name="Input 2 5 3 2 11 5 3" xfId="11527"/>
    <cellStyle name="Input 2 5 3 2 11 6" xfId="11528"/>
    <cellStyle name="Input 2 5 3 2 11 6 2" xfId="11529"/>
    <cellStyle name="Input 2 5 3 2 11 6 3" xfId="11530"/>
    <cellStyle name="Input 2 5 3 2 11 7" xfId="11531"/>
    <cellStyle name="Input 2 5 3 2 11 8" xfId="11532"/>
    <cellStyle name="Input 2 5 3 2 12" xfId="11533"/>
    <cellStyle name="Input 2 5 3 2 12 2" xfId="11534"/>
    <cellStyle name="Input 2 5 3 2 12 2 2" xfId="11535"/>
    <cellStyle name="Input 2 5 3 2 12 2 3" xfId="11536"/>
    <cellStyle name="Input 2 5 3 2 12 3" xfId="11537"/>
    <cellStyle name="Input 2 5 3 2 12 3 2" xfId="11538"/>
    <cellStyle name="Input 2 5 3 2 12 3 3" xfId="11539"/>
    <cellStyle name="Input 2 5 3 2 12 4" xfId="11540"/>
    <cellStyle name="Input 2 5 3 2 12 4 2" xfId="11541"/>
    <cellStyle name="Input 2 5 3 2 12 4 3" xfId="11542"/>
    <cellStyle name="Input 2 5 3 2 12 5" xfId="11543"/>
    <cellStyle name="Input 2 5 3 2 12 5 2" xfId="11544"/>
    <cellStyle name="Input 2 5 3 2 12 5 3" xfId="11545"/>
    <cellStyle name="Input 2 5 3 2 12 6" xfId="11546"/>
    <cellStyle name="Input 2 5 3 2 12 6 2" xfId="11547"/>
    <cellStyle name="Input 2 5 3 2 12 6 3" xfId="11548"/>
    <cellStyle name="Input 2 5 3 2 12 7" xfId="11549"/>
    <cellStyle name="Input 2 5 3 2 12 8" xfId="11550"/>
    <cellStyle name="Input 2 5 3 2 13" xfId="11551"/>
    <cellStyle name="Input 2 5 3 2 13 2" xfId="11552"/>
    <cellStyle name="Input 2 5 3 2 13 2 2" xfId="11553"/>
    <cellStyle name="Input 2 5 3 2 13 2 3" xfId="11554"/>
    <cellStyle name="Input 2 5 3 2 13 3" xfId="11555"/>
    <cellStyle name="Input 2 5 3 2 13 3 2" xfId="11556"/>
    <cellStyle name="Input 2 5 3 2 13 3 3" xfId="11557"/>
    <cellStyle name="Input 2 5 3 2 13 4" xfId="11558"/>
    <cellStyle name="Input 2 5 3 2 13 4 2" xfId="11559"/>
    <cellStyle name="Input 2 5 3 2 13 4 3" xfId="11560"/>
    <cellStyle name="Input 2 5 3 2 13 5" xfId="11561"/>
    <cellStyle name="Input 2 5 3 2 13 5 2" xfId="11562"/>
    <cellStyle name="Input 2 5 3 2 13 5 3" xfId="11563"/>
    <cellStyle name="Input 2 5 3 2 13 6" xfId="11564"/>
    <cellStyle name="Input 2 5 3 2 13 6 2" xfId="11565"/>
    <cellStyle name="Input 2 5 3 2 13 6 3" xfId="11566"/>
    <cellStyle name="Input 2 5 3 2 13 7" xfId="11567"/>
    <cellStyle name="Input 2 5 3 2 13 8" xfId="11568"/>
    <cellStyle name="Input 2 5 3 2 14" xfId="11569"/>
    <cellStyle name="Input 2 5 3 2 14 2" xfId="11570"/>
    <cellStyle name="Input 2 5 3 2 14 2 2" xfId="11571"/>
    <cellStyle name="Input 2 5 3 2 14 2 3" xfId="11572"/>
    <cellStyle name="Input 2 5 3 2 14 3" xfId="11573"/>
    <cellStyle name="Input 2 5 3 2 14 3 2" xfId="11574"/>
    <cellStyle name="Input 2 5 3 2 14 3 3" xfId="11575"/>
    <cellStyle name="Input 2 5 3 2 14 4" xfId="11576"/>
    <cellStyle name="Input 2 5 3 2 14 4 2" xfId="11577"/>
    <cellStyle name="Input 2 5 3 2 14 4 3" xfId="11578"/>
    <cellStyle name="Input 2 5 3 2 14 5" xfId="11579"/>
    <cellStyle name="Input 2 5 3 2 14 5 2" xfId="11580"/>
    <cellStyle name="Input 2 5 3 2 14 5 3" xfId="11581"/>
    <cellStyle name="Input 2 5 3 2 14 6" xfId="11582"/>
    <cellStyle name="Input 2 5 3 2 14 6 2" xfId="11583"/>
    <cellStyle name="Input 2 5 3 2 14 6 3" xfId="11584"/>
    <cellStyle name="Input 2 5 3 2 14 7" xfId="11585"/>
    <cellStyle name="Input 2 5 3 2 14 8" xfId="11586"/>
    <cellStyle name="Input 2 5 3 2 15" xfId="11587"/>
    <cellStyle name="Input 2 5 3 2 15 2" xfId="11588"/>
    <cellStyle name="Input 2 5 3 2 15 3" xfId="11589"/>
    <cellStyle name="Input 2 5 3 2 16" xfId="11590"/>
    <cellStyle name="Input 2 5 3 2 2" xfId="11591"/>
    <cellStyle name="Input 2 5 3 2 2 2" xfId="11592"/>
    <cellStyle name="Input 2 5 3 2 2 2 2" xfId="11593"/>
    <cellStyle name="Input 2 5 3 2 2 2 3" xfId="11594"/>
    <cellStyle name="Input 2 5 3 2 2 3" xfId="11595"/>
    <cellStyle name="Input 2 5 3 2 2 3 2" xfId="11596"/>
    <cellStyle name="Input 2 5 3 2 2 3 3" xfId="11597"/>
    <cellStyle name="Input 2 5 3 2 2 4" xfId="11598"/>
    <cellStyle name="Input 2 5 3 2 2 4 2" xfId="11599"/>
    <cellStyle name="Input 2 5 3 2 2 4 3" xfId="11600"/>
    <cellStyle name="Input 2 5 3 2 2 5" xfId="11601"/>
    <cellStyle name="Input 2 5 3 2 2 5 2" xfId="11602"/>
    <cellStyle name="Input 2 5 3 2 2 5 3" xfId="11603"/>
    <cellStyle name="Input 2 5 3 2 2 6" xfId="11604"/>
    <cellStyle name="Input 2 5 3 2 2 6 2" xfId="11605"/>
    <cellStyle name="Input 2 5 3 2 2 6 3" xfId="11606"/>
    <cellStyle name="Input 2 5 3 2 2 7" xfId="11607"/>
    <cellStyle name="Input 2 5 3 2 2 8" xfId="11608"/>
    <cellStyle name="Input 2 5 3 2 2 9" xfId="11609"/>
    <cellStyle name="Input 2 5 3 2 3" xfId="11610"/>
    <cellStyle name="Input 2 5 3 2 3 2" xfId="11611"/>
    <cellStyle name="Input 2 5 3 2 3 2 2" xfId="11612"/>
    <cellStyle name="Input 2 5 3 2 3 2 3" xfId="11613"/>
    <cellStyle name="Input 2 5 3 2 3 3" xfId="11614"/>
    <cellStyle name="Input 2 5 3 2 3 3 2" xfId="11615"/>
    <cellStyle name="Input 2 5 3 2 3 3 3" xfId="11616"/>
    <cellStyle name="Input 2 5 3 2 3 4" xfId="11617"/>
    <cellStyle name="Input 2 5 3 2 3 4 2" xfId="11618"/>
    <cellStyle name="Input 2 5 3 2 3 4 3" xfId="11619"/>
    <cellStyle name="Input 2 5 3 2 3 5" xfId="11620"/>
    <cellStyle name="Input 2 5 3 2 3 5 2" xfId="11621"/>
    <cellStyle name="Input 2 5 3 2 3 5 3" xfId="11622"/>
    <cellStyle name="Input 2 5 3 2 3 6" xfId="11623"/>
    <cellStyle name="Input 2 5 3 2 3 6 2" xfId="11624"/>
    <cellStyle name="Input 2 5 3 2 3 6 3" xfId="11625"/>
    <cellStyle name="Input 2 5 3 2 3 7" xfId="11626"/>
    <cellStyle name="Input 2 5 3 2 3 8" xfId="11627"/>
    <cellStyle name="Input 2 5 3 2 3 9" xfId="11628"/>
    <cellStyle name="Input 2 5 3 2 4" xfId="11629"/>
    <cellStyle name="Input 2 5 3 2 4 2" xfId="11630"/>
    <cellStyle name="Input 2 5 3 2 4 2 2" xfId="11631"/>
    <cellStyle name="Input 2 5 3 2 4 2 3" xfId="11632"/>
    <cellStyle name="Input 2 5 3 2 4 3" xfId="11633"/>
    <cellStyle name="Input 2 5 3 2 4 3 2" xfId="11634"/>
    <cellStyle name="Input 2 5 3 2 4 3 3" xfId="11635"/>
    <cellStyle name="Input 2 5 3 2 4 4" xfId="11636"/>
    <cellStyle name="Input 2 5 3 2 4 4 2" xfId="11637"/>
    <cellStyle name="Input 2 5 3 2 4 4 3" xfId="11638"/>
    <cellStyle name="Input 2 5 3 2 4 5" xfId="11639"/>
    <cellStyle name="Input 2 5 3 2 4 5 2" xfId="11640"/>
    <cellStyle name="Input 2 5 3 2 4 5 3" xfId="11641"/>
    <cellStyle name="Input 2 5 3 2 4 6" xfId="11642"/>
    <cellStyle name="Input 2 5 3 2 4 6 2" xfId="11643"/>
    <cellStyle name="Input 2 5 3 2 4 6 3" xfId="11644"/>
    <cellStyle name="Input 2 5 3 2 4 7" xfId="11645"/>
    <cellStyle name="Input 2 5 3 2 4 8" xfId="11646"/>
    <cellStyle name="Input 2 5 3 2 4 9" xfId="11647"/>
    <cellStyle name="Input 2 5 3 2 5" xfId="11648"/>
    <cellStyle name="Input 2 5 3 2 5 2" xfId="11649"/>
    <cellStyle name="Input 2 5 3 2 5 2 2" xfId="11650"/>
    <cellStyle name="Input 2 5 3 2 5 2 3" xfId="11651"/>
    <cellStyle name="Input 2 5 3 2 5 3" xfId="11652"/>
    <cellStyle name="Input 2 5 3 2 5 3 2" xfId="11653"/>
    <cellStyle name="Input 2 5 3 2 5 3 3" xfId="11654"/>
    <cellStyle name="Input 2 5 3 2 5 4" xfId="11655"/>
    <cellStyle name="Input 2 5 3 2 5 4 2" xfId="11656"/>
    <cellStyle name="Input 2 5 3 2 5 4 3" xfId="11657"/>
    <cellStyle name="Input 2 5 3 2 5 5" xfId="11658"/>
    <cellStyle name="Input 2 5 3 2 5 5 2" xfId="11659"/>
    <cellStyle name="Input 2 5 3 2 5 5 3" xfId="11660"/>
    <cellStyle name="Input 2 5 3 2 5 6" xfId="11661"/>
    <cellStyle name="Input 2 5 3 2 5 6 2" xfId="11662"/>
    <cellStyle name="Input 2 5 3 2 5 6 3" xfId="11663"/>
    <cellStyle name="Input 2 5 3 2 5 7" xfId="11664"/>
    <cellStyle name="Input 2 5 3 2 5 8" xfId="11665"/>
    <cellStyle name="Input 2 5 3 2 5 9" xfId="11666"/>
    <cellStyle name="Input 2 5 3 2 6" xfId="11667"/>
    <cellStyle name="Input 2 5 3 2 6 2" xfId="11668"/>
    <cellStyle name="Input 2 5 3 2 6 2 2" xfId="11669"/>
    <cellStyle name="Input 2 5 3 2 6 2 3" xfId="11670"/>
    <cellStyle name="Input 2 5 3 2 6 3" xfId="11671"/>
    <cellStyle name="Input 2 5 3 2 6 3 2" xfId="11672"/>
    <cellStyle name="Input 2 5 3 2 6 3 3" xfId="11673"/>
    <cellStyle name="Input 2 5 3 2 6 4" xfId="11674"/>
    <cellStyle name="Input 2 5 3 2 6 4 2" xfId="11675"/>
    <cellStyle name="Input 2 5 3 2 6 4 3" xfId="11676"/>
    <cellStyle name="Input 2 5 3 2 6 5" xfId="11677"/>
    <cellStyle name="Input 2 5 3 2 6 5 2" xfId="11678"/>
    <cellStyle name="Input 2 5 3 2 6 5 3" xfId="11679"/>
    <cellStyle name="Input 2 5 3 2 6 6" xfId="11680"/>
    <cellStyle name="Input 2 5 3 2 6 6 2" xfId="11681"/>
    <cellStyle name="Input 2 5 3 2 6 6 3" xfId="11682"/>
    <cellStyle name="Input 2 5 3 2 6 7" xfId="11683"/>
    <cellStyle name="Input 2 5 3 2 6 8" xfId="11684"/>
    <cellStyle name="Input 2 5 3 2 6 9" xfId="11685"/>
    <cellStyle name="Input 2 5 3 2 7" xfId="11686"/>
    <cellStyle name="Input 2 5 3 2 7 2" xfId="11687"/>
    <cellStyle name="Input 2 5 3 2 7 2 2" xfId="11688"/>
    <cellStyle name="Input 2 5 3 2 7 2 3" xfId="11689"/>
    <cellStyle name="Input 2 5 3 2 7 3" xfId="11690"/>
    <cellStyle name="Input 2 5 3 2 7 3 2" xfId="11691"/>
    <cellStyle name="Input 2 5 3 2 7 3 3" xfId="11692"/>
    <cellStyle name="Input 2 5 3 2 7 4" xfId="11693"/>
    <cellStyle name="Input 2 5 3 2 7 4 2" xfId="11694"/>
    <cellStyle name="Input 2 5 3 2 7 4 3" xfId="11695"/>
    <cellStyle name="Input 2 5 3 2 7 5" xfId="11696"/>
    <cellStyle name="Input 2 5 3 2 7 5 2" xfId="11697"/>
    <cellStyle name="Input 2 5 3 2 7 5 3" xfId="11698"/>
    <cellStyle name="Input 2 5 3 2 7 6" xfId="11699"/>
    <cellStyle name="Input 2 5 3 2 7 6 2" xfId="11700"/>
    <cellStyle name="Input 2 5 3 2 7 6 3" xfId="11701"/>
    <cellStyle name="Input 2 5 3 2 7 7" xfId="11702"/>
    <cellStyle name="Input 2 5 3 2 7 8" xfId="11703"/>
    <cellStyle name="Input 2 5 3 2 7 9" xfId="11704"/>
    <cellStyle name="Input 2 5 3 2 8" xfId="11705"/>
    <cellStyle name="Input 2 5 3 2 8 2" xfId="11706"/>
    <cellStyle name="Input 2 5 3 2 8 2 2" xfId="11707"/>
    <cellStyle name="Input 2 5 3 2 8 2 3" xfId="11708"/>
    <cellStyle name="Input 2 5 3 2 8 3" xfId="11709"/>
    <cellStyle name="Input 2 5 3 2 8 3 2" xfId="11710"/>
    <cellStyle name="Input 2 5 3 2 8 3 3" xfId="11711"/>
    <cellStyle name="Input 2 5 3 2 8 4" xfId="11712"/>
    <cellStyle name="Input 2 5 3 2 8 4 2" xfId="11713"/>
    <cellStyle name="Input 2 5 3 2 8 4 3" xfId="11714"/>
    <cellStyle name="Input 2 5 3 2 8 5" xfId="11715"/>
    <cellStyle name="Input 2 5 3 2 8 5 2" xfId="11716"/>
    <cellStyle name="Input 2 5 3 2 8 5 3" xfId="11717"/>
    <cellStyle name="Input 2 5 3 2 8 6" xfId="11718"/>
    <cellStyle name="Input 2 5 3 2 8 6 2" xfId="11719"/>
    <cellStyle name="Input 2 5 3 2 8 6 3" xfId="11720"/>
    <cellStyle name="Input 2 5 3 2 8 7" xfId="11721"/>
    <cellStyle name="Input 2 5 3 2 8 8" xfId="11722"/>
    <cellStyle name="Input 2 5 3 2 8 9" xfId="11723"/>
    <cellStyle name="Input 2 5 3 2 9" xfId="11724"/>
    <cellStyle name="Input 2 5 3 2 9 2" xfId="11725"/>
    <cellStyle name="Input 2 5 3 2 9 2 2" xfId="11726"/>
    <cellStyle name="Input 2 5 3 2 9 2 3" xfId="11727"/>
    <cellStyle name="Input 2 5 3 2 9 3" xfId="11728"/>
    <cellStyle name="Input 2 5 3 2 9 3 2" xfId="11729"/>
    <cellStyle name="Input 2 5 3 2 9 3 3" xfId="11730"/>
    <cellStyle name="Input 2 5 3 2 9 4" xfId="11731"/>
    <cellStyle name="Input 2 5 3 2 9 4 2" xfId="11732"/>
    <cellStyle name="Input 2 5 3 2 9 4 3" xfId="11733"/>
    <cellStyle name="Input 2 5 3 2 9 5" xfId="11734"/>
    <cellStyle name="Input 2 5 3 2 9 5 2" xfId="11735"/>
    <cellStyle name="Input 2 5 3 2 9 5 3" xfId="11736"/>
    <cellStyle name="Input 2 5 3 2 9 6" xfId="11737"/>
    <cellStyle name="Input 2 5 3 2 9 6 2" xfId="11738"/>
    <cellStyle name="Input 2 5 3 2 9 6 3" xfId="11739"/>
    <cellStyle name="Input 2 5 3 2 9 7" xfId="11740"/>
    <cellStyle name="Input 2 5 3 2 9 8" xfId="11741"/>
    <cellStyle name="Input 2 5 3 3" xfId="11742"/>
    <cellStyle name="Input 2 5 3 3 10" xfId="11743"/>
    <cellStyle name="Input 2 5 3 3 11" xfId="11744"/>
    <cellStyle name="Input 2 5 3 3 2" xfId="11745"/>
    <cellStyle name="Input 2 5 3 3 2 2" xfId="11746"/>
    <cellStyle name="Input 2 5 3 3 2 3" xfId="11747"/>
    <cellStyle name="Input 2 5 3 3 2 4" xfId="11748"/>
    <cellStyle name="Input 2 5 3 3 3" xfId="11749"/>
    <cellStyle name="Input 2 5 3 3 3 2" xfId="11750"/>
    <cellStyle name="Input 2 5 3 3 3 3" xfId="11751"/>
    <cellStyle name="Input 2 5 3 3 3 4" xfId="11752"/>
    <cellStyle name="Input 2 5 3 3 4" xfId="11753"/>
    <cellStyle name="Input 2 5 3 3 4 2" xfId="11754"/>
    <cellStyle name="Input 2 5 3 3 4 3" xfId="11755"/>
    <cellStyle name="Input 2 5 3 3 4 4" xfId="11756"/>
    <cellStyle name="Input 2 5 3 3 5" xfId="11757"/>
    <cellStyle name="Input 2 5 3 3 5 2" xfId="11758"/>
    <cellStyle name="Input 2 5 3 3 5 3" xfId="11759"/>
    <cellStyle name="Input 2 5 3 3 5 4" xfId="11760"/>
    <cellStyle name="Input 2 5 3 3 6" xfId="11761"/>
    <cellStyle name="Input 2 5 3 3 6 2" xfId="11762"/>
    <cellStyle name="Input 2 5 3 3 6 3" xfId="11763"/>
    <cellStyle name="Input 2 5 3 3 6 4" xfId="11764"/>
    <cellStyle name="Input 2 5 3 3 7" xfId="11765"/>
    <cellStyle name="Input 2 5 3 3 8" xfId="11766"/>
    <cellStyle name="Input 2 5 3 3 9" xfId="11767"/>
    <cellStyle name="Input 2 5 3 4" xfId="11768"/>
    <cellStyle name="Input 2 5 3 4 10" xfId="11769"/>
    <cellStyle name="Input 2 5 3 4 2" xfId="11770"/>
    <cellStyle name="Input 2 5 3 4 2 2" xfId="11771"/>
    <cellStyle name="Input 2 5 3 4 2 3" xfId="11772"/>
    <cellStyle name="Input 2 5 3 4 2 4" xfId="11773"/>
    <cellStyle name="Input 2 5 3 4 3" xfId="11774"/>
    <cellStyle name="Input 2 5 3 4 3 2" xfId="11775"/>
    <cellStyle name="Input 2 5 3 4 3 3" xfId="11776"/>
    <cellStyle name="Input 2 5 3 4 3 4" xfId="11777"/>
    <cellStyle name="Input 2 5 3 4 4" xfId="11778"/>
    <cellStyle name="Input 2 5 3 4 4 2" xfId="11779"/>
    <cellStyle name="Input 2 5 3 4 4 3" xfId="11780"/>
    <cellStyle name="Input 2 5 3 4 4 4" xfId="11781"/>
    <cellStyle name="Input 2 5 3 4 5" xfId="11782"/>
    <cellStyle name="Input 2 5 3 4 5 2" xfId="11783"/>
    <cellStyle name="Input 2 5 3 4 5 3" xfId="11784"/>
    <cellStyle name="Input 2 5 3 4 5 4" xfId="11785"/>
    <cellStyle name="Input 2 5 3 4 6" xfId="11786"/>
    <cellStyle name="Input 2 5 3 4 6 2" xfId="11787"/>
    <cellStyle name="Input 2 5 3 4 6 3" xfId="11788"/>
    <cellStyle name="Input 2 5 3 4 6 4" xfId="11789"/>
    <cellStyle name="Input 2 5 3 4 7" xfId="11790"/>
    <cellStyle name="Input 2 5 3 4 8" xfId="11791"/>
    <cellStyle name="Input 2 5 3 4 9" xfId="11792"/>
    <cellStyle name="Input 2 5 3 5" xfId="11793"/>
    <cellStyle name="Input 2 5 3 5 2" xfId="11794"/>
    <cellStyle name="Input 2 5 3 5 2 2" xfId="11795"/>
    <cellStyle name="Input 2 5 3 5 2 3" xfId="11796"/>
    <cellStyle name="Input 2 5 3 5 3" xfId="11797"/>
    <cellStyle name="Input 2 5 3 5 3 2" xfId="11798"/>
    <cellStyle name="Input 2 5 3 5 3 3" xfId="11799"/>
    <cellStyle name="Input 2 5 3 5 4" xfId="11800"/>
    <cellStyle name="Input 2 5 3 5 4 2" xfId="11801"/>
    <cellStyle name="Input 2 5 3 5 4 3" xfId="11802"/>
    <cellStyle name="Input 2 5 3 5 5" xfId="11803"/>
    <cellStyle name="Input 2 5 3 5 5 2" xfId="11804"/>
    <cellStyle name="Input 2 5 3 5 5 3" xfId="11805"/>
    <cellStyle name="Input 2 5 3 5 6" xfId="11806"/>
    <cellStyle name="Input 2 5 3 5 6 2" xfId="11807"/>
    <cellStyle name="Input 2 5 3 5 6 3" xfId="11808"/>
    <cellStyle name="Input 2 5 3 5 7" xfId="11809"/>
    <cellStyle name="Input 2 5 3 5 8" xfId="11810"/>
    <cellStyle name="Input 2 5 3 5 9" xfId="11811"/>
    <cellStyle name="Input 2 5 3 6" xfId="11812"/>
    <cellStyle name="Input 2 5 3 6 2" xfId="11813"/>
    <cellStyle name="Input 2 5 3 6 2 2" xfId="11814"/>
    <cellStyle name="Input 2 5 3 6 2 3" xfId="11815"/>
    <cellStyle name="Input 2 5 3 6 3" xfId="11816"/>
    <cellStyle name="Input 2 5 3 6 3 2" xfId="11817"/>
    <cellStyle name="Input 2 5 3 6 3 3" xfId="11818"/>
    <cellStyle name="Input 2 5 3 6 4" xfId="11819"/>
    <cellStyle name="Input 2 5 3 6 4 2" xfId="11820"/>
    <cellStyle name="Input 2 5 3 6 4 3" xfId="11821"/>
    <cellStyle name="Input 2 5 3 6 5" xfId="11822"/>
    <cellStyle name="Input 2 5 3 6 5 2" xfId="11823"/>
    <cellStyle name="Input 2 5 3 6 5 3" xfId="11824"/>
    <cellStyle name="Input 2 5 3 6 6" xfId="11825"/>
    <cellStyle name="Input 2 5 3 6 6 2" xfId="11826"/>
    <cellStyle name="Input 2 5 3 6 6 3" xfId="11827"/>
    <cellStyle name="Input 2 5 3 6 7" xfId="11828"/>
    <cellStyle name="Input 2 5 3 6 8" xfId="11829"/>
    <cellStyle name="Input 2 5 3 6 9" xfId="11830"/>
    <cellStyle name="Input 2 5 3 7" xfId="11831"/>
    <cellStyle name="Input 2 5 3 7 2" xfId="11832"/>
    <cellStyle name="Input 2 5 3 7 2 2" xfId="11833"/>
    <cellStyle name="Input 2 5 3 7 2 3" xfId="11834"/>
    <cellStyle name="Input 2 5 3 7 3" xfId="11835"/>
    <cellStyle name="Input 2 5 3 7 3 2" xfId="11836"/>
    <cellStyle name="Input 2 5 3 7 3 3" xfId="11837"/>
    <cellStyle name="Input 2 5 3 7 4" xfId="11838"/>
    <cellStyle name="Input 2 5 3 7 4 2" xfId="11839"/>
    <cellStyle name="Input 2 5 3 7 4 3" xfId="11840"/>
    <cellStyle name="Input 2 5 3 7 5" xfId="11841"/>
    <cellStyle name="Input 2 5 3 7 5 2" xfId="11842"/>
    <cellStyle name="Input 2 5 3 7 5 3" xfId="11843"/>
    <cellStyle name="Input 2 5 3 7 6" xfId="11844"/>
    <cellStyle name="Input 2 5 3 7 6 2" xfId="11845"/>
    <cellStyle name="Input 2 5 3 7 6 3" xfId="11846"/>
    <cellStyle name="Input 2 5 3 7 7" xfId="11847"/>
    <cellStyle name="Input 2 5 3 7 8" xfId="11848"/>
    <cellStyle name="Input 2 5 3 7 9" xfId="11849"/>
    <cellStyle name="Input 2 5 3 8" xfId="11850"/>
    <cellStyle name="Input 2 5 3 8 2" xfId="11851"/>
    <cellStyle name="Input 2 5 3 8 2 2" xfId="11852"/>
    <cellStyle name="Input 2 5 3 8 2 3" xfId="11853"/>
    <cellStyle name="Input 2 5 3 8 3" xfId="11854"/>
    <cellStyle name="Input 2 5 3 8 3 2" xfId="11855"/>
    <cellStyle name="Input 2 5 3 8 3 3" xfId="11856"/>
    <cellStyle name="Input 2 5 3 8 4" xfId="11857"/>
    <cellStyle name="Input 2 5 3 8 4 2" xfId="11858"/>
    <cellStyle name="Input 2 5 3 8 4 3" xfId="11859"/>
    <cellStyle name="Input 2 5 3 8 5" xfId="11860"/>
    <cellStyle name="Input 2 5 3 8 5 2" xfId="11861"/>
    <cellStyle name="Input 2 5 3 8 5 3" xfId="11862"/>
    <cellStyle name="Input 2 5 3 8 6" xfId="11863"/>
    <cellStyle name="Input 2 5 3 8 6 2" xfId="11864"/>
    <cellStyle name="Input 2 5 3 8 6 3" xfId="11865"/>
    <cellStyle name="Input 2 5 3 8 7" xfId="11866"/>
    <cellStyle name="Input 2 5 3 8 8" xfId="11867"/>
    <cellStyle name="Input 2 5 3 8 9" xfId="11868"/>
    <cellStyle name="Input 2 5 3 9" xfId="11869"/>
    <cellStyle name="Input 2 5 3 9 2" xfId="11870"/>
    <cellStyle name="Input 2 5 3 9 2 2" xfId="11871"/>
    <cellStyle name="Input 2 5 3 9 2 3" xfId="11872"/>
    <cellStyle name="Input 2 5 3 9 3" xfId="11873"/>
    <cellStyle name="Input 2 5 3 9 3 2" xfId="11874"/>
    <cellStyle name="Input 2 5 3 9 3 3" xfId="11875"/>
    <cellStyle name="Input 2 5 3 9 4" xfId="11876"/>
    <cellStyle name="Input 2 5 3 9 4 2" xfId="11877"/>
    <cellStyle name="Input 2 5 3 9 4 3" xfId="11878"/>
    <cellStyle name="Input 2 5 3 9 5" xfId="11879"/>
    <cellStyle name="Input 2 5 3 9 5 2" xfId="11880"/>
    <cellStyle name="Input 2 5 3 9 5 3" xfId="11881"/>
    <cellStyle name="Input 2 5 3 9 6" xfId="11882"/>
    <cellStyle name="Input 2 5 3 9 6 2" xfId="11883"/>
    <cellStyle name="Input 2 5 3 9 6 3" xfId="11884"/>
    <cellStyle name="Input 2 5 3 9 7" xfId="11885"/>
    <cellStyle name="Input 2 5 3 9 8" xfId="11886"/>
    <cellStyle name="Input 2 5 3 9 9" xfId="11887"/>
    <cellStyle name="Input 2 5 4" xfId="11888"/>
    <cellStyle name="Input 2 5 4 10" xfId="11889"/>
    <cellStyle name="Input 2 5 4 10 2" xfId="11890"/>
    <cellStyle name="Input 2 5 4 10 2 2" xfId="11891"/>
    <cellStyle name="Input 2 5 4 10 2 3" xfId="11892"/>
    <cellStyle name="Input 2 5 4 10 3" xfId="11893"/>
    <cellStyle name="Input 2 5 4 10 3 2" xfId="11894"/>
    <cellStyle name="Input 2 5 4 10 3 3" xfId="11895"/>
    <cellStyle name="Input 2 5 4 10 4" xfId="11896"/>
    <cellStyle name="Input 2 5 4 10 4 2" xfId="11897"/>
    <cellStyle name="Input 2 5 4 10 4 3" xfId="11898"/>
    <cellStyle name="Input 2 5 4 10 5" xfId="11899"/>
    <cellStyle name="Input 2 5 4 10 5 2" xfId="11900"/>
    <cellStyle name="Input 2 5 4 10 5 3" xfId="11901"/>
    <cellStyle name="Input 2 5 4 10 6" xfId="11902"/>
    <cellStyle name="Input 2 5 4 10 6 2" xfId="11903"/>
    <cellStyle name="Input 2 5 4 10 6 3" xfId="11904"/>
    <cellStyle name="Input 2 5 4 10 7" xfId="11905"/>
    <cellStyle name="Input 2 5 4 10 8" xfId="11906"/>
    <cellStyle name="Input 2 5 4 11" xfId="11907"/>
    <cellStyle name="Input 2 5 4 11 2" xfId="11908"/>
    <cellStyle name="Input 2 5 4 11 2 2" xfId="11909"/>
    <cellStyle name="Input 2 5 4 11 2 3" xfId="11910"/>
    <cellStyle name="Input 2 5 4 11 3" xfId="11911"/>
    <cellStyle name="Input 2 5 4 11 3 2" xfId="11912"/>
    <cellStyle name="Input 2 5 4 11 3 3" xfId="11913"/>
    <cellStyle name="Input 2 5 4 11 4" xfId="11914"/>
    <cellStyle name="Input 2 5 4 11 4 2" xfId="11915"/>
    <cellStyle name="Input 2 5 4 11 4 3" xfId="11916"/>
    <cellStyle name="Input 2 5 4 11 5" xfId="11917"/>
    <cellStyle name="Input 2 5 4 11 5 2" xfId="11918"/>
    <cellStyle name="Input 2 5 4 11 5 3" xfId="11919"/>
    <cellStyle name="Input 2 5 4 11 6" xfId="11920"/>
    <cellStyle name="Input 2 5 4 11 6 2" xfId="11921"/>
    <cellStyle name="Input 2 5 4 11 6 3" xfId="11922"/>
    <cellStyle name="Input 2 5 4 11 7" xfId="11923"/>
    <cellStyle name="Input 2 5 4 11 8" xfId="11924"/>
    <cellStyle name="Input 2 5 4 12" xfId="11925"/>
    <cellStyle name="Input 2 5 4 12 2" xfId="11926"/>
    <cellStyle name="Input 2 5 4 12 2 2" xfId="11927"/>
    <cellStyle name="Input 2 5 4 12 2 3" xfId="11928"/>
    <cellStyle name="Input 2 5 4 12 3" xfId="11929"/>
    <cellStyle name="Input 2 5 4 12 3 2" xfId="11930"/>
    <cellStyle name="Input 2 5 4 12 3 3" xfId="11931"/>
    <cellStyle name="Input 2 5 4 12 4" xfId="11932"/>
    <cellStyle name="Input 2 5 4 12 4 2" xfId="11933"/>
    <cellStyle name="Input 2 5 4 12 4 3" xfId="11934"/>
    <cellStyle name="Input 2 5 4 12 5" xfId="11935"/>
    <cellStyle name="Input 2 5 4 12 5 2" xfId="11936"/>
    <cellStyle name="Input 2 5 4 12 5 3" xfId="11937"/>
    <cellStyle name="Input 2 5 4 12 6" xfId="11938"/>
    <cellStyle name="Input 2 5 4 12 6 2" xfId="11939"/>
    <cellStyle name="Input 2 5 4 12 6 3" xfId="11940"/>
    <cellStyle name="Input 2 5 4 12 7" xfId="11941"/>
    <cellStyle name="Input 2 5 4 12 8" xfId="11942"/>
    <cellStyle name="Input 2 5 4 13" xfId="11943"/>
    <cellStyle name="Input 2 5 4 13 2" xfId="11944"/>
    <cellStyle name="Input 2 5 4 13 2 2" xfId="11945"/>
    <cellStyle name="Input 2 5 4 13 2 3" xfId="11946"/>
    <cellStyle name="Input 2 5 4 13 3" xfId="11947"/>
    <cellStyle name="Input 2 5 4 13 3 2" xfId="11948"/>
    <cellStyle name="Input 2 5 4 13 3 3" xfId="11949"/>
    <cellStyle name="Input 2 5 4 13 4" xfId="11950"/>
    <cellStyle name="Input 2 5 4 13 4 2" xfId="11951"/>
    <cellStyle name="Input 2 5 4 13 4 3" xfId="11952"/>
    <cellStyle name="Input 2 5 4 13 5" xfId="11953"/>
    <cellStyle name="Input 2 5 4 13 5 2" xfId="11954"/>
    <cellStyle name="Input 2 5 4 13 5 3" xfId="11955"/>
    <cellStyle name="Input 2 5 4 13 6" xfId="11956"/>
    <cellStyle name="Input 2 5 4 13 6 2" xfId="11957"/>
    <cellStyle name="Input 2 5 4 13 6 3" xfId="11958"/>
    <cellStyle name="Input 2 5 4 13 7" xfId="11959"/>
    <cellStyle name="Input 2 5 4 13 8" xfId="11960"/>
    <cellStyle name="Input 2 5 4 14" xfId="11961"/>
    <cellStyle name="Input 2 5 4 14 2" xfId="11962"/>
    <cellStyle name="Input 2 5 4 14 2 2" xfId="11963"/>
    <cellStyle name="Input 2 5 4 14 2 3" xfId="11964"/>
    <cellStyle name="Input 2 5 4 14 3" xfId="11965"/>
    <cellStyle name="Input 2 5 4 14 3 2" xfId="11966"/>
    <cellStyle name="Input 2 5 4 14 3 3" xfId="11967"/>
    <cellStyle name="Input 2 5 4 14 4" xfId="11968"/>
    <cellStyle name="Input 2 5 4 14 4 2" xfId="11969"/>
    <cellStyle name="Input 2 5 4 14 4 3" xfId="11970"/>
    <cellStyle name="Input 2 5 4 14 5" xfId="11971"/>
    <cellStyle name="Input 2 5 4 14 5 2" xfId="11972"/>
    <cellStyle name="Input 2 5 4 14 5 3" xfId="11973"/>
    <cellStyle name="Input 2 5 4 14 6" xfId="11974"/>
    <cellStyle name="Input 2 5 4 14 6 2" xfId="11975"/>
    <cellStyle name="Input 2 5 4 14 6 3" xfId="11976"/>
    <cellStyle name="Input 2 5 4 14 7" xfId="11977"/>
    <cellStyle name="Input 2 5 4 14 8" xfId="11978"/>
    <cellStyle name="Input 2 5 4 15" xfId="11979"/>
    <cellStyle name="Input 2 5 4 15 2" xfId="11980"/>
    <cellStyle name="Input 2 5 4 15 3" xfId="11981"/>
    <cellStyle name="Input 2 5 4 16" xfId="11982"/>
    <cellStyle name="Input 2 5 4 2" xfId="11983"/>
    <cellStyle name="Input 2 5 4 2 2" xfId="11984"/>
    <cellStyle name="Input 2 5 4 2 2 2" xfId="11985"/>
    <cellStyle name="Input 2 5 4 2 2 3" xfId="11986"/>
    <cellStyle name="Input 2 5 4 2 3" xfId="11987"/>
    <cellStyle name="Input 2 5 4 2 3 2" xfId="11988"/>
    <cellStyle name="Input 2 5 4 2 3 3" xfId="11989"/>
    <cellStyle name="Input 2 5 4 2 4" xfId="11990"/>
    <cellStyle name="Input 2 5 4 2 4 2" xfId="11991"/>
    <cellStyle name="Input 2 5 4 2 4 3" xfId="11992"/>
    <cellStyle name="Input 2 5 4 2 5" xfId="11993"/>
    <cellStyle name="Input 2 5 4 2 5 2" xfId="11994"/>
    <cellStyle name="Input 2 5 4 2 5 3" xfId="11995"/>
    <cellStyle name="Input 2 5 4 2 6" xfId="11996"/>
    <cellStyle name="Input 2 5 4 2 6 2" xfId="11997"/>
    <cellStyle name="Input 2 5 4 2 6 3" xfId="11998"/>
    <cellStyle name="Input 2 5 4 2 7" xfId="11999"/>
    <cellStyle name="Input 2 5 4 2 8" xfId="12000"/>
    <cellStyle name="Input 2 5 4 2 9" xfId="12001"/>
    <cellStyle name="Input 2 5 4 3" xfId="12002"/>
    <cellStyle name="Input 2 5 4 3 2" xfId="12003"/>
    <cellStyle name="Input 2 5 4 3 2 2" xfId="12004"/>
    <cellStyle name="Input 2 5 4 3 2 3" xfId="12005"/>
    <cellStyle name="Input 2 5 4 3 3" xfId="12006"/>
    <cellStyle name="Input 2 5 4 3 3 2" xfId="12007"/>
    <cellStyle name="Input 2 5 4 3 3 3" xfId="12008"/>
    <cellStyle name="Input 2 5 4 3 4" xfId="12009"/>
    <cellStyle name="Input 2 5 4 3 4 2" xfId="12010"/>
    <cellStyle name="Input 2 5 4 3 4 3" xfId="12011"/>
    <cellStyle name="Input 2 5 4 3 5" xfId="12012"/>
    <cellStyle name="Input 2 5 4 3 5 2" xfId="12013"/>
    <cellStyle name="Input 2 5 4 3 5 3" xfId="12014"/>
    <cellStyle name="Input 2 5 4 3 6" xfId="12015"/>
    <cellStyle name="Input 2 5 4 3 6 2" xfId="12016"/>
    <cellStyle name="Input 2 5 4 3 6 3" xfId="12017"/>
    <cellStyle name="Input 2 5 4 3 7" xfId="12018"/>
    <cellStyle name="Input 2 5 4 3 8" xfId="12019"/>
    <cellStyle name="Input 2 5 4 3 9" xfId="12020"/>
    <cellStyle name="Input 2 5 4 4" xfId="12021"/>
    <cellStyle name="Input 2 5 4 4 2" xfId="12022"/>
    <cellStyle name="Input 2 5 4 4 2 2" xfId="12023"/>
    <cellStyle name="Input 2 5 4 4 2 3" xfId="12024"/>
    <cellStyle name="Input 2 5 4 4 3" xfId="12025"/>
    <cellStyle name="Input 2 5 4 4 3 2" xfId="12026"/>
    <cellStyle name="Input 2 5 4 4 3 3" xfId="12027"/>
    <cellStyle name="Input 2 5 4 4 4" xfId="12028"/>
    <cellStyle name="Input 2 5 4 4 4 2" xfId="12029"/>
    <cellStyle name="Input 2 5 4 4 4 3" xfId="12030"/>
    <cellStyle name="Input 2 5 4 4 5" xfId="12031"/>
    <cellStyle name="Input 2 5 4 4 5 2" xfId="12032"/>
    <cellStyle name="Input 2 5 4 4 5 3" xfId="12033"/>
    <cellStyle name="Input 2 5 4 4 6" xfId="12034"/>
    <cellStyle name="Input 2 5 4 4 6 2" xfId="12035"/>
    <cellStyle name="Input 2 5 4 4 6 3" xfId="12036"/>
    <cellStyle name="Input 2 5 4 4 7" xfId="12037"/>
    <cellStyle name="Input 2 5 4 4 8" xfId="12038"/>
    <cellStyle name="Input 2 5 4 4 9" xfId="12039"/>
    <cellStyle name="Input 2 5 4 5" xfId="12040"/>
    <cellStyle name="Input 2 5 4 5 2" xfId="12041"/>
    <cellStyle name="Input 2 5 4 5 2 2" xfId="12042"/>
    <cellStyle name="Input 2 5 4 5 2 3" xfId="12043"/>
    <cellStyle name="Input 2 5 4 5 3" xfId="12044"/>
    <cellStyle name="Input 2 5 4 5 3 2" xfId="12045"/>
    <cellStyle name="Input 2 5 4 5 3 3" xfId="12046"/>
    <cellStyle name="Input 2 5 4 5 4" xfId="12047"/>
    <cellStyle name="Input 2 5 4 5 4 2" xfId="12048"/>
    <cellStyle name="Input 2 5 4 5 4 3" xfId="12049"/>
    <cellStyle name="Input 2 5 4 5 5" xfId="12050"/>
    <cellStyle name="Input 2 5 4 5 5 2" xfId="12051"/>
    <cellStyle name="Input 2 5 4 5 5 3" xfId="12052"/>
    <cellStyle name="Input 2 5 4 5 6" xfId="12053"/>
    <cellStyle name="Input 2 5 4 5 6 2" xfId="12054"/>
    <cellStyle name="Input 2 5 4 5 6 3" xfId="12055"/>
    <cellStyle name="Input 2 5 4 5 7" xfId="12056"/>
    <cellStyle name="Input 2 5 4 5 8" xfId="12057"/>
    <cellStyle name="Input 2 5 4 5 9" xfId="12058"/>
    <cellStyle name="Input 2 5 4 6" xfId="12059"/>
    <cellStyle name="Input 2 5 4 6 2" xfId="12060"/>
    <cellStyle name="Input 2 5 4 6 2 2" xfId="12061"/>
    <cellStyle name="Input 2 5 4 6 2 3" xfId="12062"/>
    <cellStyle name="Input 2 5 4 6 3" xfId="12063"/>
    <cellStyle name="Input 2 5 4 6 3 2" xfId="12064"/>
    <cellStyle name="Input 2 5 4 6 3 3" xfId="12065"/>
    <cellStyle name="Input 2 5 4 6 4" xfId="12066"/>
    <cellStyle name="Input 2 5 4 6 4 2" xfId="12067"/>
    <cellStyle name="Input 2 5 4 6 4 3" xfId="12068"/>
    <cellStyle name="Input 2 5 4 6 5" xfId="12069"/>
    <cellStyle name="Input 2 5 4 6 5 2" xfId="12070"/>
    <cellStyle name="Input 2 5 4 6 5 3" xfId="12071"/>
    <cellStyle name="Input 2 5 4 6 6" xfId="12072"/>
    <cellStyle name="Input 2 5 4 6 6 2" xfId="12073"/>
    <cellStyle name="Input 2 5 4 6 6 3" xfId="12074"/>
    <cellStyle name="Input 2 5 4 6 7" xfId="12075"/>
    <cellStyle name="Input 2 5 4 6 8" xfId="12076"/>
    <cellStyle name="Input 2 5 4 6 9" xfId="12077"/>
    <cellStyle name="Input 2 5 4 7" xfId="12078"/>
    <cellStyle name="Input 2 5 4 7 2" xfId="12079"/>
    <cellStyle name="Input 2 5 4 7 2 2" xfId="12080"/>
    <cellStyle name="Input 2 5 4 7 2 3" xfId="12081"/>
    <cellStyle name="Input 2 5 4 7 3" xfId="12082"/>
    <cellStyle name="Input 2 5 4 7 3 2" xfId="12083"/>
    <cellStyle name="Input 2 5 4 7 3 3" xfId="12084"/>
    <cellStyle name="Input 2 5 4 7 4" xfId="12085"/>
    <cellStyle name="Input 2 5 4 7 4 2" xfId="12086"/>
    <cellStyle name="Input 2 5 4 7 4 3" xfId="12087"/>
    <cellStyle name="Input 2 5 4 7 5" xfId="12088"/>
    <cellStyle name="Input 2 5 4 7 5 2" xfId="12089"/>
    <cellStyle name="Input 2 5 4 7 5 3" xfId="12090"/>
    <cellStyle name="Input 2 5 4 7 6" xfId="12091"/>
    <cellStyle name="Input 2 5 4 7 6 2" xfId="12092"/>
    <cellStyle name="Input 2 5 4 7 6 3" xfId="12093"/>
    <cellStyle name="Input 2 5 4 7 7" xfId="12094"/>
    <cellStyle name="Input 2 5 4 7 8" xfId="12095"/>
    <cellStyle name="Input 2 5 4 7 9" xfId="12096"/>
    <cellStyle name="Input 2 5 4 8" xfId="12097"/>
    <cellStyle name="Input 2 5 4 8 2" xfId="12098"/>
    <cellStyle name="Input 2 5 4 8 2 2" xfId="12099"/>
    <cellStyle name="Input 2 5 4 8 2 3" xfId="12100"/>
    <cellStyle name="Input 2 5 4 8 3" xfId="12101"/>
    <cellStyle name="Input 2 5 4 8 3 2" xfId="12102"/>
    <cellStyle name="Input 2 5 4 8 3 3" xfId="12103"/>
    <cellStyle name="Input 2 5 4 8 4" xfId="12104"/>
    <cellStyle name="Input 2 5 4 8 4 2" xfId="12105"/>
    <cellStyle name="Input 2 5 4 8 4 3" xfId="12106"/>
    <cellStyle name="Input 2 5 4 8 5" xfId="12107"/>
    <cellStyle name="Input 2 5 4 8 5 2" xfId="12108"/>
    <cellStyle name="Input 2 5 4 8 5 3" xfId="12109"/>
    <cellStyle name="Input 2 5 4 8 6" xfId="12110"/>
    <cellStyle name="Input 2 5 4 8 6 2" xfId="12111"/>
    <cellStyle name="Input 2 5 4 8 6 3" xfId="12112"/>
    <cellStyle name="Input 2 5 4 8 7" xfId="12113"/>
    <cellStyle name="Input 2 5 4 8 8" xfId="12114"/>
    <cellStyle name="Input 2 5 4 8 9" xfId="12115"/>
    <cellStyle name="Input 2 5 4 9" xfId="12116"/>
    <cellStyle name="Input 2 5 4 9 2" xfId="12117"/>
    <cellStyle name="Input 2 5 4 9 2 2" xfId="12118"/>
    <cellStyle name="Input 2 5 4 9 2 3" xfId="12119"/>
    <cellStyle name="Input 2 5 4 9 3" xfId="12120"/>
    <cellStyle name="Input 2 5 4 9 3 2" xfId="12121"/>
    <cellStyle name="Input 2 5 4 9 3 3" xfId="12122"/>
    <cellStyle name="Input 2 5 4 9 4" xfId="12123"/>
    <cellStyle name="Input 2 5 4 9 4 2" xfId="12124"/>
    <cellStyle name="Input 2 5 4 9 4 3" xfId="12125"/>
    <cellStyle name="Input 2 5 4 9 5" xfId="12126"/>
    <cellStyle name="Input 2 5 4 9 5 2" xfId="12127"/>
    <cellStyle name="Input 2 5 4 9 5 3" xfId="12128"/>
    <cellStyle name="Input 2 5 4 9 6" xfId="12129"/>
    <cellStyle name="Input 2 5 4 9 6 2" xfId="12130"/>
    <cellStyle name="Input 2 5 4 9 6 3" xfId="12131"/>
    <cellStyle name="Input 2 5 4 9 7" xfId="12132"/>
    <cellStyle name="Input 2 5 4 9 8" xfId="12133"/>
    <cellStyle name="Input 2 5 5" xfId="12134"/>
    <cellStyle name="Input 2 5 5 10" xfId="12135"/>
    <cellStyle name="Input 2 5 5 11" xfId="12136"/>
    <cellStyle name="Input 2 5 5 2" xfId="12137"/>
    <cellStyle name="Input 2 5 5 2 2" xfId="12138"/>
    <cellStyle name="Input 2 5 5 2 3" xfId="12139"/>
    <cellStyle name="Input 2 5 5 2 4" xfId="12140"/>
    <cellStyle name="Input 2 5 5 3" xfId="12141"/>
    <cellStyle name="Input 2 5 5 3 2" xfId="12142"/>
    <cellStyle name="Input 2 5 5 3 3" xfId="12143"/>
    <cellStyle name="Input 2 5 5 3 4" xfId="12144"/>
    <cellStyle name="Input 2 5 5 4" xfId="12145"/>
    <cellStyle name="Input 2 5 5 4 2" xfId="12146"/>
    <cellStyle name="Input 2 5 5 4 3" xfId="12147"/>
    <cellStyle name="Input 2 5 5 4 4" xfId="12148"/>
    <cellStyle name="Input 2 5 5 5" xfId="12149"/>
    <cellStyle name="Input 2 5 5 5 2" xfId="12150"/>
    <cellStyle name="Input 2 5 5 5 3" xfId="12151"/>
    <cellStyle name="Input 2 5 5 5 4" xfId="12152"/>
    <cellStyle name="Input 2 5 5 6" xfId="12153"/>
    <cellStyle name="Input 2 5 5 6 2" xfId="12154"/>
    <cellStyle name="Input 2 5 5 6 3" xfId="12155"/>
    <cellStyle name="Input 2 5 5 6 4" xfId="12156"/>
    <cellStyle name="Input 2 5 5 7" xfId="12157"/>
    <cellStyle name="Input 2 5 5 8" xfId="12158"/>
    <cellStyle name="Input 2 5 5 9" xfId="12159"/>
    <cellStyle name="Input 2 5 6" xfId="12160"/>
    <cellStyle name="Input 2 5 6 10" xfId="12161"/>
    <cellStyle name="Input 2 5 6 2" xfId="12162"/>
    <cellStyle name="Input 2 5 6 2 2" xfId="12163"/>
    <cellStyle name="Input 2 5 6 2 3" xfId="12164"/>
    <cellStyle name="Input 2 5 6 2 4" xfId="12165"/>
    <cellStyle name="Input 2 5 6 3" xfId="12166"/>
    <cellStyle name="Input 2 5 6 3 2" xfId="12167"/>
    <cellStyle name="Input 2 5 6 3 3" xfId="12168"/>
    <cellStyle name="Input 2 5 6 3 4" xfId="12169"/>
    <cellStyle name="Input 2 5 6 4" xfId="12170"/>
    <cellStyle name="Input 2 5 6 4 2" xfId="12171"/>
    <cellStyle name="Input 2 5 6 4 3" xfId="12172"/>
    <cellStyle name="Input 2 5 6 4 4" xfId="12173"/>
    <cellStyle name="Input 2 5 6 5" xfId="12174"/>
    <cellStyle name="Input 2 5 6 5 2" xfId="12175"/>
    <cellStyle name="Input 2 5 6 5 3" xfId="12176"/>
    <cellStyle name="Input 2 5 6 5 4" xfId="12177"/>
    <cellStyle name="Input 2 5 6 6" xfId="12178"/>
    <cellStyle name="Input 2 5 6 6 2" xfId="12179"/>
    <cellStyle name="Input 2 5 6 6 3" xfId="12180"/>
    <cellStyle name="Input 2 5 6 6 4" xfId="12181"/>
    <cellStyle name="Input 2 5 6 7" xfId="12182"/>
    <cellStyle name="Input 2 5 6 8" xfId="12183"/>
    <cellStyle name="Input 2 5 6 9" xfId="12184"/>
    <cellStyle name="Input 2 5 7" xfId="12185"/>
    <cellStyle name="Input 2 5 7 2" xfId="12186"/>
    <cellStyle name="Input 2 5 7 2 2" xfId="12187"/>
    <cellStyle name="Input 2 5 7 2 3" xfId="12188"/>
    <cellStyle name="Input 2 5 7 3" xfId="12189"/>
    <cellStyle name="Input 2 5 7 3 2" xfId="12190"/>
    <cellStyle name="Input 2 5 7 3 3" xfId="12191"/>
    <cellStyle name="Input 2 5 7 4" xfId="12192"/>
    <cellStyle name="Input 2 5 7 4 2" xfId="12193"/>
    <cellStyle name="Input 2 5 7 4 3" xfId="12194"/>
    <cellStyle name="Input 2 5 7 5" xfId="12195"/>
    <cellStyle name="Input 2 5 7 5 2" xfId="12196"/>
    <cellStyle name="Input 2 5 7 5 3" xfId="12197"/>
    <cellStyle name="Input 2 5 7 6" xfId="12198"/>
    <cellStyle name="Input 2 5 7 6 2" xfId="12199"/>
    <cellStyle name="Input 2 5 7 6 3" xfId="12200"/>
    <cellStyle name="Input 2 5 7 7" xfId="12201"/>
    <cellStyle name="Input 2 5 7 8" xfId="12202"/>
    <cellStyle name="Input 2 5 7 9" xfId="12203"/>
    <cellStyle name="Input 2 5 8" xfId="12204"/>
    <cellStyle name="Input 2 5 8 2" xfId="12205"/>
    <cellStyle name="Input 2 5 8 2 2" xfId="12206"/>
    <cellStyle name="Input 2 5 8 2 3" xfId="12207"/>
    <cellStyle name="Input 2 5 8 3" xfId="12208"/>
    <cellStyle name="Input 2 5 8 3 2" xfId="12209"/>
    <cellStyle name="Input 2 5 8 3 3" xfId="12210"/>
    <cellStyle name="Input 2 5 8 4" xfId="12211"/>
    <cellStyle name="Input 2 5 8 4 2" xfId="12212"/>
    <cellStyle name="Input 2 5 8 4 3" xfId="12213"/>
    <cellStyle name="Input 2 5 8 5" xfId="12214"/>
    <cellStyle name="Input 2 5 8 5 2" xfId="12215"/>
    <cellStyle name="Input 2 5 8 5 3" xfId="12216"/>
    <cellStyle name="Input 2 5 8 6" xfId="12217"/>
    <cellStyle name="Input 2 5 8 6 2" xfId="12218"/>
    <cellStyle name="Input 2 5 8 6 3" xfId="12219"/>
    <cellStyle name="Input 2 5 8 7" xfId="12220"/>
    <cellStyle name="Input 2 5 8 8" xfId="12221"/>
    <cellStyle name="Input 2 5 8 9" xfId="12222"/>
    <cellStyle name="Input 2 5 9" xfId="12223"/>
    <cellStyle name="Input 2 5 9 2" xfId="12224"/>
    <cellStyle name="Input 2 5 9 2 2" xfId="12225"/>
    <cellStyle name="Input 2 5 9 2 3" xfId="12226"/>
    <cellStyle name="Input 2 5 9 3" xfId="12227"/>
    <cellStyle name="Input 2 5 9 3 2" xfId="12228"/>
    <cellStyle name="Input 2 5 9 3 3" xfId="12229"/>
    <cellStyle name="Input 2 5 9 4" xfId="12230"/>
    <cellStyle name="Input 2 5 9 4 2" xfId="12231"/>
    <cellStyle name="Input 2 5 9 4 3" xfId="12232"/>
    <cellStyle name="Input 2 5 9 5" xfId="12233"/>
    <cellStyle name="Input 2 5 9 5 2" xfId="12234"/>
    <cellStyle name="Input 2 5 9 5 3" xfId="12235"/>
    <cellStyle name="Input 2 5 9 6" xfId="12236"/>
    <cellStyle name="Input 2 5 9 6 2" xfId="12237"/>
    <cellStyle name="Input 2 5 9 6 3" xfId="12238"/>
    <cellStyle name="Input 2 5 9 7" xfId="12239"/>
    <cellStyle name="Input 2 5 9 8" xfId="12240"/>
    <cellStyle name="Input 2 5 9 9" xfId="12241"/>
    <cellStyle name="Input 2 6" xfId="12242"/>
    <cellStyle name="Input 2 6 10" xfId="12243"/>
    <cellStyle name="Input 2 6 10 2" xfId="12244"/>
    <cellStyle name="Input 2 6 10 2 2" xfId="12245"/>
    <cellStyle name="Input 2 6 10 2 3" xfId="12246"/>
    <cellStyle name="Input 2 6 10 3" xfId="12247"/>
    <cellStyle name="Input 2 6 10 3 2" xfId="12248"/>
    <cellStyle name="Input 2 6 10 3 3" xfId="12249"/>
    <cellStyle name="Input 2 6 10 4" xfId="12250"/>
    <cellStyle name="Input 2 6 10 4 2" xfId="12251"/>
    <cellStyle name="Input 2 6 10 4 3" xfId="12252"/>
    <cellStyle name="Input 2 6 10 5" xfId="12253"/>
    <cellStyle name="Input 2 6 10 5 2" xfId="12254"/>
    <cellStyle name="Input 2 6 10 5 3" xfId="12255"/>
    <cellStyle name="Input 2 6 10 6" xfId="12256"/>
    <cellStyle name="Input 2 6 10 6 2" xfId="12257"/>
    <cellStyle name="Input 2 6 10 6 3" xfId="12258"/>
    <cellStyle name="Input 2 6 10 7" xfId="12259"/>
    <cellStyle name="Input 2 6 10 8" xfId="12260"/>
    <cellStyle name="Input 2 6 11" xfId="12261"/>
    <cellStyle name="Input 2 6 11 2" xfId="12262"/>
    <cellStyle name="Input 2 6 11 2 2" xfId="12263"/>
    <cellStyle name="Input 2 6 11 2 3" xfId="12264"/>
    <cellStyle name="Input 2 6 11 3" xfId="12265"/>
    <cellStyle name="Input 2 6 11 3 2" xfId="12266"/>
    <cellStyle name="Input 2 6 11 3 3" xfId="12267"/>
    <cellStyle name="Input 2 6 11 4" xfId="12268"/>
    <cellStyle name="Input 2 6 11 4 2" xfId="12269"/>
    <cellStyle name="Input 2 6 11 4 3" xfId="12270"/>
    <cellStyle name="Input 2 6 11 5" xfId="12271"/>
    <cellStyle name="Input 2 6 11 5 2" xfId="12272"/>
    <cellStyle name="Input 2 6 11 5 3" xfId="12273"/>
    <cellStyle name="Input 2 6 11 6" xfId="12274"/>
    <cellStyle name="Input 2 6 11 6 2" xfId="12275"/>
    <cellStyle name="Input 2 6 11 6 3" xfId="12276"/>
    <cellStyle name="Input 2 6 11 7" xfId="12277"/>
    <cellStyle name="Input 2 6 11 8" xfId="12278"/>
    <cellStyle name="Input 2 6 12" xfId="12279"/>
    <cellStyle name="Input 2 6 12 2" xfId="12280"/>
    <cellStyle name="Input 2 6 12 2 2" xfId="12281"/>
    <cellStyle name="Input 2 6 12 2 3" xfId="12282"/>
    <cellStyle name="Input 2 6 12 3" xfId="12283"/>
    <cellStyle name="Input 2 6 12 3 2" xfId="12284"/>
    <cellStyle name="Input 2 6 12 3 3" xfId="12285"/>
    <cellStyle name="Input 2 6 12 4" xfId="12286"/>
    <cellStyle name="Input 2 6 12 4 2" xfId="12287"/>
    <cellStyle name="Input 2 6 12 4 3" xfId="12288"/>
    <cellStyle name="Input 2 6 12 5" xfId="12289"/>
    <cellStyle name="Input 2 6 12 5 2" xfId="12290"/>
    <cellStyle name="Input 2 6 12 5 3" xfId="12291"/>
    <cellStyle name="Input 2 6 12 6" xfId="12292"/>
    <cellStyle name="Input 2 6 12 6 2" xfId="12293"/>
    <cellStyle name="Input 2 6 12 6 3" xfId="12294"/>
    <cellStyle name="Input 2 6 12 7" xfId="12295"/>
    <cellStyle name="Input 2 6 12 8" xfId="12296"/>
    <cellStyle name="Input 2 6 13" xfId="12297"/>
    <cellStyle name="Input 2 6 13 2" xfId="12298"/>
    <cellStyle name="Input 2 6 13 2 2" xfId="12299"/>
    <cellStyle name="Input 2 6 13 2 3" xfId="12300"/>
    <cellStyle name="Input 2 6 13 3" xfId="12301"/>
    <cellStyle name="Input 2 6 13 3 2" xfId="12302"/>
    <cellStyle name="Input 2 6 13 3 3" xfId="12303"/>
    <cellStyle name="Input 2 6 13 4" xfId="12304"/>
    <cellStyle name="Input 2 6 13 4 2" xfId="12305"/>
    <cellStyle name="Input 2 6 13 4 3" xfId="12306"/>
    <cellStyle name="Input 2 6 13 5" xfId="12307"/>
    <cellStyle name="Input 2 6 13 5 2" xfId="12308"/>
    <cellStyle name="Input 2 6 13 5 3" xfId="12309"/>
    <cellStyle name="Input 2 6 13 6" xfId="12310"/>
    <cellStyle name="Input 2 6 13 6 2" xfId="12311"/>
    <cellStyle name="Input 2 6 13 6 3" xfId="12312"/>
    <cellStyle name="Input 2 6 13 7" xfId="12313"/>
    <cellStyle name="Input 2 6 13 8" xfId="12314"/>
    <cellStyle name="Input 2 6 14" xfId="12315"/>
    <cellStyle name="Input 2 6 14 2" xfId="12316"/>
    <cellStyle name="Input 2 6 14 2 2" xfId="12317"/>
    <cellStyle name="Input 2 6 14 2 3" xfId="12318"/>
    <cellStyle name="Input 2 6 14 3" xfId="12319"/>
    <cellStyle name="Input 2 6 14 3 2" xfId="12320"/>
    <cellStyle name="Input 2 6 14 3 3" xfId="12321"/>
    <cellStyle name="Input 2 6 14 4" xfId="12322"/>
    <cellStyle name="Input 2 6 14 4 2" xfId="12323"/>
    <cellStyle name="Input 2 6 14 4 3" xfId="12324"/>
    <cellStyle name="Input 2 6 14 5" xfId="12325"/>
    <cellStyle name="Input 2 6 14 5 2" xfId="12326"/>
    <cellStyle name="Input 2 6 14 5 3" xfId="12327"/>
    <cellStyle name="Input 2 6 14 6" xfId="12328"/>
    <cellStyle name="Input 2 6 14 6 2" xfId="12329"/>
    <cellStyle name="Input 2 6 14 6 3" xfId="12330"/>
    <cellStyle name="Input 2 6 14 7" xfId="12331"/>
    <cellStyle name="Input 2 6 14 8" xfId="12332"/>
    <cellStyle name="Input 2 6 15" xfId="12333"/>
    <cellStyle name="Input 2 6 15 2" xfId="12334"/>
    <cellStyle name="Input 2 6 15 3" xfId="12335"/>
    <cellStyle name="Input 2 6 16" xfId="12336"/>
    <cellStyle name="Input 2 6 2" xfId="12337"/>
    <cellStyle name="Input 2 6 2 2" xfId="12338"/>
    <cellStyle name="Input 2 6 2 2 2" xfId="12339"/>
    <cellStyle name="Input 2 6 2 2 3" xfId="12340"/>
    <cellStyle name="Input 2 6 2 3" xfId="12341"/>
    <cellStyle name="Input 2 6 2 3 2" xfId="12342"/>
    <cellStyle name="Input 2 6 2 3 3" xfId="12343"/>
    <cellStyle name="Input 2 6 2 4" xfId="12344"/>
    <cellStyle name="Input 2 6 2 4 2" xfId="12345"/>
    <cellStyle name="Input 2 6 2 4 3" xfId="12346"/>
    <cellStyle name="Input 2 6 2 5" xfId="12347"/>
    <cellStyle name="Input 2 6 2 5 2" xfId="12348"/>
    <cellStyle name="Input 2 6 2 5 3" xfId="12349"/>
    <cellStyle name="Input 2 6 2 6" xfId="12350"/>
    <cellStyle name="Input 2 6 2 6 2" xfId="12351"/>
    <cellStyle name="Input 2 6 2 6 3" xfId="12352"/>
    <cellStyle name="Input 2 6 2 7" xfId="12353"/>
    <cellStyle name="Input 2 6 2 8" xfId="12354"/>
    <cellStyle name="Input 2 6 2 9" xfId="12355"/>
    <cellStyle name="Input 2 6 3" xfId="12356"/>
    <cellStyle name="Input 2 6 3 2" xfId="12357"/>
    <cellStyle name="Input 2 6 3 2 2" xfId="12358"/>
    <cellStyle name="Input 2 6 3 2 3" xfId="12359"/>
    <cellStyle name="Input 2 6 3 3" xfId="12360"/>
    <cellStyle name="Input 2 6 3 3 2" xfId="12361"/>
    <cellStyle name="Input 2 6 3 3 3" xfId="12362"/>
    <cellStyle name="Input 2 6 3 4" xfId="12363"/>
    <cellStyle name="Input 2 6 3 4 2" xfId="12364"/>
    <cellStyle name="Input 2 6 3 4 3" xfId="12365"/>
    <cellStyle name="Input 2 6 3 5" xfId="12366"/>
    <cellStyle name="Input 2 6 3 5 2" xfId="12367"/>
    <cellStyle name="Input 2 6 3 5 3" xfId="12368"/>
    <cellStyle name="Input 2 6 3 6" xfId="12369"/>
    <cellStyle name="Input 2 6 3 6 2" xfId="12370"/>
    <cellStyle name="Input 2 6 3 6 3" xfId="12371"/>
    <cellStyle name="Input 2 6 3 7" xfId="12372"/>
    <cellStyle name="Input 2 6 3 8" xfId="12373"/>
    <cellStyle name="Input 2 6 3 9" xfId="12374"/>
    <cellStyle name="Input 2 6 4" xfId="12375"/>
    <cellStyle name="Input 2 6 4 2" xfId="12376"/>
    <cellStyle name="Input 2 6 4 2 2" xfId="12377"/>
    <cellStyle name="Input 2 6 4 2 3" xfId="12378"/>
    <cellStyle name="Input 2 6 4 3" xfId="12379"/>
    <cellStyle name="Input 2 6 4 3 2" xfId="12380"/>
    <cellStyle name="Input 2 6 4 3 3" xfId="12381"/>
    <cellStyle name="Input 2 6 4 4" xfId="12382"/>
    <cellStyle name="Input 2 6 4 4 2" xfId="12383"/>
    <cellStyle name="Input 2 6 4 4 3" xfId="12384"/>
    <cellStyle name="Input 2 6 4 5" xfId="12385"/>
    <cellStyle name="Input 2 6 4 5 2" xfId="12386"/>
    <cellStyle name="Input 2 6 4 5 3" xfId="12387"/>
    <cellStyle name="Input 2 6 4 6" xfId="12388"/>
    <cellStyle name="Input 2 6 4 6 2" xfId="12389"/>
    <cellStyle name="Input 2 6 4 6 3" xfId="12390"/>
    <cellStyle name="Input 2 6 4 7" xfId="12391"/>
    <cellStyle name="Input 2 6 4 8" xfId="12392"/>
    <cellStyle name="Input 2 6 4 9" xfId="12393"/>
    <cellStyle name="Input 2 6 5" xfId="12394"/>
    <cellStyle name="Input 2 6 5 2" xfId="12395"/>
    <cellStyle name="Input 2 6 5 2 2" xfId="12396"/>
    <cellStyle name="Input 2 6 5 2 3" xfId="12397"/>
    <cellStyle name="Input 2 6 5 3" xfId="12398"/>
    <cellStyle name="Input 2 6 5 3 2" xfId="12399"/>
    <cellStyle name="Input 2 6 5 3 3" xfId="12400"/>
    <cellStyle name="Input 2 6 5 4" xfId="12401"/>
    <cellStyle name="Input 2 6 5 4 2" xfId="12402"/>
    <cellStyle name="Input 2 6 5 4 3" xfId="12403"/>
    <cellStyle name="Input 2 6 5 5" xfId="12404"/>
    <cellStyle name="Input 2 6 5 5 2" xfId="12405"/>
    <cellStyle name="Input 2 6 5 5 3" xfId="12406"/>
    <cellStyle name="Input 2 6 5 6" xfId="12407"/>
    <cellStyle name="Input 2 6 5 6 2" xfId="12408"/>
    <cellStyle name="Input 2 6 5 6 3" xfId="12409"/>
    <cellStyle name="Input 2 6 5 7" xfId="12410"/>
    <cellStyle name="Input 2 6 5 8" xfId="12411"/>
    <cellStyle name="Input 2 6 5 9" xfId="12412"/>
    <cellStyle name="Input 2 6 6" xfId="12413"/>
    <cellStyle name="Input 2 6 6 2" xfId="12414"/>
    <cellStyle name="Input 2 6 6 2 2" xfId="12415"/>
    <cellStyle name="Input 2 6 6 2 3" xfId="12416"/>
    <cellStyle name="Input 2 6 6 3" xfId="12417"/>
    <cellStyle name="Input 2 6 6 3 2" xfId="12418"/>
    <cellStyle name="Input 2 6 6 3 3" xfId="12419"/>
    <cellStyle name="Input 2 6 6 4" xfId="12420"/>
    <cellStyle name="Input 2 6 6 4 2" xfId="12421"/>
    <cellStyle name="Input 2 6 6 4 3" xfId="12422"/>
    <cellStyle name="Input 2 6 6 5" xfId="12423"/>
    <cellStyle name="Input 2 6 6 5 2" xfId="12424"/>
    <cellStyle name="Input 2 6 6 5 3" xfId="12425"/>
    <cellStyle name="Input 2 6 6 6" xfId="12426"/>
    <cellStyle name="Input 2 6 6 6 2" xfId="12427"/>
    <cellStyle name="Input 2 6 6 6 3" xfId="12428"/>
    <cellStyle name="Input 2 6 6 7" xfId="12429"/>
    <cellStyle name="Input 2 6 6 8" xfId="12430"/>
    <cellStyle name="Input 2 6 6 9" xfId="12431"/>
    <cellStyle name="Input 2 6 7" xfId="12432"/>
    <cellStyle name="Input 2 6 7 2" xfId="12433"/>
    <cellStyle name="Input 2 6 7 2 2" xfId="12434"/>
    <cellStyle name="Input 2 6 7 2 3" xfId="12435"/>
    <cellStyle name="Input 2 6 7 3" xfId="12436"/>
    <cellStyle name="Input 2 6 7 3 2" xfId="12437"/>
    <cellStyle name="Input 2 6 7 3 3" xfId="12438"/>
    <cellStyle name="Input 2 6 7 4" xfId="12439"/>
    <cellStyle name="Input 2 6 7 4 2" xfId="12440"/>
    <cellStyle name="Input 2 6 7 4 3" xfId="12441"/>
    <cellStyle name="Input 2 6 7 5" xfId="12442"/>
    <cellStyle name="Input 2 6 7 5 2" xfId="12443"/>
    <cellStyle name="Input 2 6 7 5 3" xfId="12444"/>
    <cellStyle name="Input 2 6 7 6" xfId="12445"/>
    <cellStyle name="Input 2 6 7 6 2" xfId="12446"/>
    <cellStyle name="Input 2 6 7 6 3" xfId="12447"/>
    <cellStyle name="Input 2 6 7 7" xfId="12448"/>
    <cellStyle name="Input 2 6 7 8" xfId="12449"/>
    <cellStyle name="Input 2 6 7 9" xfId="12450"/>
    <cellStyle name="Input 2 6 8" xfId="12451"/>
    <cellStyle name="Input 2 6 8 2" xfId="12452"/>
    <cellStyle name="Input 2 6 8 2 2" xfId="12453"/>
    <cellStyle name="Input 2 6 8 2 3" xfId="12454"/>
    <cellStyle name="Input 2 6 8 3" xfId="12455"/>
    <cellStyle name="Input 2 6 8 3 2" xfId="12456"/>
    <cellStyle name="Input 2 6 8 3 3" xfId="12457"/>
    <cellStyle name="Input 2 6 8 4" xfId="12458"/>
    <cellStyle name="Input 2 6 8 4 2" xfId="12459"/>
    <cellStyle name="Input 2 6 8 4 3" xfId="12460"/>
    <cellStyle name="Input 2 6 8 5" xfId="12461"/>
    <cellStyle name="Input 2 6 8 5 2" xfId="12462"/>
    <cellStyle name="Input 2 6 8 5 3" xfId="12463"/>
    <cellStyle name="Input 2 6 8 6" xfId="12464"/>
    <cellStyle name="Input 2 6 8 6 2" xfId="12465"/>
    <cellStyle name="Input 2 6 8 6 3" xfId="12466"/>
    <cellStyle name="Input 2 6 8 7" xfId="12467"/>
    <cellStyle name="Input 2 6 8 8" xfId="12468"/>
    <cellStyle name="Input 2 6 8 9" xfId="12469"/>
    <cellStyle name="Input 2 6 9" xfId="12470"/>
    <cellStyle name="Input 2 6 9 2" xfId="12471"/>
    <cellStyle name="Input 2 6 9 2 2" xfId="12472"/>
    <cellStyle name="Input 2 6 9 2 3" xfId="12473"/>
    <cellStyle name="Input 2 6 9 3" xfId="12474"/>
    <cellStyle name="Input 2 6 9 3 2" xfId="12475"/>
    <cellStyle name="Input 2 6 9 3 3" xfId="12476"/>
    <cellStyle name="Input 2 6 9 4" xfId="12477"/>
    <cellStyle name="Input 2 6 9 4 2" xfId="12478"/>
    <cellStyle name="Input 2 6 9 4 3" xfId="12479"/>
    <cellStyle name="Input 2 6 9 5" xfId="12480"/>
    <cellStyle name="Input 2 6 9 5 2" xfId="12481"/>
    <cellStyle name="Input 2 6 9 5 3" xfId="12482"/>
    <cellStyle name="Input 2 6 9 6" xfId="12483"/>
    <cellStyle name="Input 2 6 9 6 2" xfId="12484"/>
    <cellStyle name="Input 2 6 9 6 3" xfId="12485"/>
    <cellStyle name="Input 2 6 9 7" xfId="12486"/>
    <cellStyle name="Input 2 6 9 8" xfId="12487"/>
    <cellStyle name="Input 2 7" xfId="12488"/>
    <cellStyle name="Input 2 7 10" xfId="12489"/>
    <cellStyle name="Input 2 7 11" xfId="12490"/>
    <cellStyle name="Input 2 7 2" xfId="12491"/>
    <cellStyle name="Input 2 7 2 2" xfId="12492"/>
    <cellStyle name="Input 2 7 2 3" xfId="12493"/>
    <cellStyle name="Input 2 7 2 4" xfId="12494"/>
    <cellStyle name="Input 2 7 3" xfId="12495"/>
    <cellStyle name="Input 2 7 3 2" xfId="12496"/>
    <cellStyle name="Input 2 7 3 3" xfId="12497"/>
    <cellStyle name="Input 2 7 3 4" xfId="12498"/>
    <cellStyle name="Input 2 7 4" xfId="12499"/>
    <cellStyle name="Input 2 7 4 2" xfId="12500"/>
    <cellStyle name="Input 2 7 4 3" xfId="12501"/>
    <cellStyle name="Input 2 7 4 4" xfId="12502"/>
    <cellStyle name="Input 2 7 5" xfId="12503"/>
    <cellStyle name="Input 2 7 5 2" xfId="12504"/>
    <cellStyle name="Input 2 7 5 3" xfId="12505"/>
    <cellStyle name="Input 2 7 5 4" xfId="12506"/>
    <cellStyle name="Input 2 7 6" xfId="12507"/>
    <cellStyle name="Input 2 7 6 2" xfId="12508"/>
    <cellStyle name="Input 2 7 6 3" xfId="12509"/>
    <cellStyle name="Input 2 7 6 4" xfId="12510"/>
    <cellStyle name="Input 2 7 7" xfId="12511"/>
    <cellStyle name="Input 2 7 8" xfId="12512"/>
    <cellStyle name="Input 2 7 9" xfId="12513"/>
    <cellStyle name="Input 2 8" xfId="12514"/>
    <cellStyle name="Input 2 8 10" xfId="12515"/>
    <cellStyle name="Input 2 8 2" xfId="12516"/>
    <cellStyle name="Input 2 8 2 2" xfId="12517"/>
    <cellStyle name="Input 2 8 2 3" xfId="12518"/>
    <cellStyle name="Input 2 8 2 4" xfId="12519"/>
    <cellStyle name="Input 2 8 3" xfId="12520"/>
    <cellStyle name="Input 2 8 3 2" xfId="12521"/>
    <cellStyle name="Input 2 8 3 3" xfId="12522"/>
    <cellStyle name="Input 2 8 3 4" xfId="12523"/>
    <cellStyle name="Input 2 8 4" xfId="12524"/>
    <cellStyle name="Input 2 8 4 2" xfId="12525"/>
    <cellStyle name="Input 2 8 4 3" xfId="12526"/>
    <cellStyle name="Input 2 8 4 4" xfId="12527"/>
    <cellStyle name="Input 2 8 5" xfId="12528"/>
    <cellStyle name="Input 2 8 5 2" xfId="12529"/>
    <cellStyle name="Input 2 8 5 3" xfId="12530"/>
    <cellStyle name="Input 2 8 5 4" xfId="12531"/>
    <cellStyle name="Input 2 8 6" xfId="12532"/>
    <cellStyle name="Input 2 8 6 2" xfId="12533"/>
    <cellStyle name="Input 2 8 6 3" xfId="12534"/>
    <cellStyle name="Input 2 8 6 4" xfId="12535"/>
    <cellStyle name="Input 2 8 7" xfId="12536"/>
    <cellStyle name="Input 2 8 8" xfId="12537"/>
    <cellStyle name="Input 2 8 9" xfId="12538"/>
    <cellStyle name="Input 2 9" xfId="12539"/>
    <cellStyle name="Input 2 9 2" xfId="12540"/>
    <cellStyle name="Input 2 9 2 2" xfId="12541"/>
    <cellStyle name="Input 2 9 2 3" xfId="12542"/>
    <cellStyle name="Input 2 9 3" xfId="12543"/>
    <cellStyle name="Input 2 9 3 2" xfId="12544"/>
    <cellStyle name="Input 2 9 3 3" xfId="12545"/>
    <cellStyle name="Input 2 9 4" xfId="12546"/>
    <cellStyle name="Input 2 9 4 2" xfId="12547"/>
    <cellStyle name="Input 2 9 4 3" xfId="12548"/>
    <cellStyle name="Input 2 9 5" xfId="12549"/>
    <cellStyle name="Input 2 9 5 2" xfId="12550"/>
    <cellStyle name="Input 2 9 5 3" xfId="12551"/>
    <cellStyle name="Input 2 9 6" xfId="12552"/>
    <cellStyle name="Input 2 9 6 2" xfId="12553"/>
    <cellStyle name="Input 2 9 6 3" xfId="12554"/>
    <cellStyle name="Input 2 9 7" xfId="12555"/>
    <cellStyle name="Input 2 9 8" xfId="12556"/>
    <cellStyle name="Input 2 9 9" xfId="12557"/>
    <cellStyle name="Input 3" xfId="12558"/>
    <cellStyle name="Input|Date" xfId="50806"/>
    <cellStyle name="Input1" xfId="12559"/>
    <cellStyle name="Input1 2" xfId="12560"/>
    <cellStyle name="Input1 3" xfId="12561"/>
    <cellStyle name="Input1 4" xfId="12562"/>
    <cellStyle name="Input1 5" xfId="12563"/>
    <cellStyle name="Input1%" xfId="12564"/>
    <cellStyle name="Input1_ICRC Electricity model 1-1  (1 Feb 2003) " xfId="12565"/>
    <cellStyle name="Input1default" xfId="12566"/>
    <cellStyle name="Input1default%" xfId="12567"/>
    <cellStyle name="Input2" xfId="12568"/>
    <cellStyle name="Input2 2" xfId="12569"/>
    <cellStyle name="Input3" xfId="12570"/>
    <cellStyle name="Input3 2" xfId="12571"/>
    <cellStyle name="Input3 3" xfId="12572"/>
    <cellStyle name="Input3 4" xfId="12573"/>
    <cellStyle name="Input3 5" xfId="12574"/>
    <cellStyle name="InputCell" xfId="12575"/>
    <cellStyle name="key result" xfId="12576"/>
    <cellStyle name="Lines" xfId="12577"/>
    <cellStyle name="Linked Cell 2" xfId="12578"/>
    <cellStyle name="Local import" xfId="12579"/>
    <cellStyle name="Local import %" xfId="12580"/>
    <cellStyle name="Mine" xfId="12581"/>
    <cellStyle name="Model Name" xfId="12582"/>
    <cellStyle name="Neutral 2" xfId="12583"/>
    <cellStyle name="NonInputCell" xfId="12584"/>
    <cellStyle name="Normal" xfId="0" builtinId="0"/>
    <cellStyle name="Normal - Style1" xfId="12585"/>
    <cellStyle name="Normal 10" xfId="12586"/>
    <cellStyle name="Normal 11" xfId="12587"/>
    <cellStyle name="Normal 114" xfId="12588"/>
    <cellStyle name="Normal 12" xfId="12589"/>
    <cellStyle name="Normal 13" xfId="12590"/>
    <cellStyle name="Normal 13 2" xfId="9"/>
    <cellStyle name="Normal 13_29(d) - Gas extensions -tariffs" xfId="12591"/>
    <cellStyle name="Normal 14" xfId="12592"/>
    <cellStyle name="Normal 14 2" xfId="12593"/>
    <cellStyle name="Normal 143" xfId="12594"/>
    <cellStyle name="Normal 144" xfId="12595"/>
    <cellStyle name="Normal 147" xfId="12596"/>
    <cellStyle name="Normal 148" xfId="12597"/>
    <cellStyle name="Normal 149" xfId="12598"/>
    <cellStyle name="Normal 15" xfId="12599"/>
    <cellStyle name="Normal 150" xfId="12600"/>
    <cellStyle name="Normal 151" xfId="12601"/>
    <cellStyle name="Normal 152" xfId="12602"/>
    <cellStyle name="Normal 153" xfId="12603"/>
    <cellStyle name="Normal 154" xfId="12604"/>
    <cellStyle name="Normal 155" xfId="12605"/>
    <cellStyle name="Normal 156" xfId="12606"/>
    <cellStyle name="Normal 16" xfId="12607"/>
    <cellStyle name="Normal 161" xfId="12608"/>
    <cellStyle name="Normal 162" xfId="12609"/>
    <cellStyle name="Normal 163" xfId="12610"/>
    <cellStyle name="Normal 164" xfId="12611"/>
    <cellStyle name="Normal 169" xfId="12612"/>
    <cellStyle name="Normal 17" xfId="12613"/>
    <cellStyle name="Normal 170" xfId="12614"/>
    <cellStyle name="Normal 171" xfId="12615"/>
    <cellStyle name="Normal 172" xfId="12616"/>
    <cellStyle name="Normal 177" xfId="12617"/>
    <cellStyle name="Normal 178" xfId="12618"/>
    <cellStyle name="Normal 179" xfId="12619"/>
    <cellStyle name="Normal 18" xfId="12620"/>
    <cellStyle name="Normal 180" xfId="12621"/>
    <cellStyle name="Normal 181" xfId="12622"/>
    <cellStyle name="Normal 182" xfId="12623"/>
    <cellStyle name="Normal 183" xfId="12624"/>
    <cellStyle name="Normal 184" xfId="12625"/>
    <cellStyle name="Normal 185" xfId="12626"/>
    <cellStyle name="Normal 186" xfId="12627"/>
    <cellStyle name="Normal 187" xfId="12628"/>
    <cellStyle name="Normal 188" xfId="12629"/>
    <cellStyle name="Normal 189" xfId="12630"/>
    <cellStyle name="Normal 19" xfId="50804"/>
    <cellStyle name="Normal 190" xfId="12631"/>
    <cellStyle name="Normal 192" xfId="12632"/>
    <cellStyle name="Normal 193" xfId="12633"/>
    <cellStyle name="Normal 196" xfId="12634"/>
    <cellStyle name="Normal 197" xfId="12635"/>
    <cellStyle name="Normal 198" xfId="12636"/>
    <cellStyle name="Normal 199" xfId="12637"/>
    <cellStyle name="Normal 2" xfId="7"/>
    <cellStyle name="Normal 2 2" xfId="12638"/>
    <cellStyle name="Normal 2 2 2" xfId="12639"/>
    <cellStyle name="Normal 2 2 2 2" xfId="12640"/>
    <cellStyle name="Normal 2 2 3" xfId="12641"/>
    <cellStyle name="Normal 2 3" xfId="12642"/>
    <cellStyle name="Normal 2 3 2" xfId="12643"/>
    <cellStyle name="Normal 2 3_29(d) - Gas extensions -tariffs" xfId="12644"/>
    <cellStyle name="Normal 2 4" xfId="12645"/>
    <cellStyle name="Normal 2 5" xfId="12646"/>
    <cellStyle name="Normal 2_29(d) - Gas extensions -tariffs" xfId="12647"/>
    <cellStyle name="Normal 20" xfId="12648"/>
    <cellStyle name="Normal 200" xfId="12649"/>
    <cellStyle name="Normal 201" xfId="12650"/>
    <cellStyle name="Normal 202" xfId="12651"/>
    <cellStyle name="Normal 203" xfId="12652"/>
    <cellStyle name="Normal 204" xfId="12653"/>
    <cellStyle name="Normal 205" xfId="12654"/>
    <cellStyle name="Normal 207" xfId="12655"/>
    <cellStyle name="Normal 208" xfId="12656"/>
    <cellStyle name="Normal 209" xfId="12657"/>
    <cellStyle name="Normal 21" xfId="50809"/>
    <cellStyle name="Normal 210" xfId="12658"/>
    <cellStyle name="Normal 211" xfId="12659"/>
    <cellStyle name="Normal 212" xfId="12660"/>
    <cellStyle name="Normal 213" xfId="12661"/>
    <cellStyle name="Normal 214" xfId="12662"/>
    <cellStyle name="Normal 215" xfId="12663"/>
    <cellStyle name="Normal 216" xfId="12664"/>
    <cellStyle name="Normal 22" xfId="50813"/>
    <cellStyle name="Normal 23" xfId="50814"/>
    <cellStyle name="Normal 24" xfId="50815"/>
    <cellStyle name="Normal 3" xfId="12665"/>
    <cellStyle name="Normal 3 2" xfId="12666"/>
    <cellStyle name="Normal 3 3" xfId="12667"/>
    <cellStyle name="Normal 3 3 2" xfId="50779"/>
    <cellStyle name="Normal 3 4" xfId="12668"/>
    <cellStyle name="Normal 3 5" xfId="12669"/>
    <cellStyle name="Normal 3_29(d) - Gas extensions -tariffs" xfId="12670"/>
    <cellStyle name="Normal 37" xfId="12671"/>
    <cellStyle name="Normal 38" xfId="12672"/>
    <cellStyle name="Normal 38 2" xfId="12673"/>
    <cellStyle name="Normal 38_29(d) - Gas extensions -tariffs" xfId="12674"/>
    <cellStyle name="Normal 39" xfId="12675"/>
    <cellStyle name="Normal 4" xfId="12676"/>
    <cellStyle name="Normal 4 2" xfId="12677"/>
    <cellStyle name="Normal 4 2 2" xfId="12678"/>
    <cellStyle name="Normal 4 3" xfId="12679"/>
    <cellStyle name="Normal 4 3 2" xfId="12680"/>
    <cellStyle name="Normal 4 4" xfId="12681"/>
    <cellStyle name="Normal 4 5" xfId="50810"/>
    <cellStyle name="Normal 4_29(d) - Gas extensions -tariffs" xfId="12682"/>
    <cellStyle name="Normal 40" xfId="12683"/>
    <cellStyle name="Normal 40 2" xfId="12684"/>
    <cellStyle name="Normal 40_29(d) - Gas extensions -tariffs" xfId="12685"/>
    <cellStyle name="Normal 5" xfId="12686"/>
    <cellStyle name="Normal 5 2" xfId="12687"/>
    <cellStyle name="Normal 6" xfId="12688"/>
    <cellStyle name="Normal 6 2" xfId="12689"/>
    <cellStyle name="Normal 7" xfId="12690"/>
    <cellStyle name="Normal 7 2" xfId="12691"/>
    <cellStyle name="Normal 7 2 2" xfId="12692"/>
    <cellStyle name="Normal 8" xfId="10"/>
    <cellStyle name="Normal 8 2" xfId="12693"/>
    <cellStyle name="Normal 9" xfId="12694"/>
    <cellStyle name="Normal_20100827 - 3.1.6 - Attachment - final RIN pro formas Envestra SA(1)" xfId="50808"/>
    <cellStyle name="Normal_AER11 4935  VIC gas access arrangement review 2012 - RIN  - AER regulatory information instrument - - APA GasNet draft RIN" xfId="50807"/>
    <cellStyle name="Note 2" xfId="12695"/>
    <cellStyle name="Note 2 10" xfId="12696"/>
    <cellStyle name="Note 2 10 10" xfId="12697"/>
    <cellStyle name="Note 2 10 2" xfId="12698"/>
    <cellStyle name="Note 2 10 2 2" xfId="12699"/>
    <cellStyle name="Note 2 10 2 3" xfId="12700"/>
    <cellStyle name="Note 2 10 2 4" xfId="12701"/>
    <cellStyle name="Note 2 10 3" xfId="12702"/>
    <cellStyle name="Note 2 10 3 2" xfId="12703"/>
    <cellStyle name="Note 2 10 3 3" xfId="12704"/>
    <cellStyle name="Note 2 10 3 4" xfId="12705"/>
    <cellStyle name="Note 2 10 4" xfId="12706"/>
    <cellStyle name="Note 2 10 4 2" xfId="12707"/>
    <cellStyle name="Note 2 10 4 3" xfId="12708"/>
    <cellStyle name="Note 2 10 4 4" xfId="12709"/>
    <cellStyle name="Note 2 10 5" xfId="12710"/>
    <cellStyle name="Note 2 10 5 2" xfId="12711"/>
    <cellStyle name="Note 2 10 5 3" xfId="12712"/>
    <cellStyle name="Note 2 10 5 4" xfId="12713"/>
    <cellStyle name="Note 2 10 6" xfId="12714"/>
    <cellStyle name="Note 2 10 6 2" xfId="12715"/>
    <cellStyle name="Note 2 10 6 3" xfId="12716"/>
    <cellStyle name="Note 2 10 6 4" xfId="12717"/>
    <cellStyle name="Note 2 10 7" xfId="12718"/>
    <cellStyle name="Note 2 10 8" xfId="12719"/>
    <cellStyle name="Note 2 10 9" xfId="12720"/>
    <cellStyle name="Note 2 11" xfId="12721"/>
    <cellStyle name="Note 2 11 2" xfId="12722"/>
    <cellStyle name="Note 2 11 2 2" xfId="12723"/>
    <cellStyle name="Note 2 11 2 3" xfId="12724"/>
    <cellStyle name="Note 2 11 3" xfId="12725"/>
    <cellStyle name="Note 2 11 3 2" xfId="12726"/>
    <cellStyle name="Note 2 11 3 3" xfId="12727"/>
    <cellStyle name="Note 2 11 4" xfId="12728"/>
    <cellStyle name="Note 2 11 4 2" xfId="12729"/>
    <cellStyle name="Note 2 11 4 3" xfId="12730"/>
    <cellStyle name="Note 2 11 5" xfId="12731"/>
    <cellStyle name="Note 2 11 5 2" xfId="12732"/>
    <cellStyle name="Note 2 11 5 3" xfId="12733"/>
    <cellStyle name="Note 2 11 6" xfId="12734"/>
    <cellStyle name="Note 2 11 6 2" xfId="12735"/>
    <cellStyle name="Note 2 11 6 3" xfId="12736"/>
    <cellStyle name="Note 2 11 7" xfId="12737"/>
    <cellStyle name="Note 2 11 8" xfId="12738"/>
    <cellStyle name="Note 2 11 9" xfId="12739"/>
    <cellStyle name="Note 2 12" xfId="12740"/>
    <cellStyle name="Note 2 12 2" xfId="12741"/>
    <cellStyle name="Note 2 12 2 2" xfId="12742"/>
    <cellStyle name="Note 2 12 2 3" xfId="12743"/>
    <cellStyle name="Note 2 12 3" xfId="12744"/>
    <cellStyle name="Note 2 12 3 2" xfId="12745"/>
    <cellStyle name="Note 2 12 3 3" xfId="12746"/>
    <cellStyle name="Note 2 12 4" xfId="12747"/>
    <cellStyle name="Note 2 12 4 2" xfId="12748"/>
    <cellStyle name="Note 2 12 4 3" xfId="12749"/>
    <cellStyle name="Note 2 12 5" xfId="12750"/>
    <cellStyle name="Note 2 12 5 2" xfId="12751"/>
    <cellStyle name="Note 2 12 5 3" xfId="12752"/>
    <cellStyle name="Note 2 12 6" xfId="12753"/>
    <cellStyle name="Note 2 12 6 2" xfId="12754"/>
    <cellStyle name="Note 2 12 6 3" xfId="12755"/>
    <cellStyle name="Note 2 12 7" xfId="12756"/>
    <cellStyle name="Note 2 12 8" xfId="12757"/>
    <cellStyle name="Note 2 12 9" xfId="12758"/>
    <cellStyle name="Note 2 13" xfId="12759"/>
    <cellStyle name="Note 2 13 2" xfId="12760"/>
    <cellStyle name="Note 2 13 2 2" xfId="12761"/>
    <cellStyle name="Note 2 13 2 3" xfId="12762"/>
    <cellStyle name="Note 2 13 3" xfId="12763"/>
    <cellStyle name="Note 2 13 3 2" xfId="12764"/>
    <cellStyle name="Note 2 13 3 3" xfId="12765"/>
    <cellStyle name="Note 2 13 4" xfId="12766"/>
    <cellStyle name="Note 2 13 4 2" xfId="12767"/>
    <cellStyle name="Note 2 13 4 3" xfId="12768"/>
    <cellStyle name="Note 2 13 5" xfId="12769"/>
    <cellStyle name="Note 2 13 5 2" xfId="12770"/>
    <cellStyle name="Note 2 13 5 3" xfId="12771"/>
    <cellStyle name="Note 2 13 6" xfId="12772"/>
    <cellStyle name="Note 2 13 6 2" xfId="12773"/>
    <cellStyle name="Note 2 13 6 3" xfId="12774"/>
    <cellStyle name="Note 2 13 7" xfId="12775"/>
    <cellStyle name="Note 2 13 8" xfId="12776"/>
    <cellStyle name="Note 2 13 9" xfId="12777"/>
    <cellStyle name="Note 2 14" xfId="12778"/>
    <cellStyle name="Note 2 14 2" xfId="12779"/>
    <cellStyle name="Note 2 14 2 2" xfId="12780"/>
    <cellStyle name="Note 2 14 2 3" xfId="12781"/>
    <cellStyle name="Note 2 14 3" xfId="12782"/>
    <cellStyle name="Note 2 14 3 2" xfId="12783"/>
    <cellStyle name="Note 2 14 3 3" xfId="12784"/>
    <cellStyle name="Note 2 14 4" xfId="12785"/>
    <cellStyle name="Note 2 14 4 2" xfId="12786"/>
    <cellStyle name="Note 2 14 4 3" xfId="12787"/>
    <cellStyle name="Note 2 14 5" xfId="12788"/>
    <cellStyle name="Note 2 14 5 2" xfId="12789"/>
    <cellStyle name="Note 2 14 5 3" xfId="12790"/>
    <cellStyle name="Note 2 14 6" xfId="12791"/>
    <cellStyle name="Note 2 14 6 2" xfId="12792"/>
    <cellStyle name="Note 2 14 6 3" xfId="12793"/>
    <cellStyle name="Note 2 14 7" xfId="12794"/>
    <cellStyle name="Note 2 14 8" xfId="12795"/>
    <cellStyle name="Note 2 14 9" xfId="12796"/>
    <cellStyle name="Note 2 15" xfId="12797"/>
    <cellStyle name="Note 2 15 2" xfId="12798"/>
    <cellStyle name="Note 2 15 2 2" xfId="12799"/>
    <cellStyle name="Note 2 15 2 3" xfId="12800"/>
    <cellStyle name="Note 2 15 3" xfId="12801"/>
    <cellStyle name="Note 2 15 3 2" xfId="12802"/>
    <cellStyle name="Note 2 15 3 3" xfId="12803"/>
    <cellStyle name="Note 2 15 4" xfId="12804"/>
    <cellStyle name="Note 2 15 4 2" xfId="12805"/>
    <cellStyle name="Note 2 15 4 3" xfId="12806"/>
    <cellStyle name="Note 2 15 5" xfId="12807"/>
    <cellStyle name="Note 2 15 5 2" xfId="12808"/>
    <cellStyle name="Note 2 15 5 3" xfId="12809"/>
    <cellStyle name="Note 2 15 6" xfId="12810"/>
    <cellStyle name="Note 2 15 6 2" xfId="12811"/>
    <cellStyle name="Note 2 15 6 3" xfId="12812"/>
    <cellStyle name="Note 2 15 7" xfId="12813"/>
    <cellStyle name="Note 2 15 8" xfId="12814"/>
    <cellStyle name="Note 2 15 9" xfId="12815"/>
    <cellStyle name="Note 2 16" xfId="12816"/>
    <cellStyle name="Note 2 16 2" xfId="12817"/>
    <cellStyle name="Note 2 16 2 2" xfId="12818"/>
    <cellStyle name="Note 2 16 2 3" xfId="12819"/>
    <cellStyle name="Note 2 16 3" xfId="12820"/>
    <cellStyle name="Note 2 16 3 2" xfId="12821"/>
    <cellStyle name="Note 2 16 3 3" xfId="12822"/>
    <cellStyle name="Note 2 16 4" xfId="12823"/>
    <cellStyle name="Note 2 16 4 2" xfId="12824"/>
    <cellStyle name="Note 2 16 4 3" xfId="12825"/>
    <cellStyle name="Note 2 16 5" xfId="12826"/>
    <cellStyle name="Note 2 16 5 2" xfId="12827"/>
    <cellStyle name="Note 2 16 5 3" xfId="12828"/>
    <cellStyle name="Note 2 16 6" xfId="12829"/>
    <cellStyle name="Note 2 16 6 2" xfId="12830"/>
    <cellStyle name="Note 2 16 6 3" xfId="12831"/>
    <cellStyle name="Note 2 16 7" xfId="12832"/>
    <cellStyle name="Note 2 16 8" xfId="12833"/>
    <cellStyle name="Note 2 16 9" xfId="12834"/>
    <cellStyle name="Note 2 17" xfId="12835"/>
    <cellStyle name="Note 2 18" xfId="12836"/>
    <cellStyle name="Note 2 19" xfId="12837"/>
    <cellStyle name="Note 2 2" xfId="12838"/>
    <cellStyle name="Note 2 2 10" xfId="12839"/>
    <cellStyle name="Note 2 2 10 2" xfId="12840"/>
    <cellStyle name="Note 2 2 10 2 2" xfId="12841"/>
    <cellStyle name="Note 2 2 10 2 3" xfId="12842"/>
    <cellStyle name="Note 2 2 10 3" xfId="12843"/>
    <cellStyle name="Note 2 2 10 3 2" xfId="12844"/>
    <cellStyle name="Note 2 2 10 3 3" xfId="12845"/>
    <cellStyle name="Note 2 2 10 4" xfId="12846"/>
    <cellStyle name="Note 2 2 10 4 2" xfId="12847"/>
    <cellStyle name="Note 2 2 10 4 3" xfId="12848"/>
    <cellStyle name="Note 2 2 10 5" xfId="12849"/>
    <cellStyle name="Note 2 2 10 5 2" xfId="12850"/>
    <cellStyle name="Note 2 2 10 5 3" xfId="12851"/>
    <cellStyle name="Note 2 2 10 6" xfId="12852"/>
    <cellStyle name="Note 2 2 10 6 2" xfId="12853"/>
    <cellStyle name="Note 2 2 10 6 3" xfId="12854"/>
    <cellStyle name="Note 2 2 10 7" xfId="12855"/>
    <cellStyle name="Note 2 2 10 8" xfId="12856"/>
    <cellStyle name="Note 2 2 10 9" xfId="12857"/>
    <cellStyle name="Note 2 2 11" xfId="12858"/>
    <cellStyle name="Note 2 2 11 2" xfId="12859"/>
    <cellStyle name="Note 2 2 11 2 2" xfId="12860"/>
    <cellStyle name="Note 2 2 11 2 3" xfId="12861"/>
    <cellStyle name="Note 2 2 11 3" xfId="12862"/>
    <cellStyle name="Note 2 2 11 3 2" xfId="12863"/>
    <cellStyle name="Note 2 2 11 3 3" xfId="12864"/>
    <cellStyle name="Note 2 2 11 4" xfId="12865"/>
    <cellStyle name="Note 2 2 11 4 2" xfId="12866"/>
    <cellStyle name="Note 2 2 11 4 3" xfId="12867"/>
    <cellStyle name="Note 2 2 11 5" xfId="12868"/>
    <cellStyle name="Note 2 2 11 5 2" xfId="12869"/>
    <cellStyle name="Note 2 2 11 5 3" xfId="12870"/>
    <cellStyle name="Note 2 2 11 6" xfId="12871"/>
    <cellStyle name="Note 2 2 11 6 2" xfId="12872"/>
    <cellStyle name="Note 2 2 11 6 3" xfId="12873"/>
    <cellStyle name="Note 2 2 11 7" xfId="12874"/>
    <cellStyle name="Note 2 2 11 8" xfId="12875"/>
    <cellStyle name="Note 2 2 11 9" xfId="12876"/>
    <cellStyle name="Note 2 2 12" xfId="12877"/>
    <cellStyle name="Note 2 2 12 2" xfId="12878"/>
    <cellStyle name="Note 2 2 12 2 2" xfId="12879"/>
    <cellStyle name="Note 2 2 12 2 3" xfId="12880"/>
    <cellStyle name="Note 2 2 12 3" xfId="12881"/>
    <cellStyle name="Note 2 2 12 3 2" xfId="12882"/>
    <cellStyle name="Note 2 2 12 3 3" xfId="12883"/>
    <cellStyle name="Note 2 2 12 4" xfId="12884"/>
    <cellStyle name="Note 2 2 12 4 2" xfId="12885"/>
    <cellStyle name="Note 2 2 12 4 3" xfId="12886"/>
    <cellStyle name="Note 2 2 12 5" xfId="12887"/>
    <cellStyle name="Note 2 2 12 5 2" xfId="12888"/>
    <cellStyle name="Note 2 2 12 5 3" xfId="12889"/>
    <cellStyle name="Note 2 2 12 6" xfId="12890"/>
    <cellStyle name="Note 2 2 12 6 2" xfId="12891"/>
    <cellStyle name="Note 2 2 12 6 3" xfId="12892"/>
    <cellStyle name="Note 2 2 12 7" xfId="12893"/>
    <cellStyle name="Note 2 2 12 8" xfId="12894"/>
    <cellStyle name="Note 2 2 12 9" xfId="12895"/>
    <cellStyle name="Note 2 2 13" xfId="12896"/>
    <cellStyle name="Note 2 2 13 2" xfId="12897"/>
    <cellStyle name="Note 2 2 13 2 2" xfId="12898"/>
    <cellStyle name="Note 2 2 13 2 3" xfId="12899"/>
    <cellStyle name="Note 2 2 13 3" xfId="12900"/>
    <cellStyle name="Note 2 2 13 3 2" xfId="12901"/>
    <cellStyle name="Note 2 2 13 3 3" xfId="12902"/>
    <cellStyle name="Note 2 2 13 4" xfId="12903"/>
    <cellStyle name="Note 2 2 13 4 2" xfId="12904"/>
    <cellStyle name="Note 2 2 13 4 3" xfId="12905"/>
    <cellStyle name="Note 2 2 13 5" xfId="12906"/>
    <cellStyle name="Note 2 2 13 5 2" xfId="12907"/>
    <cellStyle name="Note 2 2 13 5 3" xfId="12908"/>
    <cellStyle name="Note 2 2 13 6" xfId="12909"/>
    <cellStyle name="Note 2 2 13 6 2" xfId="12910"/>
    <cellStyle name="Note 2 2 13 6 3" xfId="12911"/>
    <cellStyle name="Note 2 2 13 7" xfId="12912"/>
    <cellStyle name="Note 2 2 13 8" xfId="12913"/>
    <cellStyle name="Note 2 2 13 9" xfId="12914"/>
    <cellStyle name="Note 2 2 14" xfId="12915"/>
    <cellStyle name="Note 2 2 14 2" xfId="12916"/>
    <cellStyle name="Note 2 2 14 2 2" xfId="12917"/>
    <cellStyle name="Note 2 2 14 2 3" xfId="12918"/>
    <cellStyle name="Note 2 2 14 3" xfId="12919"/>
    <cellStyle name="Note 2 2 14 3 2" xfId="12920"/>
    <cellStyle name="Note 2 2 14 3 3" xfId="12921"/>
    <cellStyle name="Note 2 2 14 4" xfId="12922"/>
    <cellStyle name="Note 2 2 14 4 2" xfId="12923"/>
    <cellStyle name="Note 2 2 14 4 3" xfId="12924"/>
    <cellStyle name="Note 2 2 14 5" xfId="12925"/>
    <cellStyle name="Note 2 2 14 5 2" xfId="12926"/>
    <cellStyle name="Note 2 2 14 5 3" xfId="12927"/>
    <cellStyle name="Note 2 2 14 6" xfId="12928"/>
    <cellStyle name="Note 2 2 14 6 2" xfId="12929"/>
    <cellStyle name="Note 2 2 14 6 3" xfId="12930"/>
    <cellStyle name="Note 2 2 14 7" xfId="12931"/>
    <cellStyle name="Note 2 2 14 8" xfId="12932"/>
    <cellStyle name="Note 2 2 14 9" xfId="12933"/>
    <cellStyle name="Note 2 2 15" xfId="12934"/>
    <cellStyle name="Note 2 2 16" xfId="12935"/>
    <cellStyle name="Note 2 2 17" xfId="12936"/>
    <cellStyle name="Note 2 2 18" xfId="12937"/>
    <cellStyle name="Note 2 2 19" xfId="12938"/>
    <cellStyle name="Note 2 2 2" xfId="12939"/>
    <cellStyle name="Note 2 2 2 10" xfId="12940"/>
    <cellStyle name="Note 2 2 2 10 2" xfId="12941"/>
    <cellStyle name="Note 2 2 2 10 2 2" xfId="12942"/>
    <cellStyle name="Note 2 2 2 10 2 3" xfId="12943"/>
    <cellStyle name="Note 2 2 2 10 3" xfId="12944"/>
    <cellStyle name="Note 2 2 2 10 3 2" xfId="12945"/>
    <cellStyle name="Note 2 2 2 10 3 3" xfId="12946"/>
    <cellStyle name="Note 2 2 2 10 4" xfId="12947"/>
    <cellStyle name="Note 2 2 2 10 4 2" xfId="12948"/>
    <cellStyle name="Note 2 2 2 10 4 3" xfId="12949"/>
    <cellStyle name="Note 2 2 2 10 5" xfId="12950"/>
    <cellStyle name="Note 2 2 2 10 5 2" xfId="12951"/>
    <cellStyle name="Note 2 2 2 10 5 3" xfId="12952"/>
    <cellStyle name="Note 2 2 2 10 6" xfId="12953"/>
    <cellStyle name="Note 2 2 2 10 6 2" xfId="12954"/>
    <cellStyle name="Note 2 2 2 10 6 3" xfId="12955"/>
    <cellStyle name="Note 2 2 2 10 7" xfId="12956"/>
    <cellStyle name="Note 2 2 2 10 8" xfId="12957"/>
    <cellStyle name="Note 2 2 2 10 9" xfId="12958"/>
    <cellStyle name="Note 2 2 2 11" xfId="12959"/>
    <cellStyle name="Note 2 2 2 11 2" xfId="12960"/>
    <cellStyle name="Note 2 2 2 11 2 2" xfId="12961"/>
    <cellStyle name="Note 2 2 2 11 2 3" xfId="12962"/>
    <cellStyle name="Note 2 2 2 11 3" xfId="12963"/>
    <cellStyle name="Note 2 2 2 11 3 2" xfId="12964"/>
    <cellStyle name="Note 2 2 2 11 3 3" xfId="12965"/>
    <cellStyle name="Note 2 2 2 11 4" xfId="12966"/>
    <cellStyle name="Note 2 2 2 11 4 2" xfId="12967"/>
    <cellStyle name="Note 2 2 2 11 4 3" xfId="12968"/>
    <cellStyle name="Note 2 2 2 11 5" xfId="12969"/>
    <cellStyle name="Note 2 2 2 11 5 2" xfId="12970"/>
    <cellStyle name="Note 2 2 2 11 5 3" xfId="12971"/>
    <cellStyle name="Note 2 2 2 11 6" xfId="12972"/>
    <cellStyle name="Note 2 2 2 11 6 2" xfId="12973"/>
    <cellStyle name="Note 2 2 2 11 6 3" xfId="12974"/>
    <cellStyle name="Note 2 2 2 11 7" xfId="12975"/>
    <cellStyle name="Note 2 2 2 11 8" xfId="12976"/>
    <cellStyle name="Note 2 2 2 11 9" xfId="12977"/>
    <cellStyle name="Note 2 2 2 12" xfId="12978"/>
    <cellStyle name="Note 2 2 2 12 2" xfId="12979"/>
    <cellStyle name="Note 2 2 2 12 2 2" xfId="12980"/>
    <cellStyle name="Note 2 2 2 12 2 3" xfId="12981"/>
    <cellStyle name="Note 2 2 2 12 3" xfId="12982"/>
    <cellStyle name="Note 2 2 2 12 3 2" xfId="12983"/>
    <cellStyle name="Note 2 2 2 12 3 3" xfId="12984"/>
    <cellStyle name="Note 2 2 2 12 4" xfId="12985"/>
    <cellStyle name="Note 2 2 2 12 4 2" xfId="12986"/>
    <cellStyle name="Note 2 2 2 12 4 3" xfId="12987"/>
    <cellStyle name="Note 2 2 2 12 5" xfId="12988"/>
    <cellStyle name="Note 2 2 2 12 5 2" xfId="12989"/>
    <cellStyle name="Note 2 2 2 12 5 3" xfId="12990"/>
    <cellStyle name="Note 2 2 2 12 6" xfId="12991"/>
    <cellStyle name="Note 2 2 2 12 6 2" xfId="12992"/>
    <cellStyle name="Note 2 2 2 12 6 3" xfId="12993"/>
    <cellStyle name="Note 2 2 2 12 7" xfId="12994"/>
    <cellStyle name="Note 2 2 2 12 8" xfId="12995"/>
    <cellStyle name="Note 2 2 2 12 9" xfId="12996"/>
    <cellStyle name="Note 2 2 2 13" xfId="12997"/>
    <cellStyle name="Note 2 2 2 13 2" xfId="12998"/>
    <cellStyle name="Note 2 2 2 13 2 2" xfId="12999"/>
    <cellStyle name="Note 2 2 2 13 2 3" xfId="13000"/>
    <cellStyle name="Note 2 2 2 13 3" xfId="13001"/>
    <cellStyle name="Note 2 2 2 13 3 2" xfId="13002"/>
    <cellStyle name="Note 2 2 2 13 3 3" xfId="13003"/>
    <cellStyle name="Note 2 2 2 13 4" xfId="13004"/>
    <cellStyle name="Note 2 2 2 13 4 2" xfId="13005"/>
    <cellStyle name="Note 2 2 2 13 4 3" xfId="13006"/>
    <cellStyle name="Note 2 2 2 13 5" xfId="13007"/>
    <cellStyle name="Note 2 2 2 13 5 2" xfId="13008"/>
    <cellStyle name="Note 2 2 2 13 5 3" xfId="13009"/>
    <cellStyle name="Note 2 2 2 13 6" xfId="13010"/>
    <cellStyle name="Note 2 2 2 13 6 2" xfId="13011"/>
    <cellStyle name="Note 2 2 2 13 6 3" xfId="13012"/>
    <cellStyle name="Note 2 2 2 13 7" xfId="13013"/>
    <cellStyle name="Note 2 2 2 13 8" xfId="13014"/>
    <cellStyle name="Note 2 2 2 13 9" xfId="13015"/>
    <cellStyle name="Note 2 2 2 14" xfId="13016"/>
    <cellStyle name="Note 2 2 2 15" xfId="13017"/>
    <cellStyle name="Note 2 2 2 16" xfId="13018"/>
    <cellStyle name="Note 2 2 2 17" xfId="13019"/>
    <cellStyle name="Note 2 2 2 18" xfId="13020"/>
    <cellStyle name="Note 2 2 2 19" xfId="13021"/>
    <cellStyle name="Note 2 2 2 2" xfId="13022"/>
    <cellStyle name="Note 2 2 2 2 10" xfId="13023"/>
    <cellStyle name="Note 2 2 2 2 10 2" xfId="13024"/>
    <cellStyle name="Note 2 2 2 2 10 2 2" xfId="13025"/>
    <cellStyle name="Note 2 2 2 2 10 2 3" xfId="13026"/>
    <cellStyle name="Note 2 2 2 2 10 3" xfId="13027"/>
    <cellStyle name="Note 2 2 2 2 10 3 2" xfId="13028"/>
    <cellStyle name="Note 2 2 2 2 10 3 3" xfId="13029"/>
    <cellStyle name="Note 2 2 2 2 10 4" xfId="13030"/>
    <cellStyle name="Note 2 2 2 2 10 4 2" xfId="13031"/>
    <cellStyle name="Note 2 2 2 2 10 4 3" xfId="13032"/>
    <cellStyle name="Note 2 2 2 2 10 5" xfId="13033"/>
    <cellStyle name="Note 2 2 2 2 10 5 2" xfId="13034"/>
    <cellStyle name="Note 2 2 2 2 10 5 3" xfId="13035"/>
    <cellStyle name="Note 2 2 2 2 10 6" xfId="13036"/>
    <cellStyle name="Note 2 2 2 2 10 6 2" xfId="13037"/>
    <cellStyle name="Note 2 2 2 2 10 6 3" xfId="13038"/>
    <cellStyle name="Note 2 2 2 2 10 7" xfId="13039"/>
    <cellStyle name="Note 2 2 2 2 10 8" xfId="13040"/>
    <cellStyle name="Note 2 2 2 2 11" xfId="13041"/>
    <cellStyle name="Note 2 2 2 2 11 2" xfId="13042"/>
    <cellStyle name="Note 2 2 2 2 11 2 2" xfId="13043"/>
    <cellStyle name="Note 2 2 2 2 11 2 3" xfId="13044"/>
    <cellStyle name="Note 2 2 2 2 11 3" xfId="13045"/>
    <cellStyle name="Note 2 2 2 2 11 3 2" xfId="13046"/>
    <cellStyle name="Note 2 2 2 2 11 3 3" xfId="13047"/>
    <cellStyle name="Note 2 2 2 2 11 4" xfId="13048"/>
    <cellStyle name="Note 2 2 2 2 11 4 2" xfId="13049"/>
    <cellStyle name="Note 2 2 2 2 11 4 3" xfId="13050"/>
    <cellStyle name="Note 2 2 2 2 11 5" xfId="13051"/>
    <cellStyle name="Note 2 2 2 2 11 5 2" xfId="13052"/>
    <cellStyle name="Note 2 2 2 2 11 5 3" xfId="13053"/>
    <cellStyle name="Note 2 2 2 2 11 6" xfId="13054"/>
    <cellStyle name="Note 2 2 2 2 11 6 2" xfId="13055"/>
    <cellStyle name="Note 2 2 2 2 11 6 3" xfId="13056"/>
    <cellStyle name="Note 2 2 2 2 11 7" xfId="13057"/>
    <cellStyle name="Note 2 2 2 2 11 8" xfId="13058"/>
    <cellStyle name="Note 2 2 2 2 12" xfId="13059"/>
    <cellStyle name="Note 2 2 2 2 12 2" xfId="13060"/>
    <cellStyle name="Note 2 2 2 2 12 2 2" xfId="13061"/>
    <cellStyle name="Note 2 2 2 2 12 2 3" xfId="13062"/>
    <cellStyle name="Note 2 2 2 2 12 3" xfId="13063"/>
    <cellStyle name="Note 2 2 2 2 12 3 2" xfId="13064"/>
    <cellStyle name="Note 2 2 2 2 12 3 3" xfId="13065"/>
    <cellStyle name="Note 2 2 2 2 12 4" xfId="13066"/>
    <cellStyle name="Note 2 2 2 2 12 4 2" xfId="13067"/>
    <cellStyle name="Note 2 2 2 2 12 4 3" xfId="13068"/>
    <cellStyle name="Note 2 2 2 2 12 5" xfId="13069"/>
    <cellStyle name="Note 2 2 2 2 12 5 2" xfId="13070"/>
    <cellStyle name="Note 2 2 2 2 12 5 3" xfId="13071"/>
    <cellStyle name="Note 2 2 2 2 12 6" xfId="13072"/>
    <cellStyle name="Note 2 2 2 2 12 6 2" xfId="13073"/>
    <cellStyle name="Note 2 2 2 2 12 6 3" xfId="13074"/>
    <cellStyle name="Note 2 2 2 2 12 7" xfId="13075"/>
    <cellStyle name="Note 2 2 2 2 12 8" xfId="13076"/>
    <cellStyle name="Note 2 2 2 2 13" xfId="13077"/>
    <cellStyle name="Note 2 2 2 2 13 2" xfId="13078"/>
    <cellStyle name="Note 2 2 2 2 13 2 2" xfId="13079"/>
    <cellStyle name="Note 2 2 2 2 13 2 3" xfId="13080"/>
    <cellStyle name="Note 2 2 2 2 13 3" xfId="13081"/>
    <cellStyle name="Note 2 2 2 2 13 3 2" xfId="13082"/>
    <cellStyle name="Note 2 2 2 2 13 3 3" xfId="13083"/>
    <cellStyle name="Note 2 2 2 2 13 4" xfId="13084"/>
    <cellStyle name="Note 2 2 2 2 13 4 2" xfId="13085"/>
    <cellStyle name="Note 2 2 2 2 13 4 3" xfId="13086"/>
    <cellStyle name="Note 2 2 2 2 13 5" xfId="13087"/>
    <cellStyle name="Note 2 2 2 2 13 5 2" xfId="13088"/>
    <cellStyle name="Note 2 2 2 2 13 5 3" xfId="13089"/>
    <cellStyle name="Note 2 2 2 2 13 6" xfId="13090"/>
    <cellStyle name="Note 2 2 2 2 13 6 2" xfId="13091"/>
    <cellStyle name="Note 2 2 2 2 13 6 3" xfId="13092"/>
    <cellStyle name="Note 2 2 2 2 13 7" xfId="13093"/>
    <cellStyle name="Note 2 2 2 2 13 8" xfId="13094"/>
    <cellStyle name="Note 2 2 2 2 14" xfId="13095"/>
    <cellStyle name="Note 2 2 2 2 14 2" xfId="13096"/>
    <cellStyle name="Note 2 2 2 2 14 2 2" xfId="13097"/>
    <cellStyle name="Note 2 2 2 2 14 2 3" xfId="13098"/>
    <cellStyle name="Note 2 2 2 2 14 3" xfId="13099"/>
    <cellStyle name="Note 2 2 2 2 14 3 2" xfId="13100"/>
    <cellStyle name="Note 2 2 2 2 14 3 3" xfId="13101"/>
    <cellStyle name="Note 2 2 2 2 14 4" xfId="13102"/>
    <cellStyle name="Note 2 2 2 2 14 4 2" xfId="13103"/>
    <cellStyle name="Note 2 2 2 2 14 4 3" xfId="13104"/>
    <cellStyle name="Note 2 2 2 2 14 5" xfId="13105"/>
    <cellStyle name="Note 2 2 2 2 14 5 2" xfId="13106"/>
    <cellStyle name="Note 2 2 2 2 14 5 3" xfId="13107"/>
    <cellStyle name="Note 2 2 2 2 14 6" xfId="13108"/>
    <cellStyle name="Note 2 2 2 2 14 6 2" xfId="13109"/>
    <cellStyle name="Note 2 2 2 2 14 6 3" xfId="13110"/>
    <cellStyle name="Note 2 2 2 2 14 7" xfId="13111"/>
    <cellStyle name="Note 2 2 2 2 14 8" xfId="13112"/>
    <cellStyle name="Note 2 2 2 2 15" xfId="13113"/>
    <cellStyle name="Note 2 2 2 2 15 2" xfId="13114"/>
    <cellStyle name="Note 2 2 2 2 15 2 2" xfId="13115"/>
    <cellStyle name="Note 2 2 2 2 15 2 3" xfId="13116"/>
    <cellStyle name="Note 2 2 2 2 15 3" xfId="13117"/>
    <cellStyle name="Note 2 2 2 2 15 3 2" xfId="13118"/>
    <cellStyle name="Note 2 2 2 2 15 3 3" xfId="13119"/>
    <cellStyle name="Note 2 2 2 2 15 4" xfId="13120"/>
    <cellStyle name="Note 2 2 2 2 15 4 2" xfId="13121"/>
    <cellStyle name="Note 2 2 2 2 15 4 3" xfId="13122"/>
    <cellStyle name="Note 2 2 2 2 15 5" xfId="13123"/>
    <cellStyle name="Note 2 2 2 2 15 5 2" xfId="13124"/>
    <cellStyle name="Note 2 2 2 2 15 5 3" xfId="13125"/>
    <cellStyle name="Note 2 2 2 2 15 6" xfId="13126"/>
    <cellStyle name="Note 2 2 2 2 15 6 2" xfId="13127"/>
    <cellStyle name="Note 2 2 2 2 15 6 3" xfId="13128"/>
    <cellStyle name="Note 2 2 2 2 15 7" xfId="13129"/>
    <cellStyle name="Note 2 2 2 2 15 8" xfId="13130"/>
    <cellStyle name="Note 2 2 2 2 16" xfId="13131"/>
    <cellStyle name="Note 2 2 2 2 2" xfId="13132"/>
    <cellStyle name="Note 2 2 2 2 2 2" xfId="13133"/>
    <cellStyle name="Note 2 2 2 2 2 2 2" xfId="13134"/>
    <cellStyle name="Note 2 2 2 2 2 2 3" xfId="13135"/>
    <cellStyle name="Note 2 2 2 2 2 3" xfId="13136"/>
    <cellStyle name="Note 2 2 2 2 2 3 2" xfId="13137"/>
    <cellStyle name="Note 2 2 2 2 2 3 3" xfId="13138"/>
    <cellStyle name="Note 2 2 2 2 2 4" xfId="13139"/>
    <cellStyle name="Note 2 2 2 2 2 4 2" xfId="13140"/>
    <cellStyle name="Note 2 2 2 2 2 4 3" xfId="13141"/>
    <cellStyle name="Note 2 2 2 2 2 5" xfId="13142"/>
    <cellStyle name="Note 2 2 2 2 2 5 2" xfId="13143"/>
    <cellStyle name="Note 2 2 2 2 2 5 3" xfId="13144"/>
    <cellStyle name="Note 2 2 2 2 2 6" xfId="13145"/>
    <cellStyle name="Note 2 2 2 2 2 6 2" xfId="13146"/>
    <cellStyle name="Note 2 2 2 2 2 6 3" xfId="13147"/>
    <cellStyle name="Note 2 2 2 2 2 7" xfId="13148"/>
    <cellStyle name="Note 2 2 2 2 2 8" xfId="13149"/>
    <cellStyle name="Note 2 2 2 2 2 9" xfId="13150"/>
    <cellStyle name="Note 2 2 2 2 3" xfId="13151"/>
    <cellStyle name="Note 2 2 2 2 3 2" xfId="13152"/>
    <cellStyle name="Note 2 2 2 2 3 2 2" xfId="13153"/>
    <cellStyle name="Note 2 2 2 2 3 2 3" xfId="13154"/>
    <cellStyle name="Note 2 2 2 2 3 3" xfId="13155"/>
    <cellStyle name="Note 2 2 2 2 3 3 2" xfId="13156"/>
    <cellStyle name="Note 2 2 2 2 3 3 3" xfId="13157"/>
    <cellStyle name="Note 2 2 2 2 3 4" xfId="13158"/>
    <cellStyle name="Note 2 2 2 2 3 4 2" xfId="13159"/>
    <cellStyle name="Note 2 2 2 2 3 4 3" xfId="13160"/>
    <cellStyle name="Note 2 2 2 2 3 5" xfId="13161"/>
    <cellStyle name="Note 2 2 2 2 3 5 2" xfId="13162"/>
    <cellStyle name="Note 2 2 2 2 3 5 3" xfId="13163"/>
    <cellStyle name="Note 2 2 2 2 3 6" xfId="13164"/>
    <cellStyle name="Note 2 2 2 2 3 6 2" xfId="13165"/>
    <cellStyle name="Note 2 2 2 2 3 6 3" xfId="13166"/>
    <cellStyle name="Note 2 2 2 2 3 7" xfId="13167"/>
    <cellStyle name="Note 2 2 2 2 3 8" xfId="13168"/>
    <cellStyle name="Note 2 2 2 2 3 9" xfId="13169"/>
    <cellStyle name="Note 2 2 2 2 4" xfId="13170"/>
    <cellStyle name="Note 2 2 2 2 4 2" xfId="13171"/>
    <cellStyle name="Note 2 2 2 2 4 2 2" xfId="13172"/>
    <cellStyle name="Note 2 2 2 2 4 2 3" xfId="13173"/>
    <cellStyle name="Note 2 2 2 2 4 3" xfId="13174"/>
    <cellStyle name="Note 2 2 2 2 4 3 2" xfId="13175"/>
    <cellStyle name="Note 2 2 2 2 4 3 3" xfId="13176"/>
    <cellStyle name="Note 2 2 2 2 4 4" xfId="13177"/>
    <cellStyle name="Note 2 2 2 2 4 4 2" xfId="13178"/>
    <cellStyle name="Note 2 2 2 2 4 4 3" xfId="13179"/>
    <cellStyle name="Note 2 2 2 2 4 5" xfId="13180"/>
    <cellStyle name="Note 2 2 2 2 4 5 2" xfId="13181"/>
    <cellStyle name="Note 2 2 2 2 4 5 3" xfId="13182"/>
    <cellStyle name="Note 2 2 2 2 4 6" xfId="13183"/>
    <cellStyle name="Note 2 2 2 2 4 6 2" xfId="13184"/>
    <cellStyle name="Note 2 2 2 2 4 6 3" xfId="13185"/>
    <cellStyle name="Note 2 2 2 2 4 7" xfId="13186"/>
    <cellStyle name="Note 2 2 2 2 4 8" xfId="13187"/>
    <cellStyle name="Note 2 2 2 2 4 9" xfId="13188"/>
    <cellStyle name="Note 2 2 2 2 5" xfId="13189"/>
    <cellStyle name="Note 2 2 2 2 5 2" xfId="13190"/>
    <cellStyle name="Note 2 2 2 2 5 2 2" xfId="13191"/>
    <cellStyle name="Note 2 2 2 2 5 2 3" xfId="13192"/>
    <cellStyle name="Note 2 2 2 2 5 3" xfId="13193"/>
    <cellStyle name="Note 2 2 2 2 5 3 2" xfId="13194"/>
    <cellStyle name="Note 2 2 2 2 5 3 3" xfId="13195"/>
    <cellStyle name="Note 2 2 2 2 5 4" xfId="13196"/>
    <cellStyle name="Note 2 2 2 2 5 4 2" xfId="13197"/>
    <cellStyle name="Note 2 2 2 2 5 4 3" xfId="13198"/>
    <cellStyle name="Note 2 2 2 2 5 5" xfId="13199"/>
    <cellStyle name="Note 2 2 2 2 5 5 2" xfId="13200"/>
    <cellStyle name="Note 2 2 2 2 5 5 3" xfId="13201"/>
    <cellStyle name="Note 2 2 2 2 5 6" xfId="13202"/>
    <cellStyle name="Note 2 2 2 2 5 6 2" xfId="13203"/>
    <cellStyle name="Note 2 2 2 2 5 6 3" xfId="13204"/>
    <cellStyle name="Note 2 2 2 2 5 7" xfId="13205"/>
    <cellStyle name="Note 2 2 2 2 5 8" xfId="13206"/>
    <cellStyle name="Note 2 2 2 2 5 9" xfId="13207"/>
    <cellStyle name="Note 2 2 2 2 6" xfId="13208"/>
    <cellStyle name="Note 2 2 2 2 6 2" xfId="13209"/>
    <cellStyle name="Note 2 2 2 2 6 2 2" xfId="13210"/>
    <cellStyle name="Note 2 2 2 2 6 2 3" xfId="13211"/>
    <cellStyle name="Note 2 2 2 2 6 3" xfId="13212"/>
    <cellStyle name="Note 2 2 2 2 6 3 2" xfId="13213"/>
    <cellStyle name="Note 2 2 2 2 6 3 3" xfId="13214"/>
    <cellStyle name="Note 2 2 2 2 6 4" xfId="13215"/>
    <cellStyle name="Note 2 2 2 2 6 4 2" xfId="13216"/>
    <cellStyle name="Note 2 2 2 2 6 4 3" xfId="13217"/>
    <cellStyle name="Note 2 2 2 2 6 5" xfId="13218"/>
    <cellStyle name="Note 2 2 2 2 6 5 2" xfId="13219"/>
    <cellStyle name="Note 2 2 2 2 6 5 3" xfId="13220"/>
    <cellStyle name="Note 2 2 2 2 6 6" xfId="13221"/>
    <cellStyle name="Note 2 2 2 2 6 6 2" xfId="13222"/>
    <cellStyle name="Note 2 2 2 2 6 6 3" xfId="13223"/>
    <cellStyle name="Note 2 2 2 2 6 7" xfId="13224"/>
    <cellStyle name="Note 2 2 2 2 6 8" xfId="13225"/>
    <cellStyle name="Note 2 2 2 2 6 9" xfId="13226"/>
    <cellStyle name="Note 2 2 2 2 7" xfId="13227"/>
    <cellStyle name="Note 2 2 2 2 7 2" xfId="13228"/>
    <cellStyle name="Note 2 2 2 2 7 2 2" xfId="13229"/>
    <cellStyle name="Note 2 2 2 2 7 2 3" xfId="13230"/>
    <cellStyle name="Note 2 2 2 2 7 3" xfId="13231"/>
    <cellStyle name="Note 2 2 2 2 7 3 2" xfId="13232"/>
    <cellStyle name="Note 2 2 2 2 7 3 3" xfId="13233"/>
    <cellStyle name="Note 2 2 2 2 7 4" xfId="13234"/>
    <cellStyle name="Note 2 2 2 2 7 4 2" xfId="13235"/>
    <cellStyle name="Note 2 2 2 2 7 4 3" xfId="13236"/>
    <cellStyle name="Note 2 2 2 2 7 5" xfId="13237"/>
    <cellStyle name="Note 2 2 2 2 7 5 2" xfId="13238"/>
    <cellStyle name="Note 2 2 2 2 7 5 3" xfId="13239"/>
    <cellStyle name="Note 2 2 2 2 7 6" xfId="13240"/>
    <cellStyle name="Note 2 2 2 2 7 6 2" xfId="13241"/>
    <cellStyle name="Note 2 2 2 2 7 6 3" xfId="13242"/>
    <cellStyle name="Note 2 2 2 2 7 7" xfId="13243"/>
    <cellStyle name="Note 2 2 2 2 7 8" xfId="13244"/>
    <cellStyle name="Note 2 2 2 2 7 9" xfId="13245"/>
    <cellStyle name="Note 2 2 2 2 8" xfId="13246"/>
    <cellStyle name="Note 2 2 2 2 8 2" xfId="13247"/>
    <cellStyle name="Note 2 2 2 2 8 2 2" xfId="13248"/>
    <cellStyle name="Note 2 2 2 2 8 2 3" xfId="13249"/>
    <cellStyle name="Note 2 2 2 2 8 3" xfId="13250"/>
    <cellStyle name="Note 2 2 2 2 8 3 2" xfId="13251"/>
    <cellStyle name="Note 2 2 2 2 8 3 3" xfId="13252"/>
    <cellStyle name="Note 2 2 2 2 8 4" xfId="13253"/>
    <cellStyle name="Note 2 2 2 2 8 4 2" xfId="13254"/>
    <cellStyle name="Note 2 2 2 2 8 4 3" xfId="13255"/>
    <cellStyle name="Note 2 2 2 2 8 5" xfId="13256"/>
    <cellStyle name="Note 2 2 2 2 8 5 2" xfId="13257"/>
    <cellStyle name="Note 2 2 2 2 8 5 3" xfId="13258"/>
    <cellStyle name="Note 2 2 2 2 8 6" xfId="13259"/>
    <cellStyle name="Note 2 2 2 2 8 6 2" xfId="13260"/>
    <cellStyle name="Note 2 2 2 2 8 6 3" xfId="13261"/>
    <cellStyle name="Note 2 2 2 2 8 7" xfId="13262"/>
    <cellStyle name="Note 2 2 2 2 8 8" xfId="13263"/>
    <cellStyle name="Note 2 2 2 2 8 9" xfId="13264"/>
    <cellStyle name="Note 2 2 2 2 9" xfId="13265"/>
    <cellStyle name="Note 2 2 2 2 9 2" xfId="13266"/>
    <cellStyle name="Note 2 2 2 2 9 2 2" xfId="13267"/>
    <cellStyle name="Note 2 2 2 2 9 2 3" xfId="13268"/>
    <cellStyle name="Note 2 2 2 2 9 3" xfId="13269"/>
    <cellStyle name="Note 2 2 2 2 9 3 2" xfId="13270"/>
    <cellStyle name="Note 2 2 2 2 9 3 3" xfId="13271"/>
    <cellStyle name="Note 2 2 2 2 9 4" xfId="13272"/>
    <cellStyle name="Note 2 2 2 2 9 4 2" xfId="13273"/>
    <cellStyle name="Note 2 2 2 2 9 4 3" xfId="13274"/>
    <cellStyle name="Note 2 2 2 2 9 5" xfId="13275"/>
    <cellStyle name="Note 2 2 2 2 9 5 2" xfId="13276"/>
    <cellStyle name="Note 2 2 2 2 9 5 3" xfId="13277"/>
    <cellStyle name="Note 2 2 2 2 9 6" xfId="13278"/>
    <cellStyle name="Note 2 2 2 2 9 6 2" xfId="13279"/>
    <cellStyle name="Note 2 2 2 2 9 6 3" xfId="13280"/>
    <cellStyle name="Note 2 2 2 2 9 7" xfId="13281"/>
    <cellStyle name="Note 2 2 2 2 9 8" xfId="13282"/>
    <cellStyle name="Note 2 2 2 3" xfId="13283"/>
    <cellStyle name="Note 2 2 2 3 10" xfId="13284"/>
    <cellStyle name="Note 2 2 2 3 10 2" xfId="13285"/>
    <cellStyle name="Note 2 2 2 3 10 2 2" xfId="13286"/>
    <cellStyle name="Note 2 2 2 3 10 2 3" xfId="13287"/>
    <cellStyle name="Note 2 2 2 3 10 3" xfId="13288"/>
    <cellStyle name="Note 2 2 2 3 10 3 2" xfId="13289"/>
    <cellStyle name="Note 2 2 2 3 10 3 3" xfId="13290"/>
    <cellStyle name="Note 2 2 2 3 10 4" xfId="13291"/>
    <cellStyle name="Note 2 2 2 3 10 4 2" xfId="13292"/>
    <cellStyle name="Note 2 2 2 3 10 4 3" xfId="13293"/>
    <cellStyle name="Note 2 2 2 3 10 5" xfId="13294"/>
    <cellStyle name="Note 2 2 2 3 10 5 2" xfId="13295"/>
    <cellStyle name="Note 2 2 2 3 10 5 3" xfId="13296"/>
    <cellStyle name="Note 2 2 2 3 10 6" xfId="13297"/>
    <cellStyle name="Note 2 2 2 3 10 6 2" xfId="13298"/>
    <cellStyle name="Note 2 2 2 3 10 6 3" xfId="13299"/>
    <cellStyle name="Note 2 2 2 3 10 7" xfId="13300"/>
    <cellStyle name="Note 2 2 2 3 10 8" xfId="13301"/>
    <cellStyle name="Note 2 2 2 3 11" xfId="13302"/>
    <cellStyle name="Note 2 2 2 3 11 2" xfId="13303"/>
    <cellStyle name="Note 2 2 2 3 11 2 2" xfId="13304"/>
    <cellStyle name="Note 2 2 2 3 11 2 3" xfId="13305"/>
    <cellStyle name="Note 2 2 2 3 11 3" xfId="13306"/>
    <cellStyle name="Note 2 2 2 3 11 3 2" xfId="13307"/>
    <cellStyle name="Note 2 2 2 3 11 3 3" xfId="13308"/>
    <cellStyle name="Note 2 2 2 3 11 4" xfId="13309"/>
    <cellStyle name="Note 2 2 2 3 11 4 2" xfId="13310"/>
    <cellStyle name="Note 2 2 2 3 11 4 3" xfId="13311"/>
    <cellStyle name="Note 2 2 2 3 11 5" xfId="13312"/>
    <cellStyle name="Note 2 2 2 3 11 5 2" xfId="13313"/>
    <cellStyle name="Note 2 2 2 3 11 5 3" xfId="13314"/>
    <cellStyle name="Note 2 2 2 3 11 6" xfId="13315"/>
    <cellStyle name="Note 2 2 2 3 11 6 2" xfId="13316"/>
    <cellStyle name="Note 2 2 2 3 11 6 3" xfId="13317"/>
    <cellStyle name="Note 2 2 2 3 11 7" xfId="13318"/>
    <cellStyle name="Note 2 2 2 3 11 8" xfId="13319"/>
    <cellStyle name="Note 2 2 2 3 12" xfId="13320"/>
    <cellStyle name="Note 2 2 2 3 12 2" xfId="13321"/>
    <cellStyle name="Note 2 2 2 3 12 2 2" xfId="13322"/>
    <cellStyle name="Note 2 2 2 3 12 2 3" xfId="13323"/>
    <cellStyle name="Note 2 2 2 3 12 3" xfId="13324"/>
    <cellStyle name="Note 2 2 2 3 12 3 2" xfId="13325"/>
    <cellStyle name="Note 2 2 2 3 12 3 3" xfId="13326"/>
    <cellStyle name="Note 2 2 2 3 12 4" xfId="13327"/>
    <cellStyle name="Note 2 2 2 3 12 4 2" xfId="13328"/>
    <cellStyle name="Note 2 2 2 3 12 4 3" xfId="13329"/>
    <cellStyle name="Note 2 2 2 3 12 5" xfId="13330"/>
    <cellStyle name="Note 2 2 2 3 12 5 2" xfId="13331"/>
    <cellStyle name="Note 2 2 2 3 12 5 3" xfId="13332"/>
    <cellStyle name="Note 2 2 2 3 12 6" xfId="13333"/>
    <cellStyle name="Note 2 2 2 3 12 6 2" xfId="13334"/>
    <cellStyle name="Note 2 2 2 3 12 6 3" xfId="13335"/>
    <cellStyle name="Note 2 2 2 3 12 7" xfId="13336"/>
    <cellStyle name="Note 2 2 2 3 12 8" xfId="13337"/>
    <cellStyle name="Note 2 2 2 3 13" xfId="13338"/>
    <cellStyle name="Note 2 2 2 3 13 2" xfId="13339"/>
    <cellStyle name="Note 2 2 2 3 13 2 2" xfId="13340"/>
    <cellStyle name="Note 2 2 2 3 13 2 3" xfId="13341"/>
    <cellStyle name="Note 2 2 2 3 13 3" xfId="13342"/>
    <cellStyle name="Note 2 2 2 3 13 3 2" xfId="13343"/>
    <cellStyle name="Note 2 2 2 3 13 3 3" xfId="13344"/>
    <cellStyle name="Note 2 2 2 3 13 4" xfId="13345"/>
    <cellStyle name="Note 2 2 2 3 13 4 2" xfId="13346"/>
    <cellStyle name="Note 2 2 2 3 13 4 3" xfId="13347"/>
    <cellStyle name="Note 2 2 2 3 13 5" xfId="13348"/>
    <cellStyle name="Note 2 2 2 3 13 5 2" xfId="13349"/>
    <cellStyle name="Note 2 2 2 3 13 5 3" xfId="13350"/>
    <cellStyle name="Note 2 2 2 3 13 6" xfId="13351"/>
    <cellStyle name="Note 2 2 2 3 13 6 2" xfId="13352"/>
    <cellStyle name="Note 2 2 2 3 13 6 3" xfId="13353"/>
    <cellStyle name="Note 2 2 2 3 13 7" xfId="13354"/>
    <cellStyle name="Note 2 2 2 3 13 8" xfId="13355"/>
    <cellStyle name="Note 2 2 2 3 14" xfId="13356"/>
    <cellStyle name="Note 2 2 2 3 14 2" xfId="13357"/>
    <cellStyle name="Note 2 2 2 3 14 2 2" xfId="13358"/>
    <cellStyle name="Note 2 2 2 3 14 2 3" xfId="13359"/>
    <cellStyle name="Note 2 2 2 3 14 3" xfId="13360"/>
    <cellStyle name="Note 2 2 2 3 14 3 2" xfId="13361"/>
    <cellStyle name="Note 2 2 2 3 14 3 3" xfId="13362"/>
    <cellStyle name="Note 2 2 2 3 14 4" xfId="13363"/>
    <cellStyle name="Note 2 2 2 3 14 4 2" xfId="13364"/>
    <cellStyle name="Note 2 2 2 3 14 4 3" xfId="13365"/>
    <cellStyle name="Note 2 2 2 3 14 5" xfId="13366"/>
    <cellStyle name="Note 2 2 2 3 14 5 2" xfId="13367"/>
    <cellStyle name="Note 2 2 2 3 14 5 3" xfId="13368"/>
    <cellStyle name="Note 2 2 2 3 14 6" xfId="13369"/>
    <cellStyle name="Note 2 2 2 3 14 6 2" xfId="13370"/>
    <cellStyle name="Note 2 2 2 3 14 6 3" xfId="13371"/>
    <cellStyle name="Note 2 2 2 3 14 7" xfId="13372"/>
    <cellStyle name="Note 2 2 2 3 14 8" xfId="13373"/>
    <cellStyle name="Note 2 2 2 3 15" xfId="13374"/>
    <cellStyle name="Note 2 2 2 3 15 2" xfId="13375"/>
    <cellStyle name="Note 2 2 2 3 15 2 2" xfId="13376"/>
    <cellStyle name="Note 2 2 2 3 15 2 3" xfId="13377"/>
    <cellStyle name="Note 2 2 2 3 15 3" xfId="13378"/>
    <cellStyle name="Note 2 2 2 3 15 3 2" xfId="13379"/>
    <cellStyle name="Note 2 2 2 3 15 3 3" xfId="13380"/>
    <cellStyle name="Note 2 2 2 3 15 4" xfId="13381"/>
    <cellStyle name="Note 2 2 2 3 15 4 2" xfId="13382"/>
    <cellStyle name="Note 2 2 2 3 15 4 3" xfId="13383"/>
    <cellStyle name="Note 2 2 2 3 15 5" xfId="13384"/>
    <cellStyle name="Note 2 2 2 3 15 5 2" xfId="13385"/>
    <cellStyle name="Note 2 2 2 3 15 5 3" xfId="13386"/>
    <cellStyle name="Note 2 2 2 3 15 6" xfId="13387"/>
    <cellStyle name="Note 2 2 2 3 15 6 2" xfId="13388"/>
    <cellStyle name="Note 2 2 2 3 15 6 3" xfId="13389"/>
    <cellStyle name="Note 2 2 2 3 15 7" xfId="13390"/>
    <cellStyle name="Note 2 2 2 3 15 8" xfId="13391"/>
    <cellStyle name="Note 2 2 2 3 16" xfId="13392"/>
    <cellStyle name="Note 2 2 2 3 2" xfId="13393"/>
    <cellStyle name="Note 2 2 2 3 2 2" xfId="13394"/>
    <cellStyle name="Note 2 2 2 3 2 2 2" xfId="13395"/>
    <cellStyle name="Note 2 2 2 3 2 2 3" xfId="13396"/>
    <cellStyle name="Note 2 2 2 3 2 3" xfId="13397"/>
    <cellStyle name="Note 2 2 2 3 2 3 2" xfId="13398"/>
    <cellStyle name="Note 2 2 2 3 2 3 3" xfId="13399"/>
    <cellStyle name="Note 2 2 2 3 2 4" xfId="13400"/>
    <cellStyle name="Note 2 2 2 3 2 4 2" xfId="13401"/>
    <cellStyle name="Note 2 2 2 3 2 4 3" xfId="13402"/>
    <cellStyle name="Note 2 2 2 3 2 5" xfId="13403"/>
    <cellStyle name="Note 2 2 2 3 2 5 2" xfId="13404"/>
    <cellStyle name="Note 2 2 2 3 2 5 3" xfId="13405"/>
    <cellStyle name="Note 2 2 2 3 2 6" xfId="13406"/>
    <cellStyle name="Note 2 2 2 3 2 6 2" xfId="13407"/>
    <cellStyle name="Note 2 2 2 3 2 6 3" xfId="13408"/>
    <cellStyle name="Note 2 2 2 3 2 7" xfId="13409"/>
    <cellStyle name="Note 2 2 2 3 2 8" xfId="13410"/>
    <cellStyle name="Note 2 2 2 3 2 9" xfId="13411"/>
    <cellStyle name="Note 2 2 2 3 3" xfId="13412"/>
    <cellStyle name="Note 2 2 2 3 3 2" xfId="13413"/>
    <cellStyle name="Note 2 2 2 3 3 2 2" xfId="13414"/>
    <cellStyle name="Note 2 2 2 3 3 2 3" xfId="13415"/>
    <cellStyle name="Note 2 2 2 3 3 3" xfId="13416"/>
    <cellStyle name="Note 2 2 2 3 3 3 2" xfId="13417"/>
    <cellStyle name="Note 2 2 2 3 3 3 3" xfId="13418"/>
    <cellStyle name="Note 2 2 2 3 3 4" xfId="13419"/>
    <cellStyle name="Note 2 2 2 3 3 4 2" xfId="13420"/>
    <cellStyle name="Note 2 2 2 3 3 4 3" xfId="13421"/>
    <cellStyle name="Note 2 2 2 3 3 5" xfId="13422"/>
    <cellStyle name="Note 2 2 2 3 3 5 2" xfId="13423"/>
    <cellStyle name="Note 2 2 2 3 3 5 3" xfId="13424"/>
    <cellStyle name="Note 2 2 2 3 3 6" xfId="13425"/>
    <cellStyle name="Note 2 2 2 3 3 6 2" xfId="13426"/>
    <cellStyle name="Note 2 2 2 3 3 6 3" xfId="13427"/>
    <cellStyle name="Note 2 2 2 3 3 7" xfId="13428"/>
    <cellStyle name="Note 2 2 2 3 3 8" xfId="13429"/>
    <cellStyle name="Note 2 2 2 3 3 9" xfId="13430"/>
    <cellStyle name="Note 2 2 2 3 4" xfId="13431"/>
    <cellStyle name="Note 2 2 2 3 4 2" xfId="13432"/>
    <cellStyle name="Note 2 2 2 3 4 2 2" xfId="13433"/>
    <cellStyle name="Note 2 2 2 3 4 2 3" xfId="13434"/>
    <cellStyle name="Note 2 2 2 3 4 3" xfId="13435"/>
    <cellStyle name="Note 2 2 2 3 4 3 2" xfId="13436"/>
    <cellStyle name="Note 2 2 2 3 4 3 3" xfId="13437"/>
    <cellStyle name="Note 2 2 2 3 4 4" xfId="13438"/>
    <cellStyle name="Note 2 2 2 3 4 4 2" xfId="13439"/>
    <cellStyle name="Note 2 2 2 3 4 4 3" xfId="13440"/>
    <cellStyle name="Note 2 2 2 3 4 5" xfId="13441"/>
    <cellStyle name="Note 2 2 2 3 4 5 2" xfId="13442"/>
    <cellStyle name="Note 2 2 2 3 4 5 3" xfId="13443"/>
    <cellStyle name="Note 2 2 2 3 4 6" xfId="13444"/>
    <cellStyle name="Note 2 2 2 3 4 6 2" xfId="13445"/>
    <cellStyle name="Note 2 2 2 3 4 6 3" xfId="13446"/>
    <cellStyle name="Note 2 2 2 3 4 7" xfId="13447"/>
    <cellStyle name="Note 2 2 2 3 4 8" xfId="13448"/>
    <cellStyle name="Note 2 2 2 3 4 9" xfId="13449"/>
    <cellStyle name="Note 2 2 2 3 5" xfId="13450"/>
    <cellStyle name="Note 2 2 2 3 5 2" xfId="13451"/>
    <cellStyle name="Note 2 2 2 3 5 2 2" xfId="13452"/>
    <cellStyle name="Note 2 2 2 3 5 2 3" xfId="13453"/>
    <cellStyle name="Note 2 2 2 3 5 3" xfId="13454"/>
    <cellStyle name="Note 2 2 2 3 5 3 2" xfId="13455"/>
    <cellStyle name="Note 2 2 2 3 5 3 3" xfId="13456"/>
    <cellStyle name="Note 2 2 2 3 5 4" xfId="13457"/>
    <cellStyle name="Note 2 2 2 3 5 4 2" xfId="13458"/>
    <cellStyle name="Note 2 2 2 3 5 4 3" xfId="13459"/>
    <cellStyle name="Note 2 2 2 3 5 5" xfId="13460"/>
    <cellStyle name="Note 2 2 2 3 5 5 2" xfId="13461"/>
    <cellStyle name="Note 2 2 2 3 5 5 3" xfId="13462"/>
    <cellStyle name="Note 2 2 2 3 5 6" xfId="13463"/>
    <cellStyle name="Note 2 2 2 3 5 6 2" xfId="13464"/>
    <cellStyle name="Note 2 2 2 3 5 6 3" xfId="13465"/>
    <cellStyle name="Note 2 2 2 3 5 7" xfId="13466"/>
    <cellStyle name="Note 2 2 2 3 5 8" xfId="13467"/>
    <cellStyle name="Note 2 2 2 3 5 9" xfId="13468"/>
    <cellStyle name="Note 2 2 2 3 6" xfId="13469"/>
    <cellStyle name="Note 2 2 2 3 6 2" xfId="13470"/>
    <cellStyle name="Note 2 2 2 3 6 2 2" xfId="13471"/>
    <cellStyle name="Note 2 2 2 3 6 2 3" xfId="13472"/>
    <cellStyle name="Note 2 2 2 3 6 3" xfId="13473"/>
    <cellStyle name="Note 2 2 2 3 6 3 2" xfId="13474"/>
    <cellStyle name="Note 2 2 2 3 6 3 3" xfId="13475"/>
    <cellStyle name="Note 2 2 2 3 6 4" xfId="13476"/>
    <cellStyle name="Note 2 2 2 3 6 4 2" xfId="13477"/>
    <cellStyle name="Note 2 2 2 3 6 4 3" xfId="13478"/>
    <cellStyle name="Note 2 2 2 3 6 5" xfId="13479"/>
    <cellStyle name="Note 2 2 2 3 6 5 2" xfId="13480"/>
    <cellStyle name="Note 2 2 2 3 6 5 3" xfId="13481"/>
    <cellStyle name="Note 2 2 2 3 6 6" xfId="13482"/>
    <cellStyle name="Note 2 2 2 3 6 6 2" xfId="13483"/>
    <cellStyle name="Note 2 2 2 3 6 6 3" xfId="13484"/>
    <cellStyle name="Note 2 2 2 3 6 7" xfId="13485"/>
    <cellStyle name="Note 2 2 2 3 6 8" xfId="13486"/>
    <cellStyle name="Note 2 2 2 3 6 9" xfId="13487"/>
    <cellStyle name="Note 2 2 2 3 7" xfId="13488"/>
    <cellStyle name="Note 2 2 2 3 7 2" xfId="13489"/>
    <cellStyle name="Note 2 2 2 3 7 2 2" xfId="13490"/>
    <cellStyle name="Note 2 2 2 3 7 2 3" xfId="13491"/>
    <cellStyle name="Note 2 2 2 3 7 3" xfId="13492"/>
    <cellStyle name="Note 2 2 2 3 7 3 2" xfId="13493"/>
    <cellStyle name="Note 2 2 2 3 7 3 3" xfId="13494"/>
    <cellStyle name="Note 2 2 2 3 7 4" xfId="13495"/>
    <cellStyle name="Note 2 2 2 3 7 4 2" xfId="13496"/>
    <cellStyle name="Note 2 2 2 3 7 4 3" xfId="13497"/>
    <cellStyle name="Note 2 2 2 3 7 5" xfId="13498"/>
    <cellStyle name="Note 2 2 2 3 7 5 2" xfId="13499"/>
    <cellStyle name="Note 2 2 2 3 7 5 3" xfId="13500"/>
    <cellStyle name="Note 2 2 2 3 7 6" xfId="13501"/>
    <cellStyle name="Note 2 2 2 3 7 6 2" xfId="13502"/>
    <cellStyle name="Note 2 2 2 3 7 6 3" xfId="13503"/>
    <cellStyle name="Note 2 2 2 3 7 7" xfId="13504"/>
    <cellStyle name="Note 2 2 2 3 7 8" xfId="13505"/>
    <cellStyle name="Note 2 2 2 3 7 9" xfId="13506"/>
    <cellStyle name="Note 2 2 2 3 8" xfId="13507"/>
    <cellStyle name="Note 2 2 2 3 8 2" xfId="13508"/>
    <cellStyle name="Note 2 2 2 3 8 2 2" xfId="13509"/>
    <cellStyle name="Note 2 2 2 3 8 2 3" xfId="13510"/>
    <cellStyle name="Note 2 2 2 3 8 3" xfId="13511"/>
    <cellStyle name="Note 2 2 2 3 8 3 2" xfId="13512"/>
    <cellStyle name="Note 2 2 2 3 8 3 3" xfId="13513"/>
    <cellStyle name="Note 2 2 2 3 8 4" xfId="13514"/>
    <cellStyle name="Note 2 2 2 3 8 4 2" xfId="13515"/>
    <cellStyle name="Note 2 2 2 3 8 4 3" xfId="13516"/>
    <cellStyle name="Note 2 2 2 3 8 5" xfId="13517"/>
    <cellStyle name="Note 2 2 2 3 8 5 2" xfId="13518"/>
    <cellStyle name="Note 2 2 2 3 8 5 3" xfId="13519"/>
    <cellStyle name="Note 2 2 2 3 8 6" xfId="13520"/>
    <cellStyle name="Note 2 2 2 3 8 6 2" xfId="13521"/>
    <cellStyle name="Note 2 2 2 3 8 6 3" xfId="13522"/>
    <cellStyle name="Note 2 2 2 3 8 7" xfId="13523"/>
    <cellStyle name="Note 2 2 2 3 8 8" xfId="13524"/>
    <cellStyle name="Note 2 2 2 3 8 9" xfId="13525"/>
    <cellStyle name="Note 2 2 2 3 9" xfId="13526"/>
    <cellStyle name="Note 2 2 2 3 9 2" xfId="13527"/>
    <cellStyle name="Note 2 2 2 3 9 2 2" xfId="13528"/>
    <cellStyle name="Note 2 2 2 3 9 2 3" xfId="13529"/>
    <cellStyle name="Note 2 2 2 3 9 3" xfId="13530"/>
    <cellStyle name="Note 2 2 2 3 9 3 2" xfId="13531"/>
    <cellStyle name="Note 2 2 2 3 9 3 3" xfId="13532"/>
    <cellStyle name="Note 2 2 2 3 9 4" xfId="13533"/>
    <cellStyle name="Note 2 2 2 3 9 4 2" xfId="13534"/>
    <cellStyle name="Note 2 2 2 3 9 4 3" xfId="13535"/>
    <cellStyle name="Note 2 2 2 3 9 5" xfId="13536"/>
    <cellStyle name="Note 2 2 2 3 9 5 2" xfId="13537"/>
    <cellStyle name="Note 2 2 2 3 9 5 3" xfId="13538"/>
    <cellStyle name="Note 2 2 2 3 9 6" xfId="13539"/>
    <cellStyle name="Note 2 2 2 3 9 6 2" xfId="13540"/>
    <cellStyle name="Note 2 2 2 3 9 6 3" xfId="13541"/>
    <cellStyle name="Note 2 2 2 3 9 7" xfId="13542"/>
    <cellStyle name="Note 2 2 2 3 9 8" xfId="13543"/>
    <cellStyle name="Note 2 2 2 4" xfId="13544"/>
    <cellStyle name="Note 2 2 2 4 10" xfId="13545"/>
    <cellStyle name="Note 2 2 2 4 11" xfId="13546"/>
    <cellStyle name="Note 2 2 2 4 2" xfId="13547"/>
    <cellStyle name="Note 2 2 2 4 2 2" xfId="13548"/>
    <cellStyle name="Note 2 2 2 4 2 3" xfId="13549"/>
    <cellStyle name="Note 2 2 2 4 2 4" xfId="13550"/>
    <cellStyle name="Note 2 2 2 4 3" xfId="13551"/>
    <cellStyle name="Note 2 2 2 4 3 2" xfId="13552"/>
    <cellStyle name="Note 2 2 2 4 3 3" xfId="13553"/>
    <cellStyle name="Note 2 2 2 4 3 4" xfId="13554"/>
    <cellStyle name="Note 2 2 2 4 4" xfId="13555"/>
    <cellStyle name="Note 2 2 2 4 4 2" xfId="13556"/>
    <cellStyle name="Note 2 2 2 4 4 3" xfId="13557"/>
    <cellStyle name="Note 2 2 2 4 4 4" xfId="13558"/>
    <cellStyle name="Note 2 2 2 4 5" xfId="13559"/>
    <cellStyle name="Note 2 2 2 4 5 2" xfId="13560"/>
    <cellStyle name="Note 2 2 2 4 5 3" xfId="13561"/>
    <cellStyle name="Note 2 2 2 4 5 4" xfId="13562"/>
    <cellStyle name="Note 2 2 2 4 6" xfId="13563"/>
    <cellStyle name="Note 2 2 2 4 6 2" xfId="13564"/>
    <cellStyle name="Note 2 2 2 4 6 3" xfId="13565"/>
    <cellStyle name="Note 2 2 2 4 6 4" xfId="13566"/>
    <cellStyle name="Note 2 2 2 4 7" xfId="13567"/>
    <cellStyle name="Note 2 2 2 4 8" xfId="13568"/>
    <cellStyle name="Note 2 2 2 4 9" xfId="13569"/>
    <cellStyle name="Note 2 2 2 5" xfId="13570"/>
    <cellStyle name="Note 2 2 2 5 10" xfId="13571"/>
    <cellStyle name="Note 2 2 2 5 2" xfId="13572"/>
    <cellStyle name="Note 2 2 2 5 2 2" xfId="13573"/>
    <cellStyle name="Note 2 2 2 5 2 3" xfId="13574"/>
    <cellStyle name="Note 2 2 2 5 2 4" xfId="13575"/>
    <cellStyle name="Note 2 2 2 5 3" xfId="13576"/>
    <cellStyle name="Note 2 2 2 5 3 2" xfId="13577"/>
    <cellStyle name="Note 2 2 2 5 3 3" xfId="13578"/>
    <cellStyle name="Note 2 2 2 5 3 4" xfId="13579"/>
    <cellStyle name="Note 2 2 2 5 4" xfId="13580"/>
    <cellStyle name="Note 2 2 2 5 4 2" xfId="13581"/>
    <cellStyle name="Note 2 2 2 5 4 3" xfId="13582"/>
    <cellStyle name="Note 2 2 2 5 4 4" xfId="13583"/>
    <cellStyle name="Note 2 2 2 5 5" xfId="13584"/>
    <cellStyle name="Note 2 2 2 5 5 2" xfId="13585"/>
    <cellStyle name="Note 2 2 2 5 5 3" xfId="13586"/>
    <cellStyle name="Note 2 2 2 5 5 4" xfId="13587"/>
    <cellStyle name="Note 2 2 2 5 6" xfId="13588"/>
    <cellStyle name="Note 2 2 2 5 6 2" xfId="13589"/>
    <cellStyle name="Note 2 2 2 5 6 3" xfId="13590"/>
    <cellStyle name="Note 2 2 2 5 6 4" xfId="13591"/>
    <cellStyle name="Note 2 2 2 5 7" xfId="13592"/>
    <cellStyle name="Note 2 2 2 5 8" xfId="13593"/>
    <cellStyle name="Note 2 2 2 5 9" xfId="13594"/>
    <cellStyle name="Note 2 2 2 6" xfId="13595"/>
    <cellStyle name="Note 2 2 2 6 2" xfId="13596"/>
    <cellStyle name="Note 2 2 2 6 2 2" xfId="13597"/>
    <cellStyle name="Note 2 2 2 6 2 3" xfId="13598"/>
    <cellStyle name="Note 2 2 2 6 3" xfId="13599"/>
    <cellStyle name="Note 2 2 2 6 3 2" xfId="13600"/>
    <cellStyle name="Note 2 2 2 6 3 3" xfId="13601"/>
    <cellStyle name="Note 2 2 2 6 4" xfId="13602"/>
    <cellStyle name="Note 2 2 2 6 4 2" xfId="13603"/>
    <cellStyle name="Note 2 2 2 6 4 3" xfId="13604"/>
    <cellStyle name="Note 2 2 2 6 5" xfId="13605"/>
    <cellStyle name="Note 2 2 2 6 5 2" xfId="13606"/>
    <cellStyle name="Note 2 2 2 6 5 3" xfId="13607"/>
    <cellStyle name="Note 2 2 2 6 6" xfId="13608"/>
    <cellStyle name="Note 2 2 2 6 6 2" xfId="13609"/>
    <cellStyle name="Note 2 2 2 6 6 3" xfId="13610"/>
    <cellStyle name="Note 2 2 2 6 7" xfId="13611"/>
    <cellStyle name="Note 2 2 2 6 8" xfId="13612"/>
    <cellStyle name="Note 2 2 2 6 9" xfId="13613"/>
    <cellStyle name="Note 2 2 2 7" xfId="13614"/>
    <cellStyle name="Note 2 2 2 7 2" xfId="13615"/>
    <cellStyle name="Note 2 2 2 7 2 2" xfId="13616"/>
    <cellStyle name="Note 2 2 2 7 2 3" xfId="13617"/>
    <cellStyle name="Note 2 2 2 7 3" xfId="13618"/>
    <cellStyle name="Note 2 2 2 7 3 2" xfId="13619"/>
    <cellStyle name="Note 2 2 2 7 3 3" xfId="13620"/>
    <cellStyle name="Note 2 2 2 7 4" xfId="13621"/>
    <cellStyle name="Note 2 2 2 7 4 2" xfId="13622"/>
    <cellStyle name="Note 2 2 2 7 4 3" xfId="13623"/>
    <cellStyle name="Note 2 2 2 7 5" xfId="13624"/>
    <cellStyle name="Note 2 2 2 7 5 2" xfId="13625"/>
    <cellStyle name="Note 2 2 2 7 5 3" xfId="13626"/>
    <cellStyle name="Note 2 2 2 7 6" xfId="13627"/>
    <cellStyle name="Note 2 2 2 7 6 2" xfId="13628"/>
    <cellStyle name="Note 2 2 2 7 6 3" xfId="13629"/>
    <cellStyle name="Note 2 2 2 7 7" xfId="13630"/>
    <cellStyle name="Note 2 2 2 7 8" xfId="13631"/>
    <cellStyle name="Note 2 2 2 7 9" xfId="13632"/>
    <cellStyle name="Note 2 2 2 8" xfId="13633"/>
    <cellStyle name="Note 2 2 2 8 2" xfId="13634"/>
    <cellStyle name="Note 2 2 2 8 2 2" xfId="13635"/>
    <cellStyle name="Note 2 2 2 8 2 3" xfId="13636"/>
    <cellStyle name="Note 2 2 2 8 3" xfId="13637"/>
    <cellStyle name="Note 2 2 2 8 3 2" xfId="13638"/>
    <cellStyle name="Note 2 2 2 8 3 3" xfId="13639"/>
    <cellStyle name="Note 2 2 2 8 4" xfId="13640"/>
    <cellStyle name="Note 2 2 2 8 4 2" xfId="13641"/>
    <cellStyle name="Note 2 2 2 8 4 3" xfId="13642"/>
    <cellStyle name="Note 2 2 2 8 5" xfId="13643"/>
    <cellStyle name="Note 2 2 2 8 5 2" xfId="13644"/>
    <cellStyle name="Note 2 2 2 8 5 3" xfId="13645"/>
    <cellStyle name="Note 2 2 2 8 6" xfId="13646"/>
    <cellStyle name="Note 2 2 2 8 6 2" xfId="13647"/>
    <cellStyle name="Note 2 2 2 8 6 3" xfId="13648"/>
    <cellStyle name="Note 2 2 2 8 7" xfId="13649"/>
    <cellStyle name="Note 2 2 2 8 8" xfId="13650"/>
    <cellStyle name="Note 2 2 2 8 9" xfId="13651"/>
    <cellStyle name="Note 2 2 2 9" xfId="13652"/>
    <cellStyle name="Note 2 2 2 9 2" xfId="13653"/>
    <cellStyle name="Note 2 2 2 9 2 2" xfId="13654"/>
    <cellStyle name="Note 2 2 2 9 2 3" xfId="13655"/>
    <cellStyle name="Note 2 2 2 9 3" xfId="13656"/>
    <cellStyle name="Note 2 2 2 9 3 2" xfId="13657"/>
    <cellStyle name="Note 2 2 2 9 3 3" xfId="13658"/>
    <cellStyle name="Note 2 2 2 9 4" xfId="13659"/>
    <cellStyle name="Note 2 2 2 9 4 2" xfId="13660"/>
    <cellStyle name="Note 2 2 2 9 4 3" xfId="13661"/>
    <cellStyle name="Note 2 2 2 9 5" xfId="13662"/>
    <cellStyle name="Note 2 2 2 9 5 2" xfId="13663"/>
    <cellStyle name="Note 2 2 2 9 5 3" xfId="13664"/>
    <cellStyle name="Note 2 2 2 9 6" xfId="13665"/>
    <cellStyle name="Note 2 2 2 9 6 2" xfId="13666"/>
    <cellStyle name="Note 2 2 2 9 6 3" xfId="13667"/>
    <cellStyle name="Note 2 2 2 9 7" xfId="13668"/>
    <cellStyle name="Note 2 2 2 9 8" xfId="13669"/>
    <cellStyle name="Note 2 2 2 9 9" xfId="13670"/>
    <cellStyle name="Note 2 2 20" xfId="13671"/>
    <cellStyle name="Note 2 2 3" xfId="13672"/>
    <cellStyle name="Note 2 2 3 10" xfId="13673"/>
    <cellStyle name="Note 2 2 3 10 2" xfId="13674"/>
    <cellStyle name="Note 2 2 3 10 2 2" xfId="13675"/>
    <cellStyle name="Note 2 2 3 10 2 3" xfId="13676"/>
    <cellStyle name="Note 2 2 3 10 3" xfId="13677"/>
    <cellStyle name="Note 2 2 3 10 3 2" xfId="13678"/>
    <cellStyle name="Note 2 2 3 10 3 3" xfId="13679"/>
    <cellStyle name="Note 2 2 3 10 4" xfId="13680"/>
    <cellStyle name="Note 2 2 3 10 4 2" xfId="13681"/>
    <cellStyle name="Note 2 2 3 10 4 3" xfId="13682"/>
    <cellStyle name="Note 2 2 3 10 5" xfId="13683"/>
    <cellStyle name="Note 2 2 3 10 5 2" xfId="13684"/>
    <cellStyle name="Note 2 2 3 10 5 3" xfId="13685"/>
    <cellStyle name="Note 2 2 3 10 6" xfId="13686"/>
    <cellStyle name="Note 2 2 3 10 6 2" xfId="13687"/>
    <cellStyle name="Note 2 2 3 10 6 3" xfId="13688"/>
    <cellStyle name="Note 2 2 3 10 7" xfId="13689"/>
    <cellStyle name="Note 2 2 3 10 8" xfId="13690"/>
    <cellStyle name="Note 2 2 3 11" xfId="13691"/>
    <cellStyle name="Note 2 2 3 11 2" xfId="13692"/>
    <cellStyle name="Note 2 2 3 11 2 2" xfId="13693"/>
    <cellStyle name="Note 2 2 3 11 2 3" xfId="13694"/>
    <cellStyle name="Note 2 2 3 11 3" xfId="13695"/>
    <cellStyle name="Note 2 2 3 11 3 2" xfId="13696"/>
    <cellStyle name="Note 2 2 3 11 3 3" xfId="13697"/>
    <cellStyle name="Note 2 2 3 11 4" xfId="13698"/>
    <cellStyle name="Note 2 2 3 11 4 2" xfId="13699"/>
    <cellStyle name="Note 2 2 3 11 4 3" xfId="13700"/>
    <cellStyle name="Note 2 2 3 11 5" xfId="13701"/>
    <cellStyle name="Note 2 2 3 11 5 2" xfId="13702"/>
    <cellStyle name="Note 2 2 3 11 5 3" xfId="13703"/>
    <cellStyle name="Note 2 2 3 11 6" xfId="13704"/>
    <cellStyle name="Note 2 2 3 11 6 2" xfId="13705"/>
    <cellStyle name="Note 2 2 3 11 6 3" xfId="13706"/>
    <cellStyle name="Note 2 2 3 11 7" xfId="13707"/>
    <cellStyle name="Note 2 2 3 11 8" xfId="13708"/>
    <cellStyle name="Note 2 2 3 12" xfId="13709"/>
    <cellStyle name="Note 2 2 3 12 2" xfId="13710"/>
    <cellStyle name="Note 2 2 3 12 2 2" xfId="13711"/>
    <cellStyle name="Note 2 2 3 12 2 3" xfId="13712"/>
    <cellStyle name="Note 2 2 3 12 3" xfId="13713"/>
    <cellStyle name="Note 2 2 3 12 3 2" xfId="13714"/>
    <cellStyle name="Note 2 2 3 12 3 3" xfId="13715"/>
    <cellStyle name="Note 2 2 3 12 4" xfId="13716"/>
    <cellStyle name="Note 2 2 3 12 4 2" xfId="13717"/>
    <cellStyle name="Note 2 2 3 12 4 3" xfId="13718"/>
    <cellStyle name="Note 2 2 3 12 5" xfId="13719"/>
    <cellStyle name="Note 2 2 3 12 5 2" xfId="13720"/>
    <cellStyle name="Note 2 2 3 12 5 3" xfId="13721"/>
    <cellStyle name="Note 2 2 3 12 6" xfId="13722"/>
    <cellStyle name="Note 2 2 3 12 6 2" xfId="13723"/>
    <cellStyle name="Note 2 2 3 12 6 3" xfId="13724"/>
    <cellStyle name="Note 2 2 3 12 7" xfId="13725"/>
    <cellStyle name="Note 2 2 3 12 8" xfId="13726"/>
    <cellStyle name="Note 2 2 3 13" xfId="13727"/>
    <cellStyle name="Note 2 2 3 13 2" xfId="13728"/>
    <cellStyle name="Note 2 2 3 13 2 2" xfId="13729"/>
    <cellStyle name="Note 2 2 3 13 2 3" xfId="13730"/>
    <cellStyle name="Note 2 2 3 13 3" xfId="13731"/>
    <cellStyle name="Note 2 2 3 13 3 2" xfId="13732"/>
    <cellStyle name="Note 2 2 3 13 3 3" xfId="13733"/>
    <cellStyle name="Note 2 2 3 13 4" xfId="13734"/>
    <cellStyle name="Note 2 2 3 13 4 2" xfId="13735"/>
    <cellStyle name="Note 2 2 3 13 4 3" xfId="13736"/>
    <cellStyle name="Note 2 2 3 13 5" xfId="13737"/>
    <cellStyle name="Note 2 2 3 13 5 2" xfId="13738"/>
    <cellStyle name="Note 2 2 3 13 5 3" xfId="13739"/>
    <cellStyle name="Note 2 2 3 13 6" xfId="13740"/>
    <cellStyle name="Note 2 2 3 13 6 2" xfId="13741"/>
    <cellStyle name="Note 2 2 3 13 6 3" xfId="13742"/>
    <cellStyle name="Note 2 2 3 13 7" xfId="13743"/>
    <cellStyle name="Note 2 2 3 13 8" xfId="13744"/>
    <cellStyle name="Note 2 2 3 14" xfId="13745"/>
    <cellStyle name="Note 2 2 3 14 2" xfId="13746"/>
    <cellStyle name="Note 2 2 3 14 2 2" xfId="13747"/>
    <cellStyle name="Note 2 2 3 14 2 3" xfId="13748"/>
    <cellStyle name="Note 2 2 3 14 3" xfId="13749"/>
    <cellStyle name="Note 2 2 3 14 3 2" xfId="13750"/>
    <cellStyle name="Note 2 2 3 14 3 3" xfId="13751"/>
    <cellStyle name="Note 2 2 3 14 4" xfId="13752"/>
    <cellStyle name="Note 2 2 3 14 4 2" xfId="13753"/>
    <cellStyle name="Note 2 2 3 14 4 3" xfId="13754"/>
    <cellStyle name="Note 2 2 3 14 5" xfId="13755"/>
    <cellStyle name="Note 2 2 3 14 5 2" xfId="13756"/>
    <cellStyle name="Note 2 2 3 14 5 3" xfId="13757"/>
    <cellStyle name="Note 2 2 3 14 6" xfId="13758"/>
    <cellStyle name="Note 2 2 3 14 6 2" xfId="13759"/>
    <cellStyle name="Note 2 2 3 14 6 3" xfId="13760"/>
    <cellStyle name="Note 2 2 3 14 7" xfId="13761"/>
    <cellStyle name="Note 2 2 3 14 8" xfId="13762"/>
    <cellStyle name="Note 2 2 3 15" xfId="13763"/>
    <cellStyle name="Note 2 2 3 15 2" xfId="13764"/>
    <cellStyle name="Note 2 2 3 15 2 2" xfId="13765"/>
    <cellStyle name="Note 2 2 3 15 2 3" xfId="13766"/>
    <cellStyle name="Note 2 2 3 15 3" xfId="13767"/>
    <cellStyle name="Note 2 2 3 15 3 2" xfId="13768"/>
    <cellStyle name="Note 2 2 3 15 3 3" xfId="13769"/>
    <cellStyle name="Note 2 2 3 15 4" xfId="13770"/>
    <cellStyle name="Note 2 2 3 15 4 2" xfId="13771"/>
    <cellStyle name="Note 2 2 3 15 4 3" xfId="13772"/>
    <cellStyle name="Note 2 2 3 15 5" xfId="13773"/>
    <cellStyle name="Note 2 2 3 15 5 2" xfId="13774"/>
    <cellStyle name="Note 2 2 3 15 5 3" xfId="13775"/>
    <cellStyle name="Note 2 2 3 15 6" xfId="13776"/>
    <cellStyle name="Note 2 2 3 15 6 2" xfId="13777"/>
    <cellStyle name="Note 2 2 3 15 6 3" xfId="13778"/>
    <cellStyle name="Note 2 2 3 15 7" xfId="13779"/>
    <cellStyle name="Note 2 2 3 15 8" xfId="13780"/>
    <cellStyle name="Note 2 2 3 16" xfId="13781"/>
    <cellStyle name="Note 2 2 3 2" xfId="13782"/>
    <cellStyle name="Note 2 2 3 2 2" xfId="13783"/>
    <cellStyle name="Note 2 2 3 2 2 2" xfId="13784"/>
    <cellStyle name="Note 2 2 3 2 2 3" xfId="13785"/>
    <cellStyle name="Note 2 2 3 2 3" xfId="13786"/>
    <cellStyle name="Note 2 2 3 2 3 2" xfId="13787"/>
    <cellStyle name="Note 2 2 3 2 3 3" xfId="13788"/>
    <cellStyle name="Note 2 2 3 2 4" xfId="13789"/>
    <cellStyle name="Note 2 2 3 2 4 2" xfId="13790"/>
    <cellStyle name="Note 2 2 3 2 4 3" xfId="13791"/>
    <cellStyle name="Note 2 2 3 2 5" xfId="13792"/>
    <cellStyle name="Note 2 2 3 2 5 2" xfId="13793"/>
    <cellStyle name="Note 2 2 3 2 5 3" xfId="13794"/>
    <cellStyle name="Note 2 2 3 2 6" xfId="13795"/>
    <cellStyle name="Note 2 2 3 2 6 2" xfId="13796"/>
    <cellStyle name="Note 2 2 3 2 6 3" xfId="13797"/>
    <cellStyle name="Note 2 2 3 2 7" xfId="13798"/>
    <cellStyle name="Note 2 2 3 2 8" xfId="13799"/>
    <cellStyle name="Note 2 2 3 2 9" xfId="13800"/>
    <cellStyle name="Note 2 2 3 3" xfId="13801"/>
    <cellStyle name="Note 2 2 3 3 2" xfId="13802"/>
    <cellStyle name="Note 2 2 3 3 2 2" xfId="13803"/>
    <cellStyle name="Note 2 2 3 3 2 3" xfId="13804"/>
    <cellStyle name="Note 2 2 3 3 3" xfId="13805"/>
    <cellStyle name="Note 2 2 3 3 3 2" xfId="13806"/>
    <cellStyle name="Note 2 2 3 3 3 3" xfId="13807"/>
    <cellStyle name="Note 2 2 3 3 4" xfId="13808"/>
    <cellStyle name="Note 2 2 3 3 4 2" xfId="13809"/>
    <cellStyle name="Note 2 2 3 3 4 3" xfId="13810"/>
    <cellStyle name="Note 2 2 3 3 5" xfId="13811"/>
    <cellStyle name="Note 2 2 3 3 5 2" xfId="13812"/>
    <cellStyle name="Note 2 2 3 3 5 3" xfId="13813"/>
    <cellStyle name="Note 2 2 3 3 6" xfId="13814"/>
    <cellStyle name="Note 2 2 3 3 6 2" xfId="13815"/>
    <cellStyle name="Note 2 2 3 3 6 3" xfId="13816"/>
    <cellStyle name="Note 2 2 3 3 7" xfId="13817"/>
    <cellStyle name="Note 2 2 3 3 8" xfId="13818"/>
    <cellStyle name="Note 2 2 3 3 9" xfId="13819"/>
    <cellStyle name="Note 2 2 3 4" xfId="13820"/>
    <cellStyle name="Note 2 2 3 4 2" xfId="13821"/>
    <cellStyle name="Note 2 2 3 4 2 2" xfId="13822"/>
    <cellStyle name="Note 2 2 3 4 2 3" xfId="13823"/>
    <cellStyle name="Note 2 2 3 4 3" xfId="13824"/>
    <cellStyle name="Note 2 2 3 4 3 2" xfId="13825"/>
    <cellStyle name="Note 2 2 3 4 3 3" xfId="13826"/>
    <cellStyle name="Note 2 2 3 4 4" xfId="13827"/>
    <cellStyle name="Note 2 2 3 4 4 2" xfId="13828"/>
    <cellStyle name="Note 2 2 3 4 4 3" xfId="13829"/>
    <cellStyle name="Note 2 2 3 4 5" xfId="13830"/>
    <cellStyle name="Note 2 2 3 4 5 2" xfId="13831"/>
    <cellStyle name="Note 2 2 3 4 5 3" xfId="13832"/>
    <cellStyle name="Note 2 2 3 4 6" xfId="13833"/>
    <cellStyle name="Note 2 2 3 4 6 2" xfId="13834"/>
    <cellStyle name="Note 2 2 3 4 6 3" xfId="13835"/>
    <cellStyle name="Note 2 2 3 4 7" xfId="13836"/>
    <cellStyle name="Note 2 2 3 4 8" xfId="13837"/>
    <cellStyle name="Note 2 2 3 4 9" xfId="13838"/>
    <cellStyle name="Note 2 2 3 5" xfId="13839"/>
    <cellStyle name="Note 2 2 3 5 2" xfId="13840"/>
    <cellStyle name="Note 2 2 3 5 2 2" xfId="13841"/>
    <cellStyle name="Note 2 2 3 5 2 3" xfId="13842"/>
    <cellStyle name="Note 2 2 3 5 3" xfId="13843"/>
    <cellStyle name="Note 2 2 3 5 3 2" xfId="13844"/>
    <cellStyle name="Note 2 2 3 5 3 3" xfId="13845"/>
    <cellStyle name="Note 2 2 3 5 4" xfId="13846"/>
    <cellStyle name="Note 2 2 3 5 4 2" xfId="13847"/>
    <cellStyle name="Note 2 2 3 5 4 3" xfId="13848"/>
    <cellStyle name="Note 2 2 3 5 5" xfId="13849"/>
    <cellStyle name="Note 2 2 3 5 5 2" xfId="13850"/>
    <cellStyle name="Note 2 2 3 5 5 3" xfId="13851"/>
    <cellStyle name="Note 2 2 3 5 6" xfId="13852"/>
    <cellStyle name="Note 2 2 3 5 6 2" xfId="13853"/>
    <cellStyle name="Note 2 2 3 5 6 3" xfId="13854"/>
    <cellStyle name="Note 2 2 3 5 7" xfId="13855"/>
    <cellStyle name="Note 2 2 3 5 8" xfId="13856"/>
    <cellStyle name="Note 2 2 3 5 9" xfId="13857"/>
    <cellStyle name="Note 2 2 3 6" xfId="13858"/>
    <cellStyle name="Note 2 2 3 6 2" xfId="13859"/>
    <cellStyle name="Note 2 2 3 6 2 2" xfId="13860"/>
    <cellStyle name="Note 2 2 3 6 2 3" xfId="13861"/>
    <cellStyle name="Note 2 2 3 6 3" xfId="13862"/>
    <cellStyle name="Note 2 2 3 6 3 2" xfId="13863"/>
    <cellStyle name="Note 2 2 3 6 3 3" xfId="13864"/>
    <cellStyle name="Note 2 2 3 6 4" xfId="13865"/>
    <cellStyle name="Note 2 2 3 6 4 2" xfId="13866"/>
    <cellStyle name="Note 2 2 3 6 4 3" xfId="13867"/>
    <cellStyle name="Note 2 2 3 6 5" xfId="13868"/>
    <cellStyle name="Note 2 2 3 6 5 2" xfId="13869"/>
    <cellStyle name="Note 2 2 3 6 5 3" xfId="13870"/>
    <cellStyle name="Note 2 2 3 6 6" xfId="13871"/>
    <cellStyle name="Note 2 2 3 6 6 2" xfId="13872"/>
    <cellStyle name="Note 2 2 3 6 6 3" xfId="13873"/>
    <cellStyle name="Note 2 2 3 6 7" xfId="13874"/>
    <cellStyle name="Note 2 2 3 6 8" xfId="13875"/>
    <cellStyle name="Note 2 2 3 6 9" xfId="13876"/>
    <cellStyle name="Note 2 2 3 7" xfId="13877"/>
    <cellStyle name="Note 2 2 3 7 2" xfId="13878"/>
    <cellStyle name="Note 2 2 3 7 2 2" xfId="13879"/>
    <cellStyle name="Note 2 2 3 7 2 3" xfId="13880"/>
    <cellStyle name="Note 2 2 3 7 3" xfId="13881"/>
    <cellStyle name="Note 2 2 3 7 3 2" xfId="13882"/>
    <cellStyle name="Note 2 2 3 7 3 3" xfId="13883"/>
    <cellStyle name="Note 2 2 3 7 4" xfId="13884"/>
    <cellStyle name="Note 2 2 3 7 4 2" xfId="13885"/>
    <cellStyle name="Note 2 2 3 7 4 3" xfId="13886"/>
    <cellStyle name="Note 2 2 3 7 5" xfId="13887"/>
    <cellStyle name="Note 2 2 3 7 5 2" xfId="13888"/>
    <cellStyle name="Note 2 2 3 7 5 3" xfId="13889"/>
    <cellStyle name="Note 2 2 3 7 6" xfId="13890"/>
    <cellStyle name="Note 2 2 3 7 6 2" xfId="13891"/>
    <cellStyle name="Note 2 2 3 7 6 3" xfId="13892"/>
    <cellStyle name="Note 2 2 3 7 7" xfId="13893"/>
    <cellStyle name="Note 2 2 3 7 8" xfId="13894"/>
    <cellStyle name="Note 2 2 3 7 9" xfId="13895"/>
    <cellStyle name="Note 2 2 3 8" xfId="13896"/>
    <cellStyle name="Note 2 2 3 8 2" xfId="13897"/>
    <cellStyle name="Note 2 2 3 8 2 2" xfId="13898"/>
    <cellStyle name="Note 2 2 3 8 2 3" xfId="13899"/>
    <cellStyle name="Note 2 2 3 8 3" xfId="13900"/>
    <cellStyle name="Note 2 2 3 8 3 2" xfId="13901"/>
    <cellStyle name="Note 2 2 3 8 3 3" xfId="13902"/>
    <cellStyle name="Note 2 2 3 8 4" xfId="13903"/>
    <cellStyle name="Note 2 2 3 8 4 2" xfId="13904"/>
    <cellStyle name="Note 2 2 3 8 4 3" xfId="13905"/>
    <cellStyle name="Note 2 2 3 8 5" xfId="13906"/>
    <cellStyle name="Note 2 2 3 8 5 2" xfId="13907"/>
    <cellStyle name="Note 2 2 3 8 5 3" xfId="13908"/>
    <cellStyle name="Note 2 2 3 8 6" xfId="13909"/>
    <cellStyle name="Note 2 2 3 8 6 2" xfId="13910"/>
    <cellStyle name="Note 2 2 3 8 6 3" xfId="13911"/>
    <cellStyle name="Note 2 2 3 8 7" xfId="13912"/>
    <cellStyle name="Note 2 2 3 8 8" xfId="13913"/>
    <cellStyle name="Note 2 2 3 8 9" xfId="13914"/>
    <cellStyle name="Note 2 2 3 9" xfId="13915"/>
    <cellStyle name="Note 2 2 3 9 2" xfId="13916"/>
    <cellStyle name="Note 2 2 3 9 2 2" xfId="13917"/>
    <cellStyle name="Note 2 2 3 9 2 3" xfId="13918"/>
    <cellStyle name="Note 2 2 3 9 3" xfId="13919"/>
    <cellStyle name="Note 2 2 3 9 3 2" xfId="13920"/>
    <cellStyle name="Note 2 2 3 9 3 3" xfId="13921"/>
    <cellStyle name="Note 2 2 3 9 4" xfId="13922"/>
    <cellStyle name="Note 2 2 3 9 4 2" xfId="13923"/>
    <cellStyle name="Note 2 2 3 9 4 3" xfId="13924"/>
    <cellStyle name="Note 2 2 3 9 5" xfId="13925"/>
    <cellStyle name="Note 2 2 3 9 5 2" xfId="13926"/>
    <cellStyle name="Note 2 2 3 9 5 3" xfId="13927"/>
    <cellStyle name="Note 2 2 3 9 6" xfId="13928"/>
    <cellStyle name="Note 2 2 3 9 6 2" xfId="13929"/>
    <cellStyle name="Note 2 2 3 9 6 3" xfId="13930"/>
    <cellStyle name="Note 2 2 3 9 7" xfId="13931"/>
    <cellStyle name="Note 2 2 3 9 8" xfId="13932"/>
    <cellStyle name="Note 2 2 4" xfId="13933"/>
    <cellStyle name="Note 2 2 4 10" xfId="13934"/>
    <cellStyle name="Note 2 2 4 10 2" xfId="13935"/>
    <cellStyle name="Note 2 2 4 10 2 2" xfId="13936"/>
    <cellStyle name="Note 2 2 4 10 2 3" xfId="13937"/>
    <cellStyle name="Note 2 2 4 10 3" xfId="13938"/>
    <cellStyle name="Note 2 2 4 10 3 2" xfId="13939"/>
    <cellStyle name="Note 2 2 4 10 3 3" xfId="13940"/>
    <cellStyle name="Note 2 2 4 10 4" xfId="13941"/>
    <cellStyle name="Note 2 2 4 10 4 2" xfId="13942"/>
    <cellStyle name="Note 2 2 4 10 4 3" xfId="13943"/>
    <cellStyle name="Note 2 2 4 10 5" xfId="13944"/>
    <cellStyle name="Note 2 2 4 10 5 2" xfId="13945"/>
    <cellStyle name="Note 2 2 4 10 5 3" xfId="13946"/>
    <cellStyle name="Note 2 2 4 10 6" xfId="13947"/>
    <cellStyle name="Note 2 2 4 10 6 2" xfId="13948"/>
    <cellStyle name="Note 2 2 4 10 6 3" xfId="13949"/>
    <cellStyle name="Note 2 2 4 10 7" xfId="13950"/>
    <cellStyle name="Note 2 2 4 10 8" xfId="13951"/>
    <cellStyle name="Note 2 2 4 11" xfId="13952"/>
    <cellStyle name="Note 2 2 4 11 2" xfId="13953"/>
    <cellStyle name="Note 2 2 4 11 2 2" xfId="13954"/>
    <cellStyle name="Note 2 2 4 11 2 3" xfId="13955"/>
    <cellStyle name="Note 2 2 4 11 3" xfId="13956"/>
    <cellStyle name="Note 2 2 4 11 3 2" xfId="13957"/>
    <cellStyle name="Note 2 2 4 11 3 3" xfId="13958"/>
    <cellStyle name="Note 2 2 4 11 4" xfId="13959"/>
    <cellStyle name="Note 2 2 4 11 4 2" xfId="13960"/>
    <cellStyle name="Note 2 2 4 11 4 3" xfId="13961"/>
    <cellStyle name="Note 2 2 4 11 5" xfId="13962"/>
    <cellStyle name="Note 2 2 4 11 5 2" xfId="13963"/>
    <cellStyle name="Note 2 2 4 11 5 3" xfId="13964"/>
    <cellStyle name="Note 2 2 4 11 6" xfId="13965"/>
    <cellStyle name="Note 2 2 4 11 6 2" xfId="13966"/>
    <cellStyle name="Note 2 2 4 11 6 3" xfId="13967"/>
    <cellStyle name="Note 2 2 4 11 7" xfId="13968"/>
    <cellStyle name="Note 2 2 4 11 8" xfId="13969"/>
    <cellStyle name="Note 2 2 4 12" xfId="13970"/>
    <cellStyle name="Note 2 2 4 12 2" xfId="13971"/>
    <cellStyle name="Note 2 2 4 12 2 2" xfId="13972"/>
    <cellStyle name="Note 2 2 4 12 2 3" xfId="13973"/>
    <cellStyle name="Note 2 2 4 12 3" xfId="13974"/>
    <cellStyle name="Note 2 2 4 12 3 2" xfId="13975"/>
    <cellStyle name="Note 2 2 4 12 3 3" xfId="13976"/>
    <cellStyle name="Note 2 2 4 12 4" xfId="13977"/>
    <cellStyle name="Note 2 2 4 12 4 2" xfId="13978"/>
    <cellStyle name="Note 2 2 4 12 4 3" xfId="13979"/>
    <cellStyle name="Note 2 2 4 12 5" xfId="13980"/>
    <cellStyle name="Note 2 2 4 12 5 2" xfId="13981"/>
    <cellStyle name="Note 2 2 4 12 5 3" xfId="13982"/>
    <cellStyle name="Note 2 2 4 12 6" xfId="13983"/>
    <cellStyle name="Note 2 2 4 12 6 2" xfId="13984"/>
    <cellStyle name="Note 2 2 4 12 6 3" xfId="13985"/>
    <cellStyle name="Note 2 2 4 12 7" xfId="13986"/>
    <cellStyle name="Note 2 2 4 12 8" xfId="13987"/>
    <cellStyle name="Note 2 2 4 13" xfId="13988"/>
    <cellStyle name="Note 2 2 4 13 2" xfId="13989"/>
    <cellStyle name="Note 2 2 4 13 2 2" xfId="13990"/>
    <cellStyle name="Note 2 2 4 13 2 3" xfId="13991"/>
    <cellStyle name="Note 2 2 4 13 3" xfId="13992"/>
    <cellStyle name="Note 2 2 4 13 3 2" xfId="13993"/>
    <cellStyle name="Note 2 2 4 13 3 3" xfId="13994"/>
    <cellStyle name="Note 2 2 4 13 4" xfId="13995"/>
    <cellStyle name="Note 2 2 4 13 4 2" xfId="13996"/>
    <cellStyle name="Note 2 2 4 13 4 3" xfId="13997"/>
    <cellStyle name="Note 2 2 4 13 5" xfId="13998"/>
    <cellStyle name="Note 2 2 4 13 5 2" xfId="13999"/>
    <cellStyle name="Note 2 2 4 13 5 3" xfId="14000"/>
    <cellStyle name="Note 2 2 4 13 6" xfId="14001"/>
    <cellStyle name="Note 2 2 4 13 6 2" xfId="14002"/>
    <cellStyle name="Note 2 2 4 13 6 3" xfId="14003"/>
    <cellStyle name="Note 2 2 4 13 7" xfId="14004"/>
    <cellStyle name="Note 2 2 4 13 8" xfId="14005"/>
    <cellStyle name="Note 2 2 4 14" xfId="14006"/>
    <cellStyle name="Note 2 2 4 14 2" xfId="14007"/>
    <cellStyle name="Note 2 2 4 14 2 2" xfId="14008"/>
    <cellStyle name="Note 2 2 4 14 2 3" xfId="14009"/>
    <cellStyle name="Note 2 2 4 14 3" xfId="14010"/>
    <cellStyle name="Note 2 2 4 14 3 2" xfId="14011"/>
    <cellStyle name="Note 2 2 4 14 3 3" xfId="14012"/>
    <cellStyle name="Note 2 2 4 14 4" xfId="14013"/>
    <cellStyle name="Note 2 2 4 14 4 2" xfId="14014"/>
    <cellStyle name="Note 2 2 4 14 4 3" xfId="14015"/>
    <cellStyle name="Note 2 2 4 14 5" xfId="14016"/>
    <cellStyle name="Note 2 2 4 14 5 2" xfId="14017"/>
    <cellStyle name="Note 2 2 4 14 5 3" xfId="14018"/>
    <cellStyle name="Note 2 2 4 14 6" xfId="14019"/>
    <cellStyle name="Note 2 2 4 14 6 2" xfId="14020"/>
    <cellStyle name="Note 2 2 4 14 6 3" xfId="14021"/>
    <cellStyle name="Note 2 2 4 14 7" xfId="14022"/>
    <cellStyle name="Note 2 2 4 14 8" xfId="14023"/>
    <cellStyle name="Note 2 2 4 15" xfId="14024"/>
    <cellStyle name="Note 2 2 4 15 2" xfId="14025"/>
    <cellStyle name="Note 2 2 4 15 2 2" xfId="14026"/>
    <cellStyle name="Note 2 2 4 15 2 3" xfId="14027"/>
    <cellStyle name="Note 2 2 4 15 3" xfId="14028"/>
    <cellStyle name="Note 2 2 4 15 3 2" xfId="14029"/>
    <cellStyle name="Note 2 2 4 15 3 3" xfId="14030"/>
    <cellStyle name="Note 2 2 4 15 4" xfId="14031"/>
    <cellStyle name="Note 2 2 4 15 4 2" xfId="14032"/>
    <cellStyle name="Note 2 2 4 15 4 3" xfId="14033"/>
    <cellStyle name="Note 2 2 4 15 5" xfId="14034"/>
    <cellStyle name="Note 2 2 4 15 5 2" xfId="14035"/>
    <cellStyle name="Note 2 2 4 15 5 3" xfId="14036"/>
    <cellStyle name="Note 2 2 4 15 6" xfId="14037"/>
    <cellStyle name="Note 2 2 4 15 6 2" xfId="14038"/>
    <cellStyle name="Note 2 2 4 15 6 3" xfId="14039"/>
    <cellStyle name="Note 2 2 4 15 7" xfId="14040"/>
    <cellStyle name="Note 2 2 4 15 8" xfId="14041"/>
    <cellStyle name="Note 2 2 4 16" xfId="14042"/>
    <cellStyle name="Note 2 2 4 2" xfId="14043"/>
    <cellStyle name="Note 2 2 4 2 2" xfId="14044"/>
    <cellStyle name="Note 2 2 4 2 2 2" xfId="14045"/>
    <cellStyle name="Note 2 2 4 2 2 3" xfId="14046"/>
    <cellStyle name="Note 2 2 4 2 3" xfId="14047"/>
    <cellStyle name="Note 2 2 4 2 3 2" xfId="14048"/>
    <cellStyle name="Note 2 2 4 2 3 3" xfId="14049"/>
    <cellStyle name="Note 2 2 4 2 4" xfId="14050"/>
    <cellStyle name="Note 2 2 4 2 4 2" xfId="14051"/>
    <cellStyle name="Note 2 2 4 2 4 3" xfId="14052"/>
    <cellStyle name="Note 2 2 4 2 5" xfId="14053"/>
    <cellStyle name="Note 2 2 4 2 5 2" xfId="14054"/>
    <cellStyle name="Note 2 2 4 2 5 3" xfId="14055"/>
    <cellStyle name="Note 2 2 4 2 6" xfId="14056"/>
    <cellStyle name="Note 2 2 4 2 6 2" xfId="14057"/>
    <cellStyle name="Note 2 2 4 2 6 3" xfId="14058"/>
    <cellStyle name="Note 2 2 4 2 7" xfId="14059"/>
    <cellStyle name="Note 2 2 4 2 8" xfId="14060"/>
    <cellStyle name="Note 2 2 4 2 9" xfId="14061"/>
    <cellStyle name="Note 2 2 4 3" xfId="14062"/>
    <cellStyle name="Note 2 2 4 3 2" xfId="14063"/>
    <cellStyle name="Note 2 2 4 3 2 2" xfId="14064"/>
    <cellStyle name="Note 2 2 4 3 2 3" xfId="14065"/>
    <cellStyle name="Note 2 2 4 3 3" xfId="14066"/>
    <cellStyle name="Note 2 2 4 3 3 2" xfId="14067"/>
    <cellStyle name="Note 2 2 4 3 3 3" xfId="14068"/>
    <cellStyle name="Note 2 2 4 3 4" xfId="14069"/>
    <cellStyle name="Note 2 2 4 3 4 2" xfId="14070"/>
    <cellStyle name="Note 2 2 4 3 4 3" xfId="14071"/>
    <cellStyle name="Note 2 2 4 3 5" xfId="14072"/>
    <cellStyle name="Note 2 2 4 3 5 2" xfId="14073"/>
    <cellStyle name="Note 2 2 4 3 5 3" xfId="14074"/>
    <cellStyle name="Note 2 2 4 3 6" xfId="14075"/>
    <cellStyle name="Note 2 2 4 3 6 2" xfId="14076"/>
    <cellStyle name="Note 2 2 4 3 6 3" xfId="14077"/>
    <cellStyle name="Note 2 2 4 3 7" xfId="14078"/>
    <cellStyle name="Note 2 2 4 3 8" xfId="14079"/>
    <cellStyle name="Note 2 2 4 3 9" xfId="14080"/>
    <cellStyle name="Note 2 2 4 4" xfId="14081"/>
    <cellStyle name="Note 2 2 4 4 2" xfId="14082"/>
    <cellStyle name="Note 2 2 4 4 2 2" xfId="14083"/>
    <cellStyle name="Note 2 2 4 4 2 3" xfId="14084"/>
    <cellStyle name="Note 2 2 4 4 3" xfId="14085"/>
    <cellStyle name="Note 2 2 4 4 3 2" xfId="14086"/>
    <cellStyle name="Note 2 2 4 4 3 3" xfId="14087"/>
    <cellStyle name="Note 2 2 4 4 4" xfId="14088"/>
    <cellStyle name="Note 2 2 4 4 4 2" xfId="14089"/>
    <cellStyle name="Note 2 2 4 4 4 3" xfId="14090"/>
    <cellStyle name="Note 2 2 4 4 5" xfId="14091"/>
    <cellStyle name="Note 2 2 4 4 5 2" xfId="14092"/>
    <cellStyle name="Note 2 2 4 4 5 3" xfId="14093"/>
    <cellStyle name="Note 2 2 4 4 6" xfId="14094"/>
    <cellStyle name="Note 2 2 4 4 6 2" xfId="14095"/>
    <cellStyle name="Note 2 2 4 4 6 3" xfId="14096"/>
    <cellStyle name="Note 2 2 4 4 7" xfId="14097"/>
    <cellStyle name="Note 2 2 4 4 8" xfId="14098"/>
    <cellStyle name="Note 2 2 4 4 9" xfId="14099"/>
    <cellStyle name="Note 2 2 4 5" xfId="14100"/>
    <cellStyle name="Note 2 2 4 5 2" xfId="14101"/>
    <cellStyle name="Note 2 2 4 5 2 2" xfId="14102"/>
    <cellStyle name="Note 2 2 4 5 2 3" xfId="14103"/>
    <cellStyle name="Note 2 2 4 5 3" xfId="14104"/>
    <cellStyle name="Note 2 2 4 5 3 2" xfId="14105"/>
    <cellStyle name="Note 2 2 4 5 3 3" xfId="14106"/>
    <cellStyle name="Note 2 2 4 5 4" xfId="14107"/>
    <cellStyle name="Note 2 2 4 5 4 2" xfId="14108"/>
    <cellStyle name="Note 2 2 4 5 4 3" xfId="14109"/>
    <cellStyle name="Note 2 2 4 5 5" xfId="14110"/>
    <cellStyle name="Note 2 2 4 5 5 2" xfId="14111"/>
    <cellStyle name="Note 2 2 4 5 5 3" xfId="14112"/>
    <cellStyle name="Note 2 2 4 5 6" xfId="14113"/>
    <cellStyle name="Note 2 2 4 5 6 2" xfId="14114"/>
    <cellStyle name="Note 2 2 4 5 6 3" xfId="14115"/>
    <cellStyle name="Note 2 2 4 5 7" xfId="14116"/>
    <cellStyle name="Note 2 2 4 5 8" xfId="14117"/>
    <cellStyle name="Note 2 2 4 5 9" xfId="14118"/>
    <cellStyle name="Note 2 2 4 6" xfId="14119"/>
    <cellStyle name="Note 2 2 4 6 2" xfId="14120"/>
    <cellStyle name="Note 2 2 4 6 2 2" xfId="14121"/>
    <cellStyle name="Note 2 2 4 6 2 3" xfId="14122"/>
    <cellStyle name="Note 2 2 4 6 3" xfId="14123"/>
    <cellStyle name="Note 2 2 4 6 3 2" xfId="14124"/>
    <cellStyle name="Note 2 2 4 6 3 3" xfId="14125"/>
    <cellStyle name="Note 2 2 4 6 4" xfId="14126"/>
    <cellStyle name="Note 2 2 4 6 4 2" xfId="14127"/>
    <cellStyle name="Note 2 2 4 6 4 3" xfId="14128"/>
    <cellStyle name="Note 2 2 4 6 5" xfId="14129"/>
    <cellStyle name="Note 2 2 4 6 5 2" xfId="14130"/>
    <cellStyle name="Note 2 2 4 6 5 3" xfId="14131"/>
    <cellStyle name="Note 2 2 4 6 6" xfId="14132"/>
    <cellStyle name="Note 2 2 4 6 6 2" xfId="14133"/>
    <cellStyle name="Note 2 2 4 6 6 3" xfId="14134"/>
    <cellStyle name="Note 2 2 4 6 7" xfId="14135"/>
    <cellStyle name="Note 2 2 4 6 8" xfId="14136"/>
    <cellStyle name="Note 2 2 4 6 9" xfId="14137"/>
    <cellStyle name="Note 2 2 4 7" xfId="14138"/>
    <cellStyle name="Note 2 2 4 7 2" xfId="14139"/>
    <cellStyle name="Note 2 2 4 7 2 2" xfId="14140"/>
    <cellStyle name="Note 2 2 4 7 2 3" xfId="14141"/>
    <cellStyle name="Note 2 2 4 7 3" xfId="14142"/>
    <cellStyle name="Note 2 2 4 7 3 2" xfId="14143"/>
    <cellStyle name="Note 2 2 4 7 3 3" xfId="14144"/>
    <cellStyle name="Note 2 2 4 7 4" xfId="14145"/>
    <cellStyle name="Note 2 2 4 7 4 2" xfId="14146"/>
    <cellStyle name="Note 2 2 4 7 4 3" xfId="14147"/>
    <cellStyle name="Note 2 2 4 7 5" xfId="14148"/>
    <cellStyle name="Note 2 2 4 7 5 2" xfId="14149"/>
    <cellStyle name="Note 2 2 4 7 5 3" xfId="14150"/>
    <cellStyle name="Note 2 2 4 7 6" xfId="14151"/>
    <cellStyle name="Note 2 2 4 7 6 2" xfId="14152"/>
    <cellStyle name="Note 2 2 4 7 6 3" xfId="14153"/>
    <cellStyle name="Note 2 2 4 7 7" xfId="14154"/>
    <cellStyle name="Note 2 2 4 7 8" xfId="14155"/>
    <cellStyle name="Note 2 2 4 7 9" xfId="14156"/>
    <cellStyle name="Note 2 2 4 8" xfId="14157"/>
    <cellStyle name="Note 2 2 4 8 2" xfId="14158"/>
    <cellStyle name="Note 2 2 4 8 2 2" xfId="14159"/>
    <cellStyle name="Note 2 2 4 8 2 3" xfId="14160"/>
    <cellStyle name="Note 2 2 4 8 3" xfId="14161"/>
    <cellStyle name="Note 2 2 4 8 3 2" xfId="14162"/>
    <cellStyle name="Note 2 2 4 8 3 3" xfId="14163"/>
    <cellStyle name="Note 2 2 4 8 4" xfId="14164"/>
    <cellStyle name="Note 2 2 4 8 4 2" xfId="14165"/>
    <cellStyle name="Note 2 2 4 8 4 3" xfId="14166"/>
    <cellStyle name="Note 2 2 4 8 5" xfId="14167"/>
    <cellStyle name="Note 2 2 4 8 5 2" xfId="14168"/>
    <cellStyle name="Note 2 2 4 8 5 3" xfId="14169"/>
    <cellStyle name="Note 2 2 4 8 6" xfId="14170"/>
    <cellStyle name="Note 2 2 4 8 6 2" xfId="14171"/>
    <cellStyle name="Note 2 2 4 8 6 3" xfId="14172"/>
    <cellStyle name="Note 2 2 4 8 7" xfId="14173"/>
    <cellStyle name="Note 2 2 4 8 8" xfId="14174"/>
    <cellStyle name="Note 2 2 4 8 9" xfId="14175"/>
    <cellStyle name="Note 2 2 4 9" xfId="14176"/>
    <cellStyle name="Note 2 2 4 9 2" xfId="14177"/>
    <cellStyle name="Note 2 2 4 9 2 2" xfId="14178"/>
    <cellStyle name="Note 2 2 4 9 2 3" xfId="14179"/>
    <cellStyle name="Note 2 2 4 9 3" xfId="14180"/>
    <cellStyle name="Note 2 2 4 9 3 2" xfId="14181"/>
    <cellStyle name="Note 2 2 4 9 3 3" xfId="14182"/>
    <cellStyle name="Note 2 2 4 9 4" xfId="14183"/>
    <cellStyle name="Note 2 2 4 9 4 2" xfId="14184"/>
    <cellStyle name="Note 2 2 4 9 4 3" xfId="14185"/>
    <cellStyle name="Note 2 2 4 9 5" xfId="14186"/>
    <cellStyle name="Note 2 2 4 9 5 2" xfId="14187"/>
    <cellStyle name="Note 2 2 4 9 5 3" xfId="14188"/>
    <cellStyle name="Note 2 2 4 9 6" xfId="14189"/>
    <cellStyle name="Note 2 2 4 9 6 2" xfId="14190"/>
    <cellStyle name="Note 2 2 4 9 6 3" xfId="14191"/>
    <cellStyle name="Note 2 2 4 9 7" xfId="14192"/>
    <cellStyle name="Note 2 2 4 9 8" xfId="14193"/>
    <cellStyle name="Note 2 2 5" xfId="14194"/>
    <cellStyle name="Note 2 2 5 10" xfId="14195"/>
    <cellStyle name="Note 2 2 5 11" xfId="14196"/>
    <cellStyle name="Note 2 2 5 2" xfId="14197"/>
    <cellStyle name="Note 2 2 5 2 2" xfId="14198"/>
    <cellStyle name="Note 2 2 5 2 3" xfId="14199"/>
    <cellStyle name="Note 2 2 5 2 4" xfId="14200"/>
    <cellStyle name="Note 2 2 5 3" xfId="14201"/>
    <cellStyle name="Note 2 2 5 3 2" xfId="14202"/>
    <cellStyle name="Note 2 2 5 3 3" xfId="14203"/>
    <cellStyle name="Note 2 2 5 3 4" xfId="14204"/>
    <cellStyle name="Note 2 2 5 4" xfId="14205"/>
    <cellStyle name="Note 2 2 5 4 2" xfId="14206"/>
    <cellStyle name="Note 2 2 5 4 3" xfId="14207"/>
    <cellStyle name="Note 2 2 5 4 4" xfId="14208"/>
    <cellStyle name="Note 2 2 5 5" xfId="14209"/>
    <cellStyle name="Note 2 2 5 5 2" xfId="14210"/>
    <cellStyle name="Note 2 2 5 5 3" xfId="14211"/>
    <cellStyle name="Note 2 2 5 5 4" xfId="14212"/>
    <cellStyle name="Note 2 2 5 6" xfId="14213"/>
    <cellStyle name="Note 2 2 5 6 2" xfId="14214"/>
    <cellStyle name="Note 2 2 5 6 3" xfId="14215"/>
    <cellStyle name="Note 2 2 5 6 4" xfId="14216"/>
    <cellStyle name="Note 2 2 5 7" xfId="14217"/>
    <cellStyle name="Note 2 2 5 8" xfId="14218"/>
    <cellStyle name="Note 2 2 5 9" xfId="14219"/>
    <cellStyle name="Note 2 2 6" xfId="14220"/>
    <cellStyle name="Note 2 2 6 10" xfId="14221"/>
    <cellStyle name="Note 2 2 6 2" xfId="14222"/>
    <cellStyle name="Note 2 2 6 2 2" xfId="14223"/>
    <cellStyle name="Note 2 2 6 2 3" xfId="14224"/>
    <cellStyle name="Note 2 2 6 2 4" xfId="14225"/>
    <cellStyle name="Note 2 2 6 3" xfId="14226"/>
    <cellStyle name="Note 2 2 6 3 2" xfId="14227"/>
    <cellStyle name="Note 2 2 6 3 3" xfId="14228"/>
    <cellStyle name="Note 2 2 6 3 4" xfId="14229"/>
    <cellStyle name="Note 2 2 6 4" xfId="14230"/>
    <cellStyle name="Note 2 2 6 4 2" xfId="14231"/>
    <cellStyle name="Note 2 2 6 4 3" xfId="14232"/>
    <cellStyle name="Note 2 2 6 4 4" xfId="14233"/>
    <cellStyle name="Note 2 2 6 5" xfId="14234"/>
    <cellStyle name="Note 2 2 6 5 2" xfId="14235"/>
    <cellStyle name="Note 2 2 6 5 3" xfId="14236"/>
    <cellStyle name="Note 2 2 6 5 4" xfId="14237"/>
    <cellStyle name="Note 2 2 6 6" xfId="14238"/>
    <cellStyle name="Note 2 2 6 6 2" xfId="14239"/>
    <cellStyle name="Note 2 2 6 6 3" xfId="14240"/>
    <cellStyle name="Note 2 2 6 6 4" xfId="14241"/>
    <cellStyle name="Note 2 2 6 7" xfId="14242"/>
    <cellStyle name="Note 2 2 6 8" xfId="14243"/>
    <cellStyle name="Note 2 2 6 9" xfId="14244"/>
    <cellStyle name="Note 2 2 7" xfId="14245"/>
    <cellStyle name="Note 2 2 7 2" xfId="14246"/>
    <cellStyle name="Note 2 2 7 2 2" xfId="14247"/>
    <cellStyle name="Note 2 2 7 2 3" xfId="14248"/>
    <cellStyle name="Note 2 2 7 3" xfId="14249"/>
    <cellStyle name="Note 2 2 7 3 2" xfId="14250"/>
    <cellStyle name="Note 2 2 7 3 3" xfId="14251"/>
    <cellStyle name="Note 2 2 7 4" xfId="14252"/>
    <cellStyle name="Note 2 2 7 4 2" xfId="14253"/>
    <cellStyle name="Note 2 2 7 4 3" xfId="14254"/>
    <cellStyle name="Note 2 2 7 5" xfId="14255"/>
    <cellStyle name="Note 2 2 7 5 2" xfId="14256"/>
    <cellStyle name="Note 2 2 7 5 3" xfId="14257"/>
    <cellStyle name="Note 2 2 7 6" xfId="14258"/>
    <cellStyle name="Note 2 2 7 6 2" xfId="14259"/>
    <cellStyle name="Note 2 2 7 6 3" xfId="14260"/>
    <cellStyle name="Note 2 2 7 7" xfId="14261"/>
    <cellStyle name="Note 2 2 7 8" xfId="14262"/>
    <cellStyle name="Note 2 2 7 9" xfId="14263"/>
    <cellStyle name="Note 2 2 8" xfId="14264"/>
    <cellStyle name="Note 2 2 8 2" xfId="14265"/>
    <cellStyle name="Note 2 2 8 2 2" xfId="14266"/>
    <cellStyle name="Note 2 2 8 2 3" xfId="14267"/>
    <cellStyle name="Note 2 2 8 3" xfId="14268"/>
    <cellStyle name="Note 2 2 8 3 2" xfId="14269"/>
    <cellStyle name="Note 2 2 8 3 3" xfId="14270"/>
    <cellStyle name="Note 2 2 8 4" xfId="14271"/>
    <cellStyle name="Note 2 2 8 4 2" xfId="14272"/>
    <cellStyle name="Note 2 2 8 4 3" xfId="14273"/>
    <cellStyle name="Note 2 2 8 5" xfId="14274"/>
    <cellStyle name="Note 2 2 8 5 2" xfId="14275"/>
    <cellStyle name="Note 2 2 8 5 3" xfId="14276"/>
    <cellStyle name="Note 2 2 8 6" xfId="14277"/>
    <cellStyle name="Note 2 2 8 6 2" xfId="14278"/>
    <cellStyle name="Note 2 2 8 6 3" xfId="14279"/>
    <cellStyle name="Note 2 2 8 7" xfId="14280"/>
    <cellStyle name="Note 2 2 8 8" xfId="14281"/>
    <cellStyle name="Note 2 2 8 9" xfId="14282"/>
    <cellStyle name="Note 2 2 9" xfId="14283"/>
    <cellStyle name="Note 2 2 9 2" xfId="14284"/>
    <cellStyle name="Note 2 2 9 2 2" xfId="14285"/>
    <cellStyle name="Note 2 2 9 2 3" xfId="14286"/>
    <cellStyle name="Note 2 2 9 3" xfId="14287"/>
    <cellStyle name="Note 2 2 9 3 2" xfId="14288"/>
    <cellStyle name="Note 2 2 9 3 3" xfId="14289"/>
    <cellStyle name="Note 2 2 9 4" xfId="14290"/>
    <cellStyle name="Note 2 2 9 4 2" xfId="14291"/>
    <cellStyle name="Note 2 2 9 4 3" xfId="14292"/>
    <cellStyle name="Note 2 2 9 5" xfId="14293"/>
    <cellStyle name="Note 2 2 9 5 2" xfId="14294"/>
    <cellStyle name="Note 2 2 9 5 3" xfId="14295"/>
    <cellStyle name="Note 2 2 9 6" xfId="14296"/>
    <cellStyle name="Note 2 2 9 6 2" xfId="14297"/>
    <cellStyle name="Note 2 2 9 6 3" xfId="14298"/>
    <cellStyle name="Note 2 2 9 7" xfId="14299"/>
    <cellStyle name="Note 2 2 9 8" xfId="14300"/>
    <cellStyle name="Note 2 2 9 9" xfId="14301"/>
    <cellStyle name="Note 2 20" xfId="14302"/>
    <cellStyle name="Note 2 21" xfId="14303"/>
    <cellStyle name="Note 2 22" xfId="14304"/>
    <cellStyle name="Note 2 3" xfId="14305"/>
    <cellStyle name="Note 2 3 10" xfId="14306"/>
    <cellStyle name="Note 2 3 10 2" xfId="14307"/>
    <cellStyle name="Note 2 3 10 2 2" xfId="14308"/>
    <cellStyle name="Note 2 3 10 2 3" xfId="14309"/>
    <cellStyle name="Note 2 3 10 3" xfId="14310"/>
    <cellStyle name="Note 2 3 10 3 2" xfId="14311"/>
    <cellStyle name="Note 2 3 10 3 3" xfId="14312"/>
    <cellStyle name="Note 2 3 10 4" xfId="14313"/>
    <cellStyle name="Note 2 3 10 4 2" xfId="14314"/>
    <cellStyle name="Note 2 3 10 4 3" xfId="14315"/>
    <cellStyle name="Note 2 3 10 5" xfId="14316"/>
    <cellStyle name="Note 2 3 10 5 2" xfId="14317"/>
    <cellStyle name="Note 2 3 10 5 3" xfId="14318"/>
    <cellStyle name="Note 2 3 10 6" xfId="14319"/>
    <cellStyle name="Note 2 3 10 6 2" xfId="14320"/>
    <cellStyle name="Note 2 3 10 6 3" xfId="14321"/>
    <cellStyle name="Note 2 3 10 7" xfId="14322"/>
    <cellStyle name="Note 2 3 10 8" xfId="14323"/>
    <cellStyle name="Note 2 3 10 9" xfId="14324"/>
    <cellStyle name="Note 2 3 11" xfId="14325"/>
    <cellStyle name="Note 2 3 11 2" xfId="14326"/>
    <cellStyle name="Note 2 3 11 2 2" xfId="14327"/>
    <cellStyle name="Note 2 3 11 2 3" xfId="14328"/>
    <cellStyle name="Note 2 3 11 3" xfId="14329"/>
    <cellStyle name="Note 2 3 11 3 2" xfId="14330"/>
    <cellStyle name="Note 2 3 11 3 3" xfId="14331"/>
    <cellStyle name="Note 2 3 11 4" xfId="14332"/>
    <cellStyle name="Note 2 3 11 4 2" xfId="14333"/>
    <cellStyle name="Note 2 3 11 4 3" xfId="14334"/>
    <cellStyle name="Note 2 3 11 5" xfId="14335"/>
    <cellStyle name="Note 2 3 11 5 2" xfId="14336"/>
    <cellStyle name="Note 2 3 11 5 3" xfId="14337"/>
    <cellStyle name="Note 2 3 11 6" xfId="14338"/>
    <cellStyle name="Note 2 3 11 6 2" xfId="14339"/>
    <cellStyle name="Note 2 3 11 6 3" xfId="14340"/>
    <cellStyle name="Note 2 3 11 7" xfId="14341"/>
    <cellStyle name="Note 2 3 11 8" xfId="14342"/>
    <cellStyle name="Note 2 3 11 9" xfId="14343"/>
    <cellStyle name="Note 2 3 12" xfId="14344"/>
    <cellStyle name="Note 2 3 12 2" xfId="14345"/>
    <cellStyle name="Note 2 3 12 2 2" xfId="14346"/>
    <cellStyle name="Note 2 3 12 2 3" xfId="14347"/>
    <cellStyle name="Note 2 3 12 3" xfId="14348"/>
    <cellStyle name="Note 2 3 12 3 2" xfId="14349"/>
    <cellStyle name="Note 2 3 12 3 3" xfId="14350"/>
    <cellStyle name="Note 2 3 12 4" xfId="14351"/>
    <cellStyle name="Note 2 3 12 4 2" xfId="14352"/>
    <cellStyle name="Note 2 3 12 4 3" xfId="14353"/>
    <cellStyle name="Note 2 3 12 5" xfId="14354"/>
    <cellStyle name="Note 2 3 12 5 2" xfId="14355"/>
    <cellStyle name="Note 2 3 12 5 3" xfId="14356"/>
    <cellStyle name="Note 2 3 12 6" xfId="14357"/>
    <cellStyle name="Note 2 3 12 6 2" xfId="14358"/>
    <cellStyle name="Note 2 3 12 6 3" xfId="14359"/>
    <cellStyle name="Note 2 3 12 7" xfId="14360"/>
    <cellStyle name="Note 2 3 12 8" xfId="14361"/>
    <cellStyle name="Note 2 3 12 9" xfId="14362"/>
    <cellStyle name="Note 2 3 13" xfId="14363"/>
    <cellStyle name="Note 2 3 13 2" xfId="14364"/>
    <cellStyle name="Note 2 3 13 2 2" xfId="14365"/>
    <cellStyle name="Note 2 3 13 2 3" xfId="14366"/>
    <cellStyle name="Note 2 3 13 3" xfId="14367"/>
    <cellStyle name="Note 2 3 13 3 2" xfId="14368"/>
    <cellStyle name="Note 2 3 13 3 3" xfId="14369"/>
    <cellStyle name="Note 2 3 13 4" xfId="14370"/>
    <cellStyle name="Note 2 3 13 4 2" xfId="14371"/>
    <cellStyle name="Note 2 3 13 4 3" xfId="14372"/>
    <cellStyle name="Note 2 3 13 5" xfId="14373"/>
    <cellStyle name="Note 2 3 13 5 2" xfId="14374"/>
    <cellStyle name="Note 2 3 13 5 3" xfId="14375"/>
    <cellStyle name="Note 2 3 13 6" xfId="14376"/>
    <cellStyle name="Note 2 3 13 6 2" xfId="14377"/>
    <cellStyle name="Note 2 3 13 6 3" xfId="14378"/>
    <cellStyle name="Note 2 3 13 7" xfId="14379"/>
    <cellStyle name="Note 2 3 13 8" xfId="14380"/>
    <cellStyle name="Note 2 3 13 9" xfId="14381"/>
    <cellStyle name="Note 2 3 14" xfId="14382"/>
    <cellStyle name="Note 2 3 14 2" xfId="14383"/>
    <cellStyle name="Note 2 3 14 2 2" xfId="14384"/>
    <cellStyle name="Note 2 3 14 2 3" xfId="14385"/>
    <cellStyle name="Note 2 3 14 3" xfId="14386"/>
    <cellStyle name="Note 2 3 14 3 2" xfId="14387"/>
    <cellStyle name="Note 2 3 14 3 3" xfId="14388"/>
    <cellStyle name="Note 2 3 14 4" xfId="14389"/>
    <cellStyle name="Note 2 3 14 4 2" xfId="14390"/>
    <cellStyle name="Note 2 3 14 4 3" xfId="14391"/>
    <cellStyle name="Note 2 3 14 5" xfId="14392"/>
    <cellStyle name="Note 2 3 14 5 2" xfId="14393"/>
    <cellStyle name="Note 2 3 14 5 3" xfId="14394"/>
    <cellStyle name="Note 2 3 14 6" xfId="14395"/>
    <cellStyle name="Note 2 3 14 6 2" xfId="14396"/>
    <cellStyle name="Note 2 3 14 6 3" xfId="14397"/>
    <cellStyle name="Note 2 3 14 7" xfId="14398"/>
    <cellStyle name="Note 2 3 14 8" xfId="14399"/>
    <cellStyle name="Note 2 3 14 9" xfId="14400"/>
    <cellStyle name="Note 2 3 15" xfId="14401"/>
    <cellStyle name="Note 2 3 16" xfId="14402"/>
    <cellStyle name="Note 2 3 17" xfId="14403"/>
    <cellStyle name="Note 2 3 18" xfId="14404"/>
    <cellStyle name="Note 2 3 19" xfId="14405"/>
    <cellStyle name="Note 2 3 2" xfId="14406"/>
    <cellStyle name="Note 2 3 2 10" xfId="14407"/>
    <cellStyle name="Note 2 3 2 10 2" xfId="14408"/>
    <cellStyle name="Note 2 3 2 10 2 2" xfId="14409"/>
    <cellStyle name="Note 2 3 2 10 2 3" xfId="14410"/>
    <cellStyle name="Note 2 3 2 10 3" xfId="14411"/>
    <cellStyle name="Note 2 3 2 10 3 2" xfId="14412"/>
    <cellStyle name="Note 2 3 2 10 3 3" xfId="14413"/>
    <cellStyle name="Note 2 3 2 10 4" xfId="14414"/>
    <cellStyle name="Note 2 3 2 10 4 2" xfId="14415"/>
    <cellStyle name="Note 2 3 2 10 4 3" xfId="14416"/>
    <cellStyle name="Note 2 3 2 10 5" xfId="14417"/>
    <cellStyle name="Note 2 3 2 10 5 2" xfId="14418"/>
    <cellStyle name="Note 2 3 2 10 5 3" xfId="14419"/>
    <cellStyle name="Note 2 3 2 10 6" xfId="14420"/>
    <cellStyle name="Note 2 3 2 10 6 2" xfId="14421"/>
    <cellStyle name="Note 2 3 2 10 6 3" xfId="14422"/>
    <cellStyle name="Note 2 3 2 10 7" xfId="14423"/>
    <cellStyle name="Note 2 3 2 10 8" xfId="14424"/>
    <cellStyle name="Note 2 3 2 10 9" xfId="14425"/>
    <cellStyle name="Note 2 3 2 11" xfId="14426"/>
    <cellStyle name="Note 2 3 2 11 2" xfId="14427"/>
    <cellStyle name="Note 2 3 2 11 2 2" xfId="14428"/>
    <cellStyle name="Note 2 3 2 11 2 3" xfId="14429"/>
    <cellStyle name="Note 2 3 2 11 3" xfId="14430"/>
    <cellStyle name="Note 2 3 2 11 3 2" xfId="14431"/>
    <cellStyle name="Note 2 3 2 11 3 3" xfId="14432"/>
    <cellStyle name="Note 2 3 2 11 4" xfId="14433"/>
    <cellStyle name="Note 2 3 2 11 4 2" xfId="14434"/>
    <cellStyle name="Note 2 3 2 11 4 3" xfId="14435"/>
    <cellStyle name="Note 2 3 2 11 5" xfId="14436"/>
    <cellStyle name="Note 2 3 2 11 5 2" xfId="14437"/>
    <cellStyle name="Note 2 3 2 11 5 3" xfId="14438"/>
    <cellStyle name="Note 2 3 2 11 6" xfId="14439"/>
    <cellStyle name="Note 2 3 2 11 6 2" xfId="14440"/>
    <cellStyle name="Note 2 3 2 11 6 3" xfId="14441"/>
    <cellStyle name="Note 2 3 2 11 7" xfId="14442"/>
    <cellStyle name="Note 2 3 2 11 8" xfId="14443"/>
    <cellStyle name="Note 2 3 2 11 9" xfId="14444"/>
    <cellStyle name="Note 2 3 2 12" xfId="14445"/>
    <cellStyle name="Note 2 3 2 12 2" xfId="14446"/>
    <cellStyle name="Note 2 3 2 12 2 2" xfId="14447"/>
    <cellStyle name="Note 2 3 2 12 2 3" xfId="14448"/>
    <cellStyle name="Note 2 3 2 12 3" xfId="14449"/>
    <cellStyle name="Note 2 3 2 12 3 2" xfId="14450"/>
    <cellStyle name="Note 2 3 2 12 3 3" xfId="14451"/>
    <cellStyle name="Note 2 3 2 12 4" xfId="14452"/>
    <cellStyle name="Note 2 3 2 12 4 2" xfId="14453"/>
    <cellStyle name="Note 2 3 2 12 4 3" xfId="14454"/>
    <cellStyle name="Note 2 3 2 12 5" xfId="14455"/>
    <cellStyle name="Note 2 3 2 12 5 2" xfId="14456"/>
    <cellStyle name="Note 2 3 2 12 5 3" xfId="14457"/>
    <cellStyle name="Note 2 3 2 12 6" xfId="14458"/>
    <cellStyle name="Note 2 3 2 12 6 2" xfId="14459"/>
    <cellStyle name="Note 2 3 2 12 6 3" xfId="14460"/>
    <cellStyle name="Note 2 3 2 12 7" xfId="14461"/>
    <cellStyle name="Note 2 3 2 12 8" xfId="14462"/>
    <cellStyle name="Note 2 3 2 12 9" xfId="14463"/>
    <cellStyle name="Note 2 3 2 13" xfId="14464"/>
    <cellStyle name="Note 2 3 2 13 2" xfId="14465"/>
    <cellStyle name="Note 2 3 2 13 2 2" xfId="14466"/>
    <cellStyle name="Note 2 3 2 13 2 3" xfId="14467"/>
    <cellStyle name="Note 2 3 2 13 3" xfId="14468"/>
    <cellStyle name="Note 2 3 2 13 3 2" xfId="14469"/>
    <cellStyle name="Note 2 3 2 13 3 3" xfId="14470"/>
    <cellStyle name="Note 2 3 2 13 4" xfId="14471"/>
    <cellStyle name="Note 2 3 2 13 4 2" xfId="14472"/>
    <cellStyle name="Note 2 3 2 13 4 3" xfId="14473"/>
    <cellStyle name="Note 2 3 2 13 5" xfId="14474"/>
    <cellStyle name="Note 2 3 2 13 5 2" xfId="14475"/>
    <cellStyle name="Note 2 3 2 13 5 3" xfId="14476"/>
    <cellStyle name="Note 2 3 2 13 6" xfId="14477"/>
    <cellStyle name="Note 2 3 2 13 6 2" xfId="14478"/>
    <cellStyle name="Note 2 3 2 13 6 3" xfId="14479"/>
    <cellStyle name="Note 2 3 2 13 7" xfId="14480"/>
    <cellStyle name="Note 2 3 2 13 8" xfId="14481"/>
    <cellStyle name="Note 2 3 2 13 9" xfId="14482"/>
    <cellStyle name="Note 2 3 2 14" xfId="14483"/>
    <cellStyle name="Note 2 3 2 15" xfId="14484"/>
    <cellStyle name="Note 2 3 2 16" xfId="14485"/>
    <cellStyle name="Note 2 3 2 17" xfId="14486"/>
    <cellStyle name="Note 2 3 2 18" xfId="14487"/>
    <cellStyle name="Note 2 3 2 19" xfId="14488"/>
    <cellStyle name="Note 2 3 2 2" xfId="14489"/>
    <cellStyle name="Note 2 3 2 2 10" xfId="14490"/>
    <cellStyle name="Note 2 3 2 2 10 2" xfId="14491"/>
    <cellStyle name="Note 2 3 2 2 10 2 2" xfId="14492"/>
    <cellStyle name="Note 2 3 2 2 10 2 3" xfId="14493"/>
    <cellStyle name="Note 2 3 2 2 10 3" xfId="14494"/>
    <cellStyle name="Note 2 3 2 2 10 3 2" xfId="14495"/>
    <cellStyle name="Note 2 3 2 2 10 3 3" xfId="14496"/>
    <cellStyle name="Note 2 3 2 2 10 4" xfId="14497"/>
    <cellStyle name="Note 2 3 2 2 10 4 2" xfId="14498"/>
    <cellStyle name="Note 2 3 2 2 10 4 3" xfId="14499"/>
    <cellStyle name="Note 2 3 2 2 10 5" xfId="14500"/>
    <cellStyle name="Note 2 3 2 2 10 5 2" xfId="14501"/>
    <cellStyle name="Note 2 3 2 2 10 5 3" xfId="14502"/>
    <cellStyle name="Note 2 3 2 2 10 6" xfId="14503"/>
    <cellStyle name="Note 2 3 2 2 10 6 2" xfId="14504"/>
    <cellStyle name="Note 2 3 2 2 10 6 3" xfId="14505"/>
    <cellStyle name="Note 2 3 2 2 10 7" xfId="14506"/>
    <cellStyle name="Note 2 3 2 2 10 8" xfId="14507"/>
    <cellStyle name="Note 2 3 2 2 11" xfId="14508"/>
    <cellStyle name="Note 2 3 2 2 11 2" xfId="14509"/>
    <cellStyle name="Note 2 3 2 2 11 2 2" xfId="14510"/>
    <cellStyle name="Note 2 3 2 2 11 2 3" xfId="14511"/>
    <cellStyle name="Note 2 3 2 2 11 3" xfId="14512"/>
    <cellStyle name="Note 2 3 2 2 11 3 2" xfId="14513"/>
    <cellStyle name="Note 2 3 2 2 11 3 3" xfId="14514"/>
    <cellStyle name="Note 2 3 2 2 11 4" xfId="14515"/>
    <cellStyle name="Note 2 3 2 2 11 4 2" xfId="14516"/>
    <cellStyle name="Note 2 3 2 2 11 4 3" xfId="14517"/>
    <cellStyle name="Note 2 3 2 2 11 5" xfId="14518"/>
    <cellStyle name="Note 2 3 2 2 11 5 2" xfId="14519"/>
    <cellStyle name="Note 2 3 2 2 11 5 3" xfId="14520"/>
    <cellStyle name="Note 2 3 2 2 11 6" xfId="14521"/>
    <cellStyle name="Note 2 3 2 2 11 6 2" xfId="14522"/>
    <cellStyle name="Note 2 3 2 2 11 6 3" xfId="14523"/>
    <cellStyle name="Note 2 3 2 2 11 7" xfId="14524"/>
    <cellStyle name="Note 2 3 2 2 11 8" xfId="14525"/>
    <cellStyle name="Note 2 3 2 2 12" xfId="14526"/>
    <cellStyle name="Note 2 3 2 2 12 2" xfId="14527"/>
    <cellStyle name="Note 2 3 2 2 12 2 2" xfId="14528"/>
    <cellStyle name="Note 2 3 2 2 12 2 3" xfId="14529"/>
    <cellStyle name="Note 2 3 2 2 12 3" xfId="14530"/>
    <cellStyle name="Note 2 3 2 2 12 3 2" xfId="14531"/>
    <cellStyle name="Note 2 3 2 2 12 3 3" xfId="14532"/>
    <cellStyle name="Note 2 3 2 2 12 4" xfId="14533"/>
    <cellStyle name="Note 2 3 2 2 12 4 2" xfId="14534"/>
    <cellStyle name="Note 2 3 2 2 12 4 3" xfId="14535"/>
    <cellStyle name="Note 2 3 2 2 12 5" xfId="14536"/>
    <cellStyle name="Note 2 3 2 2 12 5 2" xfId="14537"/>
    <cellStyle name="Note 2 3 2 2 12 5 3" xfId="14538"/>
    <cellStyle name="Note 2 3 2 2 12 6" xfId="14539"/>
    <cellStyle name="Note 2 3 2 2 12 6 2" xfId="14540"/>
    <cellStyle name="Note 2 3 2 2 12 6 3" xfId="14541"/>
    <cellStyle name="Note 2 3 2 2 12 7" xfId="14542"/>
    <cellStyle name="Note 2 3 2 2 12 8" xfId="14543"/>
    <cellStyle name="Note 2 3 2 2 13" xfId="14544"/>
    <cellStyle name="Note 2 3 2 2 13 2" xfId="14545"/>
    <cellStyle name="Note 2 3 2 2 13 2 2" xfId="14546"/>
    <cellStyle name="Note 2 3 2 2 13 2 3" xfId="14547"/>
    <cellStyle name="Note 2 3 2 2 13 3" xfId="14548"/>
    <cellStyle name="Note 2 3 2 2 13 3 2" xfId="14549"/>
    <cellStyle name="Note 2 3 2 2 13 3 3" xfId="14550"/>
    <cellStyle name="Note 2 3 2 2 13 4" xfId="14551"/>
    <cellStyle name="Note 2 3 2 2 13 4 2" xfId="14552"/>
    <cellStyle name="Note 2 3 2 2 13 4 3" xfId="14553"/>
    <cellStyle name="Note 2 3 2 2 13 5" xfId="14554"/>
    <cellStyle name="Note 2 3 2 2 13 5 2" xfId="14555"/>
    <cellStyle name="Note 2 3 2 2 13 5 3" xfId="14556"/>
    <cellStyle name="Note 2 3 2 2 13 6" xfId="14557"/>
    <cellStyle name="Note 2 3 2 2 13 6 2" xfId="14558"/>
    <cellStyle name="Note 2 3 2 2 13 6 3" xfId="14559"/>
    <cellStyle name="Note 2 3 2 2 13 7" xfId="14560"/>
    <cellStyle name="Note 2 3 2 2 13 8" xfId="14561"/>
    <cellStyle name="Note 2 3 2 2 14" xfId="14562"/>
    <cellStyle name="Note 2 3 2 2 14 2" xfId="14563"/>
    <cellStyle name="Note 2 3 2 2 14 2 2" xfId="14564"/>
    <cellStyle name="Note 2 3 2 2 14 2 3" xfId="14565"/>
    <cellStyle name="Note 2 3 2 2 14 3" xfId="14566"/>
    <cellStyle name="Note 2 3 2 2 14 3 2" xfId="14567"/>
    <cellStyle name="Note 2 3 2 2 14 3 3" xfId="14568"/>
    <cellStyle name="Note 2 3 2 2 14 4" xfId="14569"/>
    <cellStyle name="Note 2 3 2 2 14 4 2" xfId="14570"/>
    <cellStyle name="Note 2 3 2 2 14 4 3" xfId="14571"/>
    <cellStyle name="Note 2 3 2 2 14 5" xfId="14572"/>
    <cellStyle name="Note 2 3 2 2 14 5 2" xfId="14573"/>
    <cellStyle name="Note 2 3 2 2 14 5 3" xfId="14574"/>
    <cellStyle name="Note 2 3 2 2 14 6" xfId="14575"/>
    <cellStyle name="Note 2 3 2 2 14 6 2" xfId="14576"/>
    <cellStyle name="Note 2 3 2 2 14 6 3" xfId="14577"/>
    <cellStyle name="Note 2 3 2 2 14 7" xfId="14578"/>
    <cellStyle name="Note 2 3 2 2 14 8" xfId="14579"/>
    <cellStyle name="Note 2 3 2 2 15" xfId="14580"/>
    <cellStyle name="Note 2 3 2 2 15 2" xfId="14581"/>
    <cellStyle name="Note 2 3 2 2 15 2 2" xfId="14582"/>
    <cellStyle name="Note 2 3 2 2 15 2 3" xfId="14583"/>
    <cellStyle name="Note 2 3 2 2 15 3" xfId="14584"/>
    <cellStyle name="Note 2 3 2 2 15 3 2" xfId="14585"/>
    <cellStyle name="Note 2 3 2 2 15 3 3" xfId="14586"/>
    <cellStyle name="Note 2 3 2 2 15 4" xfId="14587"/>
    <cellStyle name="Note 2 3 2 2 15 4 2" xfId="14588"/>
    <cellStyle name="Note 2 3 2 2 15 4 3" xfId="14589"/>
    <cellStyle name="Note 2 3 2 2 15 5" xfId="14590"/>
    <cellStyle name="Note 2 3 2 2 15 5 2" xfId="14591"/>
    <cellStyle name="Note 2 3 2 2 15 5 3" xfId="14592"/>
    <cellStyle name="Note 2 3 2 2 15 6" xfId="14593"/>
    <cellStyle name="Note 2 3 2 2 15 6 2" xfId="14594"/>
    <cellStyle name="Note 2 3 2 2 15 6 3" xfId="14595"/>
    <cellStyle name="Note 2 3 2 2 15 7" xfId="14596"/>
    <cellStyle name="Note 2 3 2 2 15 8" xfId="14597"/>
    <cellStyle name="Note 2 3 2 2 16" xfId="14598"/>
    <cellStyle name="Note 2 3 2 2 2" xfId="14599"/>
    <cellStyle name="Note 2 3 2 2 2 2" xfId="14600"/>
    <cellStyle name="Note 2 3 2 2 2 2 2" xfId="14601"/>
    <cellStyle name="Note 2 3 2 2 2 2 3" xfId="14602"/>
    <cellStyle name="Note 2 3 2 2 2 3" xfId="14603"/>
    <cellStyle name="Note 2 3 2 2 2 3 2" xfId="14604"/>
    <cellStyle name="Note 2 3 2 2 2 3 3" xfId="14605"/>
    <cellStyle name="Note 2 3 2 2 2 4" xfId="14606"/>
    <cellStyle name="Note 2 3 2 2 2 4 2" xfId="14607"/>
    <cellStyle name="Note 2 3 2 2 2 4 3" xfId="14608"/>
    <cellStyle name="Note 2 3 2 2 2 5" xfId="14609"/>
    <cellStyle name="Note 2 3 2 2 2 5 2" xfId="14610"/>
    <cellStyle name="Note 2 3 2 2 2 5 3" xfId="14611"/>
    <cellStyle name="Note 2 3 2 2 2 6" xfId="14612"/>
    <cellStyle name="Note 2 3 2 2 2 6 2" xfId="14613"/>
    <cellStyle name="Note 2 3 2 2 2 6 3" xfId="14614"/>
    <cellStyle name="Note 2 3 2 2 2 7" xfId="14615"/>
    <cellStyle name="Note 2 3 2 2 2 8" xfId="14616"/>
    <cellStyle name="Note 2 3 2 2 2 9" xfId="14617"/>
    <cellStyle name="Note 2 3 2 2 3" xfId="14618"/>
    <cellStyle name="Note 2 3 2 2 3 2" xfId="14619"/>
    <cellStyle name="Note 2 3 2 2 3 2 2" xfId="14620"/>
    <cellStyle name="Note 2 3 2 2 3 2 3" xfId="14621"/>
    <cellStyle name="Note 2 3 2 2 3 3" xfId="14622"/>
    <cellStyle name="Note 2 3 2 2 3 3 2" xfId="14623"/>
    <cellStyle name="Note 2 3 2 2 3 3 3" xfId="14624"/>
    <cellStyle name="Note 2 3 2 2 3 4" xfId="14625"/>
    <cellStyle name="Note 2 3 2 2 3 4 2" xfId="14626"/>
    <cellStyle name="Note 2 3 2 2 3 4 3" xfId="14627"/>
    <cellStyle name="Note 2 3 2 2 3 5" xfId="14628"/>
    <cellStyle name="Note 2 3 2 2 3 5 2" xfId="14629"/>
    <cellStyle name="Note 2 3 2 2 3 5 3" xfId="14630"/>
    <cellStyle name="Note 2 3 2 2 3 6" xfId="14631"/>
    <cellStyle name="Note 2 3 2 2 3 6 2" xfId="14632"/>
    <cellStyle name="Note 2 3 2 2 3 6 3" xfId="14633"/>
    <cellStyle name="Note 2 3 2 2 3 7" xfId="14634"/>
    <cellStyle name="Note 2 3 2 2 3 8" xfId="14635"/>
    <cellStyle name="Note 2 3 2 2 3 9" xfId="14636"/>
    <cellStyle name="Note 2 3 2 2 4" xfId="14637"/>
    <cellStyle name="Note 2 3 2 2 4 2" xfId="14638"/>
    <cellStyle name="Note 2 3 2 2 4 2 2" xfId="14639"/>
    <cellStyle name="Note 2 3 2 2 4 2 3" xfId="14640"/>
    <cellStyle name="Note 2 3 2 2 4 3" xfId="14641"/>
    <cellStyle name="Note 2 3 2 2 4 3 2" xfId="14642"/>
    <cellStyle name="Note 2 3 2 2 4 3 3" xfId="14643"/>
    <cellStyle name="Note 2 3 2 2 4 4" xfId="14644"/>
    <cellStyle name="Note 2 3 2 2 4 4 2" xfId="14645"/>
    <cellStyle name="Note 2 3 2 2 4 4 3" xfId="14646"/>
    <cellStyle name="Note 2 3 2 2 4 5" xfId="14647"/>
    <cellStyle name="Note 2 3 2 2 4 5 2" xfId="14648"/>
    <cellStyle name="Note 2 3 2 2 4 5 3" xfId="14649"/>
    <cellStyle name="Note 2 3 2 2 4 6" xfId="14650"/>
    <cellStyle name="Note 2 3 2 2 4 6 2" xfId="14651"/>
    <cellStyle name="Note 2 3 2 2 4 6 3" xfId="14652"/>
    <cellStyle name="Note 2 3 2 2 4 7" xfId="14653"/>
    <cellStyle name="Note 2 3 2 2 4 8" xfId="14654"/>
    <cellStyle name="Note 2 3 2 2 4 9" xfId="14655"/>
    <cellStyle name="Note 2 3 2 2 5" xfId="14656"/>
    <cellStyle name="Note 2 3 2 2 5 2" xfId="14657"/>
    <cellStyle name="Note 2 3 2 2 5 2 2" xfId="14658"/>
    <cellStyle name="Note 2 3 2 2 5 2 3" xfId="14659"/>
    <cellStyle name="Note 2 3 2 2 5 3" xfId="14660"/>
    <cellStyle name="Note 2 3 2 2 5 3 2" xfId="14661"/>
    <cellStyle name="Note 2 3 2 2 5 3 3" xfId="14662"/>
    <cellStyle name="Note 2 3 2 2 5 4" xfId="14663"/>
    <cellStyle name="Note 2 3 2 2 5 4 2" xfId="14664"/>
    <cellStyle name="Note 2 3 2 2 5 4 3" xfId="14665"/>
    <cellStyle name="Note 2 3 2 2 5 5" xfId="14666"/>
    <cellStyle name="Note 2 3 2 2 5 5 2" xfId="14667"/>
    <cellStyle name="Note 2 3 2 2 5 5 3" xfId="14668"/>
    <cellStyle name="Note 2 3 2 2 5 6" xfId="14669"/>
    <cellStyle name="Note 2 3 2 2 5 6 2" xfId="14670"/>
    <cellStyle name="Note 2 3 2 2 5 6 3" xfId="14671"/>
    <cellStyle name="Note 2 3 2 2 5 7" xfId="14672"/>
    <cellStyle name="Note 2 3 2 2 5 8" xfId="14673"/>
    <cellStyle name="Note 2 3 2 2 5 9" xfId="14674"/>
    <cellStyle name="Note 2 3 2 2 6" xfId="14675"/>
    <cellStyle name="Note 2 3 2 2 6 2" xfId="14676"/>
    <cellStyle name="Note 2 3 2 2 6 2 2" xfId="14677"/>
    <cellStyle name="Note 2 3 2 2 6 2 3" xfId="14678"/>
    <cellStyle name="Note 2 3 2 2 6 3" xfId="14679"/>
    <cellStyle name="Note 2 3 2 2 6 3 2" xfId="14680"/>
    <cellStyle name="Note 2 3 2 2 6 3 3" xfId="14681"/>
    <cellStyle name="Note 2 3 2 2 6 4" xfId="14682"/>
    <cellStyle name="Note 2 3 2 2 6 4 2" xfId="14683"/>
    <cellStyle name="Note 2 3 2 2 6 4 3" xfId="14684"/>
    <cellStyle name="Note 2 3 2 2 6 5" xfId="14685"/>
    <cellStyle name="Note 2 3 2 2 6 5 2" xfId="14686"/>
    <cellStyle name="Note 2 3 2 2 6 5 3" xfId="14687"/>
    <cellStyle name="Note 2 3 2 2 6 6" xfId="14688"/>
    <cellStyle name="Note 2 3 2 2 6 6 2" xfId="14689"/>
    <cellStyle name="Note 2 3 2 2 6 6 3" xfId="14690"/>
    <cellStyle name="Note 2 3 2 2 6 7" xfId="14691"/>
    <cellStyle name="Note 2 3 2 2 6 8" xfId="14692"/>
    <cellStyle name="Note 2 3 2 2 6 9" xfId="14693"/>
    <cellStyle name="Note 2 3 2 2 7" xfId="14694"/>
    <cellStyle name="Note 2 3 2 2 7 2" xfId="14695"/>
    <cellStyle name="Note 2 3 2 2 7 2 2" xfId="14696"/>
    <cellStyle name="Note 2 3 2 2 7 2 3" xfId="14697"/>
    <cellStyle name="Note 2 3 2 2 7 3" xfId="14698"/>
    <cellStyle name="Note 2 3 2 2 7 3 2" xfId="14699"/>
    <cellStyle name="Note 2 3 2 2 7 3 3" xfId="14700"/>
    <cellStyle name="Note 2 3 2 2 7 4" xfId="14701"/>
    <cellStyle name="Note 2 3 2 2 7 4 2" xfId="14702"/>
    <cellStyle name="Note 2 3 2 2 7 4 3" xfId="14703"/>
    <cellStyle name="Note 2 3 2 2 7 5" xfId="14704"/>
    <cellStyle name="Note 2 3 2 2 7 5 2" xfId="14705"/>
    <cellStyle name="Note 2 3 2 2 7 5 3" xfId="14706"/>
    <cellStyle name="Note 2 3 2 2 7 6" xfId="14707"/>
    <cellStyle name="Note 2 3 2 2 7 6 2" xfId="14708"/>
    <cellStyle name="Note 2 3 2 2 7 6 3" xfId="14709"/>
    <cellStyle name="Note 2 3 2 2 7 7" xfId="14710"/>
    <cellStyle name="Note 2 3 2 2 7 8" xfId="14711"/>
    <cellStyle name="Note 2 3 2 2 7 9" xfId="14712"/>
    <cellStyle name="Note 2 3 2 2 8" xfId="14713"/>
    <cellStyle name="Note 2 3 2 2 8 2" xfId="14714"/>
    <cellStyle name="Note 2 3 2 2 8 2 2" xfId="14715"/>
    <cellStyle name="Note 2 3 2 2 8 2 3" xfId="14716"/>
    <cellStyle name="Note 2 3 2 2 8 3" xfId="14717"/>
    <cellStyle name="Note 2 3 2 2 8 3 2" xfId="14718"/>
    <cellStyle name="Note 2 3 2 2 8 3 3" xfId="14719"/>
    <cellStyle name="Note 2 3 2 2 8 4" xfId="14720"/>
    <cellStyle name="Note 2 3 2 2 8 4 2" xfId="14721"/>
    <cellStyle name="Note 2 3 2 2 8 4 3" xfId="14722"/>
    <cellStyle name="Note 2 3 2 2 8 5" xfId="14723"/>
    <cellStyle name="Note 2 3 2 2 8 5 2" xfId="14724"/>
    <cellStyle name="Note 2 3 2 2 8 5 3" xfId="14725"/>
    <cellStyle name="Note 2 3 2 2 8 6" xfId="14726"/>
    <cellStyle name="Note 2 3 2 2 8 6 2" xfId="14727"/>
    <cellStyle name="Note 2 3 2 2 8 6 3" xfId="14728"/>
    <cellStyle name="Note 2 3 2 2 8 7" xfId="14729"/>
    <cellStyle name="Note 2 3 2 2 8 8" xfId="14730"/>
    <cellStyle name="Note 2 3 2 2 8 9" xfId="14731"/>
    <cellStyle name="Note 2 3 2 2 9" xfId="14732"/>
    <cellStyle name="Note 2 3 2 2 9 2" xfId="14733"/>
    <cellStyle name="Note 2 3 2 2 9 2 2" xfId="14734"/>
    <cellStyle name="Note 2 3 2 2 9 2 3" xfId="14735"/>
    <cellStyle name="Note 2 3 2 2 9 3" xfId="14736"/>
    <cellStyle name="Note 2 3 2 2 9 3 2" xfId="14737"/>
    <cellStyle name="Note 2 3 2 2 9 3 3" xfId="14738"/>
    <cellStyle name="Note 2 3 2 2 9 4" xfId="14739"/>
    <cellStyle name="Note 2 3 2 2 9 4 2" xfId="14740"/>
    <cellStyle name="Note 2 3 2 2 9 4 3" xfId="14741"/>
    <cellStyle name="Note 2 3 2 2 9 5" xfId="14742"/>
    <cellStyle name="Note 2 3 2 2 9 5 2" xfId="14743"/>
    <cellStyle name="Note 2 3 2 2 9 5 3" xfId="14744"/>
    <cellStyle name="Note 2 3 2 2 9 6" xfId="14745"/>
    <cellStyle name="Note 2 3 2 2 9 6 2" xfId="14746"/>
    <cellStyle name="Note 2 3 2 2 9 6 3" xfId="14747"/>
    <cellStyle name="Note 2 3 2 2 9 7" xfId="14748"/>
    <cellStyle name="Note 2 3 2 2 9 8" xfId="14749"/>
    <cellStyle name="Note 2 3 2 3" xfId="14750"/>
    <cellStyle name="Note 2 3 2 3 10" xfId="14751"/>
    <cellStyle name="Note 2 3 2 3 10 2" xfId="14752"/>
    <cellStyle name="Note 2 3 2 3 10 2 2" xfId="14753"/>
    <cellStyle name="Note 2 3 2 3 10 2 3" xfId="14754"/>
    <cellStyle name="Note 2 3 2 3 10 3" xfId="14755"/>
    <cellStyle name="Note 2 3 2 3 10 3 2" xfId="14756"/>
    <cellStyle name="Note 2 3 2 3 10 3 3" xfId="14757"/>
    <cellStyle name="Note 2 3 2 3 10 4" xfId="14758"/>
    <cellStyle name="Note 2 3 2 3 10 4 2" xfId="14759"/>
    <cellStyle name="Note 2 3 2 3 10 4 3" xfId="14760"/>
    <cellStyle name="Note 2 3 2 3 10 5" xfId="14761"/>
    <cellStyle name="Note 2 3 2 3 10 5 2" xfId="14762"/>
    <cellStyle name="Note 2 3 2 3 10 5 3" xfId="14763"/>
    <cellStyle name="Note 2 3 2 3 10 6" xfId="14764"/>
    <cellStyle name="Note 2 3 2 3 10 6 2" xfId="14765"/>
    <cellStyle name="Note 2 3 2 3 10 6 3" xfId="14766"/>
    <cellStyle name="Note 2 3 2 3 10 7" xfId="14767"/>
    <cellStyle name="Note 2 3 2 3 10 8" xfId="14768"/>
    <cellStyle name="Note 2 3 2 3 11" xfId="14769"/>
    <cellStyle name="Note 2 3 2 3 11 2" xfId="14770"/>
    <cellStyle name="Note 2 3 2 3 11 2 2" xfId="14771"/>
    <cellStyle name="Note 2 3 2 3 11 2 3" xfId="14772"/>
    <cellStyle name="Note 2 3 2 3 11 3" xfId="14773"/>
    <cellStyle name="Note 2 3 2 3 11 3 2" xfId="14774"/>
    <cellStyle name="Note 2 3 2 3 11 3 3" xfId="14775"/>
    <cellStyle name="Note 2 3 2 3 11 4" xfId="14776"/>
    <cellStyle name="Note 2 3 2 3 11 4 2" xfId="14777"/>
    <cellStyle name="Note 2 3 2 3 11 4 3" xfId="14778"/>
    <cellStyle name="Note 2 3 2 3 11 5" xfId="14779"/>
    <cellStyle name="Note 2 3 2 3 11 5 2" xfId="14780"/>
    <cellStyle name="Note 2 3 2 3 11 5 3" xfId="14781"/>
    <cellStyle name="Note 2 3 2 3 11 6" xfId="14782"/>
    <cellStyle name="Note 2 3 2 3 11 6 2" xfId="14783"/>
    <cellStyle name="Note 2 3 2 3 11 6 3" xfId="14784"/>
    <cellStyle name="Note 2 3 2 3 11 7" xfId="14785"/>
    <cellStyle name="Note 2 3 2 3 11 8" xfId="14786"/>
    <cellStyle name="Note 2 3 2 3 12" xfId="14787"/>
    <cellStyle name="Note 2 3 2 3 12 2" xfId="14788"/>
    <cellStyle name="Note 2 3 2 3 12 2 2" xfId="14789"/>
    <cellStyle name="Note 2 3 2 3 12 2 3" xfId="14790"/>
    <cellStyle name="Note 2 3 2 3 12 3" xfId="14791"/>
    <cellStyle name="Note 2 3 2 3 12 3 2" xfId="14792"/>
    <cellStyle name="Note 2 3 2 3 12 3 3" xfId="14793"/>
    <cellStyle name="Note 2 3 2 3 12 4" xfId="14794"/>
    <cellStyle name="Note 2 3 2 3 12 4 2" xfId="14795"/>
    <cellStyle name="Note 2 3 2 3 12 4 3" xfId="14796"/>
    <cellStyle name="Note 2 3 2 3 12 5" xfId="14797"/>
    <cellStyle name="Note 2 3 2 3 12 5 2" xfId="14798"/>
    <cellStyle name="Note 2 3 2 3 12 5 3" xfId="14799"/>
    <cellStyle name="Note 2 3 2 3 12 6" xfId="14800"/>
    <cellStyle name="Note 2 3 2 3 12 6 2" xfId="14801"/>
    <cellStyle name="Note 2 3 2 3 12 6 3" xfId="14802"/>
    <cellStyle name="Note 2 3 2 3 12 7" xfId="14803"/>
    <cellStyle name="Note 2 3 2 3 12 8" xfId="14804"/>
    <cellStyle name="Note 2 3 2 3 13" xfId="14805"/>
    <cellStyle name="Note 2 3 2 3 13 2" xfId="14806"/>
    <cellStyle name="Note 2 3 2 3 13 2 2" xfId="14807"/>
    <cellStyle name="Note 2 3 2 3 13 2 3" xfId="14808"/>
    <cellStyle name="Note 2 3 2 3 13 3" xfId="14809"/>
    <cellStyle name="Note 2 3 2 3 13 3 2" xfId="14810"/>
    <cellStyle name="Note 2 3 2 3 13 3 3" xfId="14811"/>
    <cellStyle name="Note 2 3 2 3 13 4" xfId="14812"/>
    <cellStyle name="Note 2 3 2 3 13 4 2" xfId="14813"/>
    <cellStyle name="Note 2 3 2 3 13 4 3" xfId="14814"/>
    <cellStyle name="Note 2 3 2 3 13 5" xfId="14815"/>
    <cellStyle name="Note 2 3 2 3 13 5 2" xfId="14816"/>
    <cellStyle name="Note 2 3 2 3 13 5 3" xfId="14817"/>
    <cellStyle name="Note 2 3 2 3 13 6" xfId="14818"/>
    <cellStyle name="Note 2 3 2 3 13 6 2" xfId="14819"/>
    <cellStyle name="Note 2 3 2 3 13 6 3" xfId="14820"/>
    <cellStyle name="Note 2 3 2 3 13 7" xfId="14821"/>
    <cellStyle name="Note 2 3 2 3 13 8" xfId="14822"/>
    <cellStyle name="Note 2 3 2 3 14" xfId="14823"/>
    <cellStyle name="Note 2 3 2 3 14 2" xfId="14824"/>
    <cellStyle name="Note 2 3 2 3 14 2 2" xfId="14825"/>
    <cellStyle name="Note 2 3 2 3 14 2 3" xfId="14826"/>
    <cellStyle name="Note 2 3 2 3 14 3" xfId="14827"/>
    <cellStyle name="Note 2 3 2 3 14 3 2" xfId="14828"/>
    <cellStyle name="Note 2 3 2 3 14 3 3" xfId="14829"/>
    <cellStyle name="Note 2 3 2 3 14 4" xfId="14830"/>
    <cellStyle name="Note 2 3 2 3 14 4 2" xfId="14831"/>
    <cellStyle name="Note 2 3 2 3 14 4 3" xfId="14832"/>
    <cellStyle name="Note 2 3 2 3 14 5" xfId="14833"/>
    <cellStyle name="Note 2 3 2 3 14 5 2" xfId="14834"/>
    <cellStyle name="Note 2 3 2 3 14 5 3" xfId="14835"/>
    <cellStyle name="Note 2 3 2 3 14 6" xfId="14836"/>
    <cellStyle name="Note 2 3 2 3 14 6 2" xfId="14837"/>
    <cellStyle name="Note 2 3 2 3 14 6 3" xfId="14838"/>
    <cellStyle name="Note 2 3 2 3 14 7" xfId="14839"/>
    <cellStyle name="Note 2 3 2 3 14 8" xfId="14840"/>
    <cellStyle name="Note 2 3 2 3 15" xfId="14841"/>
    <cellStyle name="Note 2 3 2 3 15 2" xfId="14842"/>
    <cellStyle name="Note 2 3 2 3 15 2 2" xfId="14843"/>
    <cellStyle name="Note 2 3 2 3 15 2 3" xfId="14844"/>
    <cellStyle name="Note 2 3 2 3 15 3" xfId="14845"/>
    <cellStyle name="Note 2 3 2 3 15 3 2" xfId="14846"/>
    <cellStyle name="Note 2 3 2 3 15 3 3" xfId="14847"/>
    <cellStyle name="Note 2 3 2 3 15 4" xfId="14848"/>
    <cellStyle name="Note 2 3 2 3 15 4 2" xfId="14849"/>
    <cellStyle name="Note 2 3 2 3 15 4 3" xfId="14850"/>
    <cellStyle name="Note 2 3 2 3 15 5" xfId="14851"/>
    <cellStyle name="Note 2 3 2 3 15 5 2" xfId="14852"/>
    <cellStyle name="Note 2 3 2 3 15 5 3" xfId="14853"/>
    <cellStyle name="Note 2 3 2 3 15 6" xfId="14854"/>
    <cellStyle name="Note 2 3 2 3 15 6 2" xfId="14855"/>
    <cellStyle name="Note 2 3 2 3 15 6 3" xfId="14856"/>
    <cellStyle name="Note 2 3 2 3 15 7" xfId="14857"/>
    <cellStyle name="Note 2 3 2 3 15 8" xfId="14858"/>
    <cellStyle name="Note 2 3 2 3 16" xfId="14859"/>
    <cellStyle name="Note 2 3 2 3 2" xfId="14860"/>
    <cellStyle name="Note 2 3 2 3 2 2" xfId="14861"/>
    <cellStyle name="Note 2 3 2 3 2 2 2" xfId="14862"/>
    <cellStyle name="Note 2 3 2 3 2 2 3" xfId="14863"/>
    <cellStyle name="Note 2 3 2 3 2 3" xfId="14864"/>
    <cellStyle name="Note 2 3 2 3 2 3 2" xfId="14865"/>
    <cellStyle name="Note 2 3 2 3 2 3 3" xfId="14866"/>
    <cellStyle name="Note 2 3 2 3 2 4" xfId="14867"/>
    <cellStyle name="Note 2 3 2 3 2 4 2" xfId="14868"/>
    <cellStyle name="Note 2 3 2 3 2 4 3" xfId="14869"/>
    <cellStyle name="Note 2 3 2 3 2 5" xfId="14870"/>
    <cellStyle name="Note 2 3 2 3 2 5 2" xfId="14871"/>
    <cellStyle name="Note 2 3 2 3 2 5 3" xfId="14872"/>
    <cellStyle name="Note 2 3 2 3 2 6" xfId="14873"/>
    <cellStyle name="Note 2 3 2 3 2 6 2" xfId="14874"/>
    <cellStyle name="Note 2 3 2 3 2 6 3" xfId="14875"/>
    <cellStyle name="Note 2 3 2 3 2 7" xfId="14876"/>
    <cellStyle name="Note 2 3 2 3 2 8" xfId="14877"/>
    <cellStyle name="Note 2 3 2 3 2 9" xfId="14878"/>
    <cellStyle name="Note 2 3 2 3 3" xfId="14879"/>
    <cellStyle name="Note 2 3 2 3 3 2" xfId="14880"/>
    <cellStyle name="Note 2 3 2 3 3 2 2" xfId="14881"/>
    <cellStyle name="Note 2 3 2 3 3 2 3" xfId="14882"/>
    <cellStyle name="Note 2 3 2 3 3 3" xfId="14883"/>
    <cellStyle name="Note 2 3 2 3 3 3 2" xfId="14884"/>
    <cellStyle name="Note 2 3 2 3 3 3 3" xfId="14885"/>
    <cellStyle name="Note 2 3 2 3 3 4" xfId="14886"/>
    <cellStyle name="Note 2 3 2 3 3 4 2" xfId="14887"/>
    <cellStyle name="Note 2 3 2 3 3 4 3" xfId="14888"/>
    <cellStyle name="Note 2 3 2 3 3 5" xfId="14889"/>
    <cellStyle name="Note 2 3 2 3 3 5 2" xfId="14890"/>
    <cellStyle name="Note 2 3 2 3 3 5 3" xfId="14891"/>
    <cellStyle name="Note 2 3 2 3 3 6" xfId="14892"/>
    <cellStyle name="Note 2 3 2 3 3 6 2" xfId="14893"/>
    <cellStyle name="Note 2 3 2 3 3 6 3" xfId="14894"/>
    <cellStyle name="Note 2 3 2 3 3 7" xfId="14895"/>
    <cellStyle name="Note 2 3 2 3 3 8" xfId="14896"/>
    <cellStyle name="Note 2 3 2 3 3 9" xfId="14897"/>
    <cellStyle name="Note 2 3 2 3 4" xfId="14898"/>
    <cellStyle name="Note 2 3 2 3 4 2" xfId="14899"/>
    <cellStyle name="Note 2 3 2 3 4 2 2" xfId="14900"/>
    <cellStyle name="Note 2 3 2 3 4 2 3" xfId="14901"/>
    <cellStyle name="Note 2 3 2 3 4 3" xfId="14902"/>
    <cellStyle name="Note 2 3 2 3 4 3 2" xfId="14903"/>
    <cellStyle name="Note 2 3 2 3 4 3 3" xfId="14904"/>
    <cellStyle name="Note 2 3 2 3 4 4" xfId="14905"/>
    <cellStyle name="Note 2 3 2 3 4 4 2" xfId="14906"/>
    <cellStyle name="Note 2 3 2 3 4 4 3" xfId="14907"/>
    <cellStyle name="Note 2 3 2 3 4 5" xfId="14908"/>
    <cellStyle name="Note 2 3 2 3 4 5 2" xfId="14909"/>
    <cellStyle name="Note 2 3 2 3 4 5 3" xfId="14910"/>
    <cellStyle name="Note 2 3 2 3 4 6" xfId="14911"/>
    <cellStyle name="Note 2 3 2 3 4 6 2" xfId="14912"/>
    <cellStyle name="Note 2 3 2 3 4 6 3" xfId="14913"/>
    <cellStyle name="Note 2 3 2 3 4 7" xfId="14914"/>
    <cellStyle name="Note 2 3 2 3 4 8" xfId="14915"/>
    <cellStyle name="Note 2 3 2 3 4 9" xfId="14916"/>
    <cellStyle name="Note 2 3 2 3 5" xfId="14917"/>
    <cellStyle name="Note 2 3 2 3 5 2" xfId="14918"/>
    <cellStyle name="Note 2 3 2 3 5 2 2" xfId="14919"/>
    <cellStyle name="Note 2 3 2 3 5 2 3" xfId="14920"/>
    <cellStyle name="Note 2 3 2 3 5 3" xfId="14921"/>
    <cellStyle name="Note 2 3 2 3 5 3 2" xfId="14922"/>
    <cellStyle name="Note 2 3 2 3 5 3 3" xfId="14923"/>
    <cellStyle name="Note 2 3 2 3 5 4" xfId="14924"/>
    <cellStyle name="Note 2 3 2 3 5 4 2" xfId="14925"/>
    <cellStyle name="Note 2 3 2 3 5 4 3" xfId="14926"/>
    <cellStyle name="Note 2 3 2 3 5 5" xfId="14927"/>
    <cellStyle name="Note 2 3 2 3 5 5 2" xfId="14928"/>
    <cellStyle name="Note 2 3 2 3 5 5 3" xfId="14929"/>
    <cellStyle name="Note 2 3 2 3 5 6" xfId="14930"/>
    <cellStyle name="Note 2 3 2 3 5 6 2" xfId="14931"/>
    <cellStyle name="Note 2 3 2 3 5 6 3" xfId="14932"/>
    <cellStyle name="Note 2 3 2 3 5 7" xfId="14933"/>
    <cellStyle name="Note 2 3 2 3 5 8" xfId="14934"/>
    <cellStyle name="Note 2 3 2 3 5 9" xfId="14935"/>
    <cellStyle name="Note 2 3 2 3 6" xfId="14936"/>
    <cellStyle name="Note 2 3 2 3 6 2" xfId="14937"/>
    <cellStyle name="Note 2 3 2 3 6 2 2" xfId="14938"/>
    <cellStyle name="Note 2 3 2 3 6 2 3" xfId="14939"/>
    <cellStyle name="Note 2 3 2 3 6 3" xfId="14940"/>
    <cellStyle name="Note 2 3 2 3 6 3 2" xfId="14941"/>
    <cellStyle name="Note 2 3 2 3 6 3 3" xfId="14942"/>
    <cellStyle name="Note 2 3 2 3 6 4" xfId="14943"/>
    <cellStyle name="Note 2 3 2 3 6 4 2" xfId="14944"/>
    <cellStyle name="Note 2 3 2 3 6 4 3" xfId="14945"/>
    <cellStyle name="Note 2 3 2 3 6 5" xfId="14946"/>
    <cellStyle name="Note 2 3 2 3 6 5 2" xfId="14947"/>
    <cellStyle name="Note 2 3 2 3 6 5 3" xfId="14948"/>
    <cellStyle name="Note 2 3 2 3 6 6" xfId="14949"/>
    <cellStyle name="Note 2 3 2 3 6 6 2" xfId="14950"/>
    <cellStyle name="Note 2 3 2 3 6 6 3" xfId="14951"/>
    <cellStyle name="Note 2 3 2 3 6 7" xfId="14952"/>
    <cellStyle name="Note 2 3 2 3 6 8" xfId="14953"/>
    <cellStyle name="Note 2 3 2 3 6 9" xfId="14954"/>
    <cellStyle name="Note 2 3 2 3 7" xfId="14955"/>
    <cellStyle name="Note 2 3 2 3 7 2" xfId="14956"/>
    <cellStyle name="Note 2 3 2 3 7 2 2" xfId="14957"/>
    <cellStyle name="Note 2 3 2 3 7 2 3" xfId="14958"/>
    <cellStyle name="Note 2 3 2 3 7 3" xfId="14959"/>
    <cellStyle name="Note 2 3 2 3 7 3 2" xfId="14960"/>
    <cellStyle name="Note 2 3 2 3 7 3 3" xfId="14961"/>
    <cellStyle name="Note 2 3 2 3 7 4" xfId="14962"/>
    <cellStyle name="Note 2 3 2 3 7 4 2" xfId="14963"/>
    <cellStyle name="Note 2 3 2 3 7 4 3" xfId="14964"/>
    <cellStyle name="Note 2 3 2 3 7 5" xfId="14965"/>
    <cellStyle name="Note 2 3 2 3 7 5 2" xfId="14966"/>
    <cellStyle name="Note 2 3 2 3 7 5 3" xfId="14967"/>
    <cellStyle name="Note 2 3 2 3 7 6" xfId="14968"/>
    <cellStyle name="Note 2 3 2 3 7 6 2" xfId="14969"/>
    <cellStyle name="Note 2 3 2 3 7 6 3" xfId="14970"/>
    <cellStyle name="Note 2 3 2 3 7 7" xfId="14971"/>
    <cellStyle name="Note 2 3 2 3 7 8" xfId="14972"/>
    <cellStyle name="Note 2 3 2 3 7 9" xfId="14973"/>
    <cellStyle name="Note 2 3 2 3 8" xfId="14974"/>
    <cellStyle name="Note 2 3 2 3 8 2" xfId="14975"/>
    <cellStyle name="Note 2 3 2 3 8 2 2" xfId="14976"/>
    <cellStyle name="Note 2 3 2 3 8 2 3" xfId="14977"/>
    <cellStyle name="Note 2 3 2 3 8 3" xfId="14978"/>
    <cellStyle name="Note 2 3 2 3 8 3 2" xfId="14979"/>
    <cellStyle name="Note 2 3 2 3 8 3 3" xfId="14980"/>
    <cellStyle name="Note 2 3 2 3 8 4" xfId="14981"/>
    <cellStyle name="Note 2 3 2 3 8 4 2" xfId="14982"/>
    <cellStyle name="Note 2 3 2 3 8 4 3" xfId="14983"/>
    <cellStyle name="Note 2 3 2 3 8 5" xfId="14984"/>
    <cellStyle name="Note 2 3 2 3 8 5 2" xfId="14985"/>
    <cellStyle name="Note 2 3 2 3 8 5 3" xfId="14986"/>
    <cellStyle name="Note 2 3 2 3 8 6" xfId="14987"/>
    <cellStyle name="Note 2 3 2 3 8 6 2" xfId="14988"/>
    <cellStyle name="Note 2 3 2 3 8 6 3" xfId="14989"/>
    <cellStyle name="Note 2 3 2 3 8 7" xfId="14990"/>
    <cellStyle name="Note 2 3 2 3 8 8" xfId="14991"/>
    <cellStyle name="Note 2 3 2 3 8 9" xfId="14992"/>
    <cellStyle name="Note 2 3 2 3 9" xfId="14993"/>
    <cellStyle name="Note 2 3 2 3 9 2" xfId="14994"/>
    <cellStyle name="Note 2 3 2 3 9 2 2" xfId="14995"/>
    <cellStyle name="Note 2 3 2 3 9 2 3" xfId="14996"/>
    <cellStyle name="Note 2 3 2 3 9 3" xfId="14997"/>
    <cellStyle name="Note 2 3 2 3 9 3 2" xfId="14998"/>
    <cellStyle name="Note 2 3 2 3 9 3 3" xfId="14999"/>
    <cellStyle name="Note 2 3 2 3 9 4" xfId="15000"/>
    <cellStyle name="Note 2 3 2 3 9 4 2" xfId="15001"/>
    <cellStyle name="Note 2 3 2 3 9 4 3" xfId="15002"/>
    <cellStyle name="Note 2 3 2 3 9 5" xfId="15003"/>
    <cellStyle name="Note 2 3 2 3 9 5 2" xfId="15004"/>
    <cellStyle name="Note 2 3 2 3 9 5 3" xfId="15005"/>
    <cellStyle name="Note 2 3 2 3 9 6" xfId="15006"/>
    <cellStyle name="Note 2 3 2 3 9 6 2" xfId="15007"/>
    <cellStyle name="Note 2 3 2 3 9 6 3" xfId="15008"/>
    <cellStyle name="Note 2 3 2 3 9 7" xfId="15009"/>
    <cellStyle name="Note 2 3 2 3 9 8" xfId="15010"/>
    <cellStyle name="Note 2 3 2 4" xfId="15011"/>
    <cellStyle name="Note 2 3 2 4 10" xfId="15012"/>
    <cellStyle name="Note 2 3 2 4 11" xfId="15013"/>
    <cellStyle name="Note 2 3 2 4 2" xfId="15014"/>
    <cellStyle name="Note 2 3 2 4 2 2" xfId="15015"/>
    <cellStyle name="Note 2 3 2 4 2 3" xfId="15016"/>
    <cellStyle name="Note 2 3 2 4 2 4" xfId="15017"/>
    <cellStyle name="Note 2 3 2 4 3" xfId="15018"/>
    <cellStyle name="Note 2 3 2 4 3 2" xfId="15019"/>
    <cellStyle name="Note 2 3 2 4 3 3" xfId="15020"/>
    <cellStyle name="Note 2 3 2 4 3 4" xfId="15021"/>
    <cellStyle name="Note 2 3 2 4 4" xfId="15022"/>
    <cellStyle name="Note 2 3 2 4 4 2" xfId="15023"/>
    <cellStyle name="Note 2 3 2 4 4 3" xfId="15024"/>
    <cellStyle name="Note 2 3 2 4 4 4" xfId="15025"/>
    <cellStyle name="Note 2 3 2 4 5" xfId="15026"/>
    <cellStyle name="Note 2 3 2 4 5 2" xfId="15027"/>
    <cellStyle name="Note 2 3 2 4 5 3" xfId="15028"/>
    <cellStyle name="Note 2 3 2 4 5 4" xfId="15029"/>
    <cellStyle name="Note 2 3 2 4 6" xfId="15030"/>
    <cellStyle name="Note 2 3 2 4 6 2" xfId="15031"/>
    <cellStyle name="Note 2 3 2 4 6 3" xfId="15032"/>
    <cellStyle name="Note 2 3 2 4 6 4" xfId="15033"/>
    <cellStyle name="Note 2 3 2 4 7" xfId="15034"/>
    <cellStyle name="Note 2 3 2 4 8" xfId="15035"/>
    <cellStyle name="Note 2 3 2 4 9" xfId="15036"/>
    <cellStyle name="Note 2 3 2 5" xfId="15037"/>
    <cellStyle name="Note 2 3 2 5 10" xfId="15038"/>
    <cellStyle name="Note 2 3 2 5 2" xfId="15039"/>
    <cellStyle name="Note 2 3 2 5 2 2" xfId="15040"/>
    <cellStyle name="Note 2 3 2 5 2 3" xfId="15041"/>
    <cellStyle name="Note 2 3 2 5 2 4" xfId="15042"/>
    <cellStyle name="Note 2 3 2 5 3" xfId="15043"/>
    <cellStyle name="Note 2 3 2 5 3 2" xfId="15044"/>
    <cellStyle name="Note 2 3 2 5 3 3" xfId="15045"/>
    <cellStyle name="Note 2 3 2 5 3 4" xfId="15046"/>
    <cellStyle name="Note 2 3 2 5 4" xfId="15047"/>
    <cellStyle name="Note 2 3 2 5 4 2" xfId="15048"/>
    <cellStyle name="Note 2 3 2 5 4 3" xfId="15049"/>
    <cellStyle name="Note 2 3 2 5 4 4" xfId="15050"/>
    <cellStyle name="Note 2 3 2 5 5" xfId="15051"/>
    <cellStyle name="Note 2 3 2 5 5 2" xfId="15052"/>
    <cellStyle name="Note 2 3 2 5 5 3" xfId="15053"/>
    <cellStyle name="Note 2 3 2 5 5 4" xfId="15054"/>
    <cellStyle name="Note 2 3 2 5 6" xfId="15055"/>
    <cellStyle name="Note 2 3 2 5 6 2" xfId="15056"/>
    <cellStyle name="Note 2 3 2 5 6 3" xfId="15057"/>
    <cellStyle name="Note 2 3 2 5 6 4" xfId="15058"/>
    <cellStyle name="Note 2 3 2 5 7" xfId="15059"/>
    <cellStyle name="Note 2 3 2 5 8" xfId="15060"/>
    <cellStyle name="Note 2 3 2 5 9" xfId="15061"/>
    <cellStyle name="Note 2 3 2 6" xfId="15062"/>
    <cellStyle name="Note 2 3 2 6 2" xfId="15063"/>
    <cellStyle name="Note 2 3 2 6 2 2" xfId="15064"/>
    <cellStyle name="Note 2 3 2 6 2 3" xfId="15065"/>
    <cellStyle name="Note 2 3 2 6 3" xfId="15066"/>
    <cellStyle name="Note 2 3 2 6 3 2" xfId="15067"/>
    <cellStyle name="Note 2 3 2 6 3 3" xfId="15068"/>
    <cellStyle name="Note 2 3 2 6 4" xfId="15069"/>
    <cellStyle name="Note 2 3 2 6 4 2" xfId="15070"/>
    <cellStyle name="Note 2 3 2 6 4 3" xfId="15071"/>
    <cellStyle name="Note 2 3 2 6 5" xfId="15072"/>
    <cellStyle name="Note 2 3 2 6 5 2" xfId="15073"/>
    <cellStyle name="Note 2 3 2 6 5 3" xfId="15074"/>
    <cellStyle name="Note 2 3 2 6 6" xfId="15075"/>
    <cellStyle name="Note 2 3 2 6 6 2" xfId="15076"/>
    <cellStyle name="Note 2 3 2 6 6 3" xfId="15077"/>
    <cellStyle name="Note 2 3 2 6 7" xfId="15078"/>
    <cellStyle name="Note 2 3 2 6 8" xfId="15079"/>
    <cellStyle name="Note 2 3 2 6 9" xfId="15080"/>
    <cellStyle name="Note 2 3 2 7" xfId="15081"/>
    <cellStyle name="Note 2 3 2 7 2" xfId="15082"/>
    <cellStyle name="Note 2 3 2 7 2 2" xfId="15083"/>
    <cellStyle name="Note 2 3 2 7 2 3" xfId="15084"/>
    <cellStyle name="Note 2 3 2 7 3" xfId="15085"/>
    <cellStyle name="Note 2 3 2 7 3 2" xfId="15086"/>
    <cellStyle name="Note 2 3 2 7 3 3" xfId="15087"/>
    <cellStyle name="Note 2 3 2 7 4" xfId="15088"/>
    <cellStyle name="Note 2 3 2 7 4 2" xfId="15089"/>
    <cellStyle name="Note 2 3 2 7 4 3" xfId="15090"/>
    <cellStyle name="Note 2 3 2 7 5" xfId="15091"/>
    <cellStyle name="Note 2 3 2 7 5 2" xfId="15092"/>
    <cellStyle name="Note 2 3 2 7 5 3" xfId="15093"/>
    <cellStyle name="Note 2 3 2 7 6" xfId="15094"/>
    <cellStyle name="Note 2 3 2 7 6 2" xfId="15095"/>
    <cellStyle name="Note 2 3 2 7 6 3" xfId="15096"/>
    <cellStyle name="Note 2 3 2 7 7" xfId="15097"/>
    <cellStyle name="Note 2 3 2 7 8" xfId="15098"/>
    <cellStyle name="Note 2 3 2 7 9" xfId="15099"/>
    <cellStyle name="Note 2 3 2 8" xfId="15100"/>
    <cellStyle name="Note 2 3 2 8 2" xfId="15101"/>
    <cellStyle name="Note 2 3 2 8 2 2" xfId="15102"/>
    <cellStyle name="Note 2 3 2 8 2 3" xfId="15103"/>
    <cellStyle name="Note 2 3 2 8 3" xfId="15104"/>
    <cellStyle name="Note 2 3 2 8 3 2" xfId="15105"/>
    <cellStyle name="Note 2 3 2 8 3 3" xfId="15106"/>
    <cellStyle name="Note 2 3 2 8 4" xfId="15107"/>
    <cellStyle name="Note 2 3 2 8 4 2" xfId="15108"/>
    <cellStyle name="Note 2 3 2 8 4 3" xfId="15109"/>
    <cellStyle name="Note 2 3 2 8 5" xfId="15110"/>
    <cellStyle name="Note 2 3 2 8 5 2" xfId="15111"/>
    <cellStyle name="Note 2 3 2 8 5 3" xfId="15112"/>
    <cellStyle name="Note 2 3 2 8 6" xfId="15113"/>
    <cellStyle name="Note 2 3 2 8 6 2" xfId="15114"/>
    <cellStyle name="Note 2 3 2 8 6 3" xfId="15115"/>
    <cellStyle name="Note 2 3 2 8 7" xfId="15116"/>
    <cellStyle name="Note 2 3 2 8 8" xfId="15117"/>
    <cellStyle name="Note 2 3 2 8 9" xfId="15118"/>
    <cellStyle name="Note 2 3 2 9" xfId="15119"/>
    <cellStyle name="Note 2 3 2 9 2" xfId="15120"/>
    <cellStyle name="Note 2 3 2 9 2 2" xfId="15121"/>
    <cellStyle name="Note 2 3 2 9 2 3" xfId="15122"/>
    <cellStyle name="Note 2 3 2 9 3" xfId="15123"/>
    <cellStyle name="Note 2 3 2 9 3 2" xfId="15124"/>
    <cellStyle name="Note 2 3 2 9 3 3" xfId="15125"/>
    <cellStyle name="Note 2 3 2 9 4" xfId="15126"/>
    <cellStyle name="Note 2 3 2 9 4 2" xfId="15127"/>
    <cellStyle name="Note 2 3 2 9 4 3" xfId="15128"/>
    <cellStyle name="Note 2 3 2 9 5" xfId="15129"/>
    <cellStyle name="Note 2 3 2 9 5 2" xfId="15130"/>
    <cellStyle name="Note 2 3 2 9 5 3" xfId="15131"/>
    <cellStyle name="Note 2 3 2 9 6" xfId="15132"/>
    <cellStyle name="Note 2 3 2 9 6 2" xfId="15133"/>
    <cellStyle name="Note 2 3 2 9 6 3" xfId="15134"/>
    <cellStyle name="Note 2 3 2 9 7" xfId="15135"/>
    <cellStyle name="Note 2 3 2 9 8" xfId="15136"/>
    <cellStyle name="Note 2 3 2 9 9" xfId="15137"/>
    <cellStyle name="Note 2 3 20" xfId="15138"/>
    <cellStyle name="Note 2 3 3" xfId="15139"/>
    <cellStyle name="Note 2 3 3 10" xfId="15140"/>
    <cellStyle name="Note 2 3 3 10 2" xfId="15141"/>
    <cellStyle name="Note 2 3 3 10 2 2" xfId="15142"/>
    <cellStyle name="Note 2 3 3 10 2 3" xfId="15143"/>
    <cellStyle name="Note 2 3 3 10 3" xfId="15144"/>
    <cellStyle name="Note 2 3 3 10 3 2" xfId="15145"/>
    <cellStyle name="Note 2 3 3 10 3 3" xfId="15146"/>
    <cellStyle name="Note 2 3 3 10 4" xfId="15147"/>
    <cellStyle name="Note 2 3 3 10 4 2" xfId="15148"/>
    <cellStyle name="Note 2 3 3 10 4 3" xfId="15149"/>
    <cellStyle name="Note 2 3 3 10 5" xfId="15150"/>
    <cellStyle name="Note 2 3 3 10 5 2" xfId="15151"/>
    <cellStyle name="Note 2 3 3 10 5 3" xfId="15152"/>
    <cellStyle name="Note 2 3 3 10 6" xfId="15153"/>
    <cellStyle name="Note 2 3 3 10 6 2" xfId="15154"/>
    <cellStyle name="Note 2 3 3 10 6 3" xfId="15155"/>
    <cellStyle name="Note 2 3 3 10 7" xfId="15156"/>
    <cellStyle name="Note 2 3 3 10 8" xfId="15157"/>
    <cellStyle name="Note 2 3 3 11" xfId="15158"/>
    <cellStyle name="Note 2 3 3 11 2" xfId="15159"/>
    <cellStyle name="Note 2 3 3 11 2 2" xfId="15160"/>
    <cellStyle name="Note 2 3 3 11 2 3" xfId="15161"/>
    <cellStyle name="Note 2 3 3 11 3" xfId="15162"/>
    <cellStyle name="Note 2 3 3 11 3 2" xfId="15163"/>
    <cellStyle name="Note 2 3 3 11 3 3" xfId="15164"/>
    <cellStyle name="Note 2 3 3 11 4" xfId="15165"/>
    <cellStyle name="Note 2 3 3 11 4 2" xfId="15166"/>
    <cellStyle name="Note 2 3 3 11 4 3" xfId="15167"/>
    <cellStyle name="Note 2 3 3 11 5" xfId="15168"/>
    <cellStyle name="Note 2 3 3 11 5 2" xfId="15169"/>
    <cellStyle name="Note 2 3 3 11 5 3" xfId="15170"/>
    <cellStyle name="Note 2 3 3 11 6" xfId="15171"/>
    <cellStyle name="Note 2 3 3 11 6 2" xfId="15172"/>
    <cellStyle name="Note 2 3 3 11 6 3" xfId="15173"/>
    <cellStyle name="Note 2 3 3 11 7" xfId="15174"/>
    <cellStyle name="Note 2 3 3 11 8" xfId="15175"/>
    <cellStyle name="Note 2 3 3 12" xfId="15176"/>
    <cellStyle name="Note 2 3 3 12 2" xfId="15177"/>
    <cellStyle name="Note 2 3 3 12 2 2" xfId="15178"/>
    <cellStyle name="Note 2 3 3 12 2 3" xfId="15179"/>
    <cellStyle name="Note 2 3 3 12 3" xfId="15180"/>
    <cellStyle name="Note 2 3 3 12 3 2" xfId="15181"/>
    <cellStyle name="Note 2 3 3 12 3 3" xfId="15182"/>
    <cellStyle name="Note 2 3 3 12 4" xfId="15183"/>
    <cellStyle name="Note 2 3 3 12 4 2" xfId="15184"/>
    <cellStyle name="Note 2 3 3 12 4 3" xfId="15185"/>
    <cellStyle name="Note 2 3 3 12 5" xfId="15186"/>
    <cellStyle name="Note 2 3 3 12 5 2" xfId="15187"/>
    <cellStyle name="Note 2 3 3 12 5 3" xfId="15188"/>
    <cellStyle name="Note 2 3 3 12 6" xfId="15189"/>
    <cellStyle name="Note 2 3 3 12 6 2" xfId="15190"/>
    <cellStyle name="Note 2 3 3 12 6 3" xfId="15191"/>
    <cellStyle name="Note 2 3 3 12 7" xfId="15192"/>
    <cellStyle name="Note 2 3 3 12 8" xfId="15193"/>
    <cellStyle name="Note 2 3 3 13" xfId="15194"/>
    <cellStyle name="Note 2 3 3 13 2" xfId="15195"/>
    <cellStyle name="Note 2 3 3 13 2 2" xfId="15196"/>
    <cellStyle name="Note 2 3 3 13 2 3" xfId="15197"/>
    <cellStyle name="Note 2 3 3 13 3" xfId="15198"/>
    <cellStyle name="Note 2 3 3 13 3 2" xfId="15199"/>
    <cellStyle name="Note 2 3 3 13 3 3" xfId="15200"/>
    <cellStyle name="Note 2 3 3 13 4" xfId="15201"/>
    <cellStyle name="Note 2 3 3 13 4 2" xfId="15202"/>
    <cellStyle name="Note 2 3 3 13 4 3" xfId="15203"/>
    <cellStyle name="Note 2 3 3 13 5" xfId="15204"/>
    <cellStyle name="Note 2 3 3 13 5 2" xfId="15205"/>
    <cellStyle name="Note 2 3 3 13 5 3" xfId="15206"/>
    <cellStyle name="Note 2 3 3 13 6" xfId="15207"/>
    <cellStyle name="Note 2 3 3 13 6 2" xfId="15208"/>
    <cellStyle name="Note 2 3 3 13 6 3" xfId="15209"/>
    <cellStyle name="Note 2 3 3 13 7" xfId="15210"/>
    <cellStyle name="Note 2 3 3 13 8" xfId="15211"/>
    <cellStyle name="Note 2 3 3 14" xfId="15212"/>
    <cellStyle name="Note 2 3 3 14 2" xfId="15213"/>
    <cellStyle name="Note 2 3 3 14 2 2" xfId="15214"/>
    <cellStyle name="Note 2 3 3 14 2 3" xfId="15215"/>
    <cellStyle name="Note 2 3 3 14 3" xfId="15216"/>
    <cellStyle name="Note 2 3 3 14 3 2" xfId="15217"/>
    <cellStyle name="Note 2 3 3 14 3 3" xfId="15218"/>
    <cellStyle name="Note 2 3 3 14 4" xfId="15219"/>
    <cellStyle name="Note 2 3 3 14 4 2" xfId="15220"/>
    <cellStyle name="Note 2 3 3 14 4 3" xfId="15221"/>
    <cellStyle name="Note 2 3 3 14 5" xfId="15222"/>
    <cellStyle name="Note 2 3 3 14 5 2" xfId="15223"/>
    <cellStyle name="Note 2 3 3 14 5 3" xfId="15224"/>
    <cellStyle name="Note 2 3 3 14 6" xfId="15225"/>
    <cellStyle name="Note 2 3 3 14 6 2" xfId="15226"/>
    <cellStyle name="Note 2 3 3 14 6 3" xfId="15227"/>
    <cellStyle name="Note 2 3 3 14 7" xfId="15228"/>
    <cellStyle name="Note 2 3 3 14 8" xfId="15229"/>
    <cellStyle name="Note 2 3 3 15" xfId="15230"/>
    <cellStyle name="Note 2 3 3 15 2" xfId="15231"/>
    <cellStyle name="Note 2 3 3 15 2 2" xfId="15232"/>
    <cellStyle name="Note 2 3 3 15 2 3" xfId="15233"/>
    <cellStyle name="Note 2 3 3 15 3" xfId="15234"/>
    <cellStyle name="Note 2 3 3 15 3 2" xfId="15235"/>
    <cellStyle name="Note 2 3 3 15 3 3" xfId="15236"/>
    <cellStyle name="Note 2 3 3 15 4" xfId="15237"/>
    <cellStyle name="Note 2 3 3 15 4 2" xfId="15238"/>
    <cellStyle name="Note 2 3 3 15 4 3" xfId="15239"/>
    <cellStyle name="Note 2 3 3 15 5" xfId="15240"/>
    <cellStyle name="Note 2 3 3 15 5 2" xfId="15241"/>
    <cellStyle name="Note 2 3 3 15 5 3" xfId="15242"/>
    <cellStyle name="Note 2 3 3 15 6" xfId="15243"/>
    <cellStyle name="Note 2 3 3 15 6 2" xfId="15244"/>
    <cellStyle name="Note 2 3 3 15 6 3" xfId="15245"/>
    <cellStyle name="Note 2 3 3 15 7" xfId="15246"/>
    <cellStyle name="Note 2 3 3 15 8" xfId="15247"/>
    <cellStyle name="Note 2 3 3 16" xfId="15248"/>
    <cellStyle name="Note 2 3 3 2" xfId="15249"/>
    <cellStyle name="Note 2 3 3 2 2" xfId="15250"/>
    <cellStyle name="Note 2 3 3 2 2 2" xfId="15251"/>
    <cellStyle name="Note 2 3 3 2 2 3" xfId="15252"/>
    <cellStyle name="Note 2 3 3 2 3" xfId="15253"/>
    <cellStyle name="Note 2 3 3 2 3 2" xfId="15254"/>
    <cellStyle name="Note 2 3 3 2 3 3" xfId="15255"/>
    <cellStyle name="Note 2 3 3 2 4" xfId="15256"/>
    <cellStyle name="Note 2 3 3 2 4 2" xfId="15257"/>
    <cellStyle name="Note 2 3 3 2 4 3" xfId="15258"/>
    <cellStyle name="Note 2 3 3 2 5" xfId="15259"/>
    <cellStyle name="Note 2 3 3 2 5 2" xfId="15260"/>
    <cellStyle name="Note 2 3 3 2 5 3" xfId="15261"/>
    <cellStyle name="Note 2 3 3 2 6" xfId="15262"/>
    <cellStyle name="Note 2 3 3 2 6 2" xfId="15263"/>
    <cellStyle name="Note 2 3 3 2 6 3" xfId="15264"/>
    <cellStyle name="Note 2 3 3 2 7" xfId="15265"/>
    <cellStyle name="Note 2 3 3 2 8" xfId="15266"/>
    <cellStyle name="Note 2 3 3 2 9" xfId="15267"/>
    <cellStyle name="Note 2 3 3 3" xfId="15268"/>
    <cellStyle name="Note 2 3 3 3 2" xfId="15269"/>
    <cellStyle name="Note 2 3 3 3 2 2" xfId="15270"/>
    <cellStyle name="Note 2 3 3 3 2 3" xfId="15271"/>
    <cellStyle name="Note 2 3 3 3 3" xfId="15272"/>
    <cellStyle name="Note 2 3 3 3 3 2" xfId="15273"/>
    <cellStyle name="Note 2 3 3 3 3 3" xfId="15274"/>
    <cellStyle name="Note 2 3 3 3 4" xfId="15275"/>
    <cellStyle name="Note 2 3 3 3 4 2" xfId="15276"/>
    <cellStyle name="Note 2 3 3 3 4 3" xfId="15277"/>
    <cellStyle name="Note 2 3 3 3 5" xfId="15278"/>
    <cellStyle name="Note 2 3 3 3 5 2" xfId="15279"/>
    <cellStyle name="Note 2 3 3 3 5 3" xfId="15280"/>
    <cellStyle name="Note 2 3 3 3 6" xfId="15281"/>
    <cellStyle name="Note 2 3 3 3 6 2" xfId="15282"/>
    <cellStyle name="Note 2 3 3 3 6 3" xfId="15283"/>
    <cellStyle name="Note 2 3 3 3 7" xfId="15284"/>
    <cellStyle name="Note 2 3 3 3 8" xfId="15285"/>
    <cellStyle name="Note 2 3 3 3 9" xfId="15286"/>
    <cellStyle name="Note 2 3 3 4" xfId="15287"/>
    <cellStyle name="Note 2 3 3 4 2" xfId="15288"/>
    <cellStyle name="Note 2 3 3 4 2 2" xfId="15289"/>
    <cellStyle name="Note 2 3 3 4 2 3" xfId="15290"/>
    <cellStyle name="Note 2 3 3 4 3" xfId="15291"/>
    <cellStyle name="Note 2 3 3 4 3 2" xfId="15292"/>
    <cellStyle name="Note 2 3 3 4 3 3" xfId="15293"/>
    <cellStyle name="Note 2 3 3 4 4" xfId="15294"/>
    <cellStyle name="Note 2 3 3 4 4 2" xfId="15295"/>
    <cellStyle name="Note 2 3 3 4 4 3" xfId="15296"/>
    <cellStyle name="Note 2 3 3 4 5" xfId="15297"/>
    <cellStyle name="Note 2 3 3 4 5 2" xfId="15298"/>
    <cellStyle name="Note 2 3 3 4 5 3" xfId="15299"/>
    <cellStyle name="Note 2 3 3 4 6" xfId="15300"/>
    <cellStyle name="Note 2 3 3 4 6 2" xfId="15301"/>
    <cellStyle name="Note 2 3 3 4 6 3" xfId="15302"/>
    <cellStyle name="Note 2 3 3 4 7" xfId="15303"/>
    <cellStyle name="Note 2 3 3 4 8" xfId="15304"/>
    <cellStyle name="Note 2 3 3 4 9" xfId="15305"/>
    <cellStyle name="Note 2 3 3 5" xfId="15306"/>
    <cellStyle name="Note 2 3 3 5 2" xfId="15307"/>
    <cellStyle name="Note 2 3 3 5 2 2" xfId="15308"/>
    <cellStyle name="Note 2 3 3 5 2 3" xfId="15309"/>
    <cellStyle name="Note 2 3 3 5 3" xfId="15310"/>
    <cellStyle name="Note 2 3 3 5 3 2" xfId="15311"/>
    <cellStyle name="Note 2 3 3 5 3 3" xfId="15312"/>
    <cellStyle name="Note 2 3 3 5 4" xfId="15313"/>
    <cellStyle name="Note 2 3 3 5 4 2" xfId="15314"/>
    <cellStyle name="Note 2 3 3 5 4 3" xfId="15315"/>
    <cellStyle name="Note 2 3 3 5 5" xfId="15316"/>
    <cellStyle name="Note 2 3 3 5 5 2" xfId="15317"/>
    <cellStyle name="Note 2 3 3 5 5 3" xfId="15318"/>
    <cellStyle name="Note 2 3 3 5 6" xfId="15319"/>
    <cellStyle name="Note 2 3 3 5 6 2" xfId="15320"/>
    <cellStyle name="Note 2 3 3 5 6 3" xfId="15321"/>
    <cellStyle name="Note 2 3 3 5 7" xfId="15322"/>
    <cellStyle name="Note 2 3 3 5 8" xfId="15323"/>
    <cellStyle name="Note 2 3 3 5 9" xfId="15324"/>
    <cellStyle name="Note 2 3 3 6" xfId="15325"/>
    <cellStyle name="Note 2 3 3 6 2" xfId="15326"/>
    <cellStyle name="Note 2 3 3 6 2 2" xfId="15327"/>
    <cellStyle name="Note 2 3 3 6 2 3" xfId="15328"/>
    <cellStyle name="Note 2 3 3 6 3" xfId="15329"/>
    <cellStyle name="Note 2 3 3 6 3 2" xfId="15330"/>
    <cellStyle name="Note 2 3 3 6 3 3" xfId="15331"/>
    <cellStyle name="Note 2 3 3 6 4" xfId="15332"/>
    <cellStyle name="Note 2 3 3 6 4 2" xfId="15333"/>
    <cellStyle name="Note 2 3 3 6 4 3" xfId="15334"/>
    <cellStyle name="Note 2 3 3 6 5" xfId="15335"/>
    <cellStyle name="Note 2 3 3 6 5 2" xfId="15336"/>
    <cellStyle name="Note 2 3 3 6 5 3" xfId="15337"/>
    <cellStyle name="Note 2 3 3 6 6" xfId="15338"/>
    <cellStyle name="Note 2 3 3 6 6 2" xfId="15339"/>
    <cellStyle name="Note 2 3 3 6 6 3" xfId="15340"/>
    <cellStyle name="Note 2 3 3 6 7" xfId="15341"/>
    <cellStyle name="Note 2 3 3 6 8" xfId="15342"/>
    <cellStyle name="Note 2 3 3 6 9" xfId="15343"/>
    <cellStyle name="Note 2 3 3 7" xfId="15344"/>
    <cellStyle name="Note 2 3 3 7 2" xfId="15345"/>
    <cellStyle name="Note 2 3 3 7 2 2" xfId="15346"/>
    <cellStyle name="Note 2 3 3 7 2 3" xfId="15347"/>
    <cellStyle name="Note 2 3 3 7 3" xfId="15348"/>
    <cellStyle name="Note 2 3 3 7 3 2" xfId="15349"/>
    <cellStyle name="Note 2 3 3 7 3 3" xfId="15350"/>
    <cellStyle name="Note 2 3 3 7 4" xfId="15351"/>
    <cellStyle name="Note 2 3 3 7 4 2" xfId="15352"/>
    <cellStyle name="Note 2 3 3 7 4 3" xfId="15353"/>
    <cellStyle name="Note 2 3 3 7 5" xfId="15354"/>
    <cellStyle name="Note 2 3 3 7 5 2" xfId="15355"/>
    <cellStyle name="Note 2 3 3 7 5 3" xfId="15356"/>
    <cellStyle name="Note 2 3 3 7 6" xfId="15357"/>
    <cellStyle name="Note 2 3 3 7 6 2" xfId="15358"/>
    <cellStyle name="Note 2 3 3 7 6 3" xfId="15359"/>
    <cellStyle name="Note 2 3 3 7 7" xfId="15360"/>
    <cellStyle name="Note 2 3 3 7 8" xfId="15361"/>
    <cellStyle name="Note 2 3 3 7 9" xfId="15362"/>
    <cellStyle name="Note 2 3 3 8" xfId="15363"/>
    <cellStyle name="Note 2 3 3 8 2" xfId="15364"/>
    <cellStyle name="Note 2 3 3 8 2 2" xfId="15365"/>
    <cellStyle name="Note 2 3 3 8 2 3" xfId="15366"/>
    <cellStyle name="Note 2 3 3 8 3" xfId="15367"/>
    <cellStyle name="Note 2 3 3 8 3 2" xfId="15368"/>
    <cellStyle name="Note 2 3 3 8 3 3" xfId="15369"/>
    <cellStyle name="Note 2 3 3 8 4" xfId="15370"/>
    <cellStyle name="Note 2 3 3 8 4 2" xfId="15371"/>
    <cellStyle name="Note 2 3 3 8 4 3" xfId="15372"/>
    <cellStyle name="Note 2 3 3 8 5" xfId="15373"/>
    <cellStyle name="Note 2 3 3 8 5 2" xfId="15374"/>
    <cellStyle name="Note 2 3 3 8 5 3" xfId="15375"/>
    <cellStyle name="Note 2 3 3 8 6" xfId="15376"/>
    <cellStyle name="Note 2 3 3 8 6 2" xfId="15377"/>
    <cellStyle name="Note 2 3 3 8 6 3" xfId="15378"/>
    <cellStyle name="Note 2 3 3 8 7" xfId="15379"/>
    <cellStyle name="Note 2 3 3 8 8" xfId="15380"/>
    <cellStyle name="Note 2 3 3 8 9" xfId="15381"/>
    <cellStyle name="Note 2 3 3 9" xfId="15382"/>
    <cellStyle name="Note 2 3 3 9 2" xfId="15383"/>
    <cellStyle name="Note 2 3 3 9 2 2" xfId="15384"/>
    <cellStyle name="Note 2 3 3 9 2 3" xfId="15385"/>
    <cellStyle name="Note 2 3 3 9 3" xfId="15386"/>
    <cellStyle name="Note 2 3 3 9 3 2" xfId="15387"/>
    <cellStyle name="Note 2 3 3 9 3 3" xfId="15388"/>
    <cellStyle name="Note 2 3 3 9 4" xfId="15389"/>
    <cellStyle name="Note 2 3 3 9 4 2" xfId="15390"/>
    <cellStyle name="Note 2 3 3 9 4 3" xfId="15391"/>
    <cellStyle name="Note 2 3 3 9 5" xfId="15392"/>
    <cellStyle name="Note 2 3 3 9 5 2" xfId="15393"/>
    <cellStyle name="Note 2 3 3 9 5 3" xfId="15394"/>
    <cellStyle name="Note 2 3 3 9 6" xfId="15395"/>
    <cellStyle name="Note 2 3 3 9 6 2" xfId="15396"/>
    <cellStyle name="Note 2 3 3 9 6 3" xfId="15397"/>
    <cellStyle name="Note 2 3 3 9 7" xfId="15398"/>
    <cellStyle name="Note 2 3 3 9 8" xfId="15399"/>
    <cellStyle name="Note 2 3 4" xfId="15400"/>
    <cellStyle name="Note 2 3 4 10" xfId="15401"/>
    <cellStyle name="Note 2 3 4 10 2" xfId="15402"/>
    <cellStyle name="Note 2 3 4 10 2 2" xfId="15403"/>
    <cellStyle name="Note 2 3 4 10 2 3" xfId="15404"/>
    <cellStyle name="Note 2 3 4 10 3" xfId="15405"/>
    <cellStyle name="Note 2 3 4 10 3 2" xfId="15406"/>
    <cellStyle name="Note 2 3 4 10 3 3" xfId="15407"/>
    <cellStyle name="Note 2 3 4 10 4" xfId="15408"/>
    <cellStyle name="Note 2 3 4 10 4 2" xfId="15409"/>
    <cellStyle name="Note 2 3 4 10 4 3" xfId="15410"/>
    <cellStyle name="Note 2 3 4 10 5" xfId="15411"/>
    <cellStyle name="Note 2 3 4 10 5 2" xfId="15412"/>
    <cellStyle name="Note 2 3 4 10 5 3" xfId="15413"/>
    <cellStyle name="Note 2 3 4 10 6" xfId="15414"/>
    <cellStyle name="Note 2 3 4 10 6 2" xfId="15415"/>
    <cellStyle name="Note 2 3 4 10 6 3" xfId="15416"/>
    <cellStyle name="Note 2 3 4 10 7" xfId="15417"/>
    <cellStyle name="Note 2 3 4 10 8" xfId="15418"/>
    <cellStyle name="Note 2 3 4 11" xfId="15419"/>
    <cellStyle name="Note 2 3 4 11 2" xfId="15420"/>
    <cellStyle name="Note 2 3 4 11 2 2" xfId="15421"/>
    <cellStyle name="Note 2 3 4 11 2 3" xfId="15422"/>
    <cellStyle name="Note 2 3 4 11 3" xfId="15423"/>
    <cellStyle name="Note 2 3 4 11 3 2" xfId="15424"/>
    <cellStyle name="Note 2 3 4 11 3 3" xfId="15425"/>
    <cellStyle name="Note 2 3 4 11 4" xfId="15426"/>
    <cellStyle name="Note 2 3 4 11 4 2" xfId="15427"/>
    <cellStyle name="Note 2 3 4 11 4 3" xfId="15428"/>
    <cellStyle name="Note 2 3 4 11 5" xfId="15429"/>
    <cellStyle name="Note 2 3 4 11 5 2" xfId="15430"/>
    <cellStyle name="Note 2 3 4 11 5 3" xfId="15431"/>
    <cellStyle name="Note 2 3 4 11 6" xfId="15432"/>
    <cellStyle name="Note 2 3 4 11 6 2" xfId="15433"/>
    <cellStyle name="Note 2 3 4 11 6 3" xfId="15434"/>
    <cellStyle name="Note 2 3 4 11 7" xfId="15435"/>
    <cellStyle name="Note 2 3 4 11 8" xfId="15436"/>
    <cellStyle name="Note 2 3 4 12" xfId="15437"/>
    <cellStyle name="Note 2 3 4 12 2" xfId="15438"/>
    <cellStyle name="Note 2 3 4 12 2 2" xfId="15439"/>
    <cellStyle name="Note 2 3 4 12 2 3" xfId="15440"/>
    <cellStyle name="Note 2 3 4 12 3" xfId="15441"/>
    <cellStyle name="Note 2 3 4 12 3 2" xfId="15442"/>
    <cellStyle name="Note 2 3 4 12 3 3" xfId="15443"/>
    <cellStyle name="Note 2 3 4 12 4" xfId="15444"/>
    <cellStyle name="Note 2 3 4 12 4 2" xfId="15445"/>
    <cellStyle name="Note 2 3 4 12 4 3" xfId="15446"/>
    <cellStyle name="Note 2 3 4 12 5" xfId="15447"/>
    <cellStyle name="Note 2 3 4 12 5 2" xfId="15448"/>
    <cellStyle name="Note 2 3 4 12 5 3" xfId="15449"/>
    <cellStyle name="Note 2 3 4 12 6" xfId="15450"/>
    <cellStyle name="Note 2 3 4 12 6 2" xfId="15451"/>
    <cellStyle name="Note 2 3 4 12 6 3" xfId="15452"/>
    <cellStyle name="Note 2 3 4 12 7" xfId="15453"/>
    <cellStyle name="Note 2 3 4 12 8" xfId="15454"/>
    <cellStyle name="Note 2 3 4 13" xfId="15455"/>
    <cellStyle name="Note 2 3 4 13 2" xfId="15456"/>
    <cellStyle name="Note 2 3 4 13 2 2" xfId="15457"/>
    <cellStyle name="Note 2 3 4 13 2 3" xfId="15458"/>
    <cellStyle name="Note 2 3 4 13 3" xfId="15459"/>
    <cellStyle name="Note 2 3 4 13 3 2" xfId="15460"/>
    <cellStyle name="Note 2 3 4 13 3 3" xfId="15461"/>
    <cellStyle name="Note 2 3 4 13 4" xfId="15462"/>
    <cellStyle name="Note 2 3 4 13 4 2" xfId="15463"/>
    <cellStyle name="Note 2 3 4 13 4 3" xfId="15464"/>
    <cellStyle name="Note 2 3 4 13 5" xfId="15465"/>
    <cellStyle name="Note 2 3 4 13 5 2" xfId="15466"/>
    <cellStyle name="Note 2 3 4 13 5 3" xfId="15467"/>
    <cellStyle name="Note 2 3 4 13 6" xfId="15468"/>
    <cellStyle name="Note 2 3 4 13 6 2" xfId="15469"/>
    <cellStyle name="Note 2 3 4 13 6 3" xfId="15470"/>
    <cellStyle name="Note 2 3 4 13 7" xfId="15471"/>
    <cellStyle name="Note 2 3 4 13 8" xfId="15472"/>
    <cellStyle name="Note 2 3 4 14" xfId="15473"/>
    <cellStyle name="Note 2 3 4 14 2" xfId="15474"/>
    <cellStyle name="Note 2 3 4 14 2 2" xfId="15475"/>
    <cellStyle name="Note 2 3 4 14 2 3" xfId="15476"/>
    <cellStyle name="Note 2 3 4 14 3" xfId="15477"/>
    <cellStyle name="Note 2 3 4 14 3 2" xfId="15478"/>
    <cellStyle name="Note 2 3 4 14 3 3" xfId="15479"/>
    <cellStyle name="Note 2 3 4 14 4" xfId="15480"/>
    <cellStyle name="Note 2 3 4 14 4 2" xfId="15481"/>
    <cellStyle name="Note 2 3 4 14 4 3" xfId="15482"/>
    <cellStyle name="Note 2 3 4 14 5" xfId="15483"/>
    <cellStyle name="Note 2 3 4 14 5 2" xfId="15484"/>
    <cellStyle name="Note 2 3 4 14 5 3" xfId="15485"/>
    <cellStyle name="Note 2 3 4 14 6" xfId="15486"/>
    <cellStyle name="Note 2 3 4 14 6 2" xfId="15487"/>
    <cellStyle name="Note 2 3 4 14 6 3" xfId="15488"/>
    <cellStyle name="Note 2 3 4 14 7" xfId="15489"/>
    <cellStyle name="Note 2 3 4 14 8" xfId="15490"/>
    <cellStyle name="Note 2 3 4 15" xfId="15491"/>
    <cellStyle name="Note 2 3 4 15 2" xfId="15492"/>
    <cellStyle name="Note 2 3 4 15 2 2" xfId="15493"/>
    <cellStyle name="Note 2 3 4 15 2 3" xfId="15494"/>
    <cellStyle name="Note 2 3 4 15 3" xfId="15495"/>
    <cellStyle name="Note 2 3 4 15 3 2" xfId="15496"/>
    <cellStyle name="Note 2 3 4 15 3 3" xfId="15497"/>
    <cellStyle name="Note 2 3 4 15 4" xfId="15498"/>
    <cellStyle name="Note 2 3 4 15 4 2" xfId="15499"/>
    <cellStyle name="Note 2 3 4 15 4 3" xfId="15500"/>
    <cellStyle name="Note 2 3 4 15 5" xfId="15501"/>
    <cellStyle name="Note 2 3 4 15 5 2" xfId="15502"/>
    <cellStyle name="Note 2 3 4 15 5 3" xfId="15503"/>
    <cellStyle name="Note 2 3 4 15 6" xfId="15504"/>
    <cellStyle name="Note 2 3 4 15 6 2" xfId="15505"/>
    <cellStyle name="Note 2 3 4 15 6 3" xfId="15506"/>
    <cellStyle name="Note 2 3 4 15 7" xfId="15507"/>
    <cellStyle name="Note 2 3 4 15 8" xfId="15508"/>
    <cellStyle name="Note 2 3 4 16" xfId="15509"/>
    <cellStyle name="Note 2 3 4 2" xfId="15510"/>
    <cellStyle name="Note 2 3 4 2 2" xfId="15511"/>
    <cellStyle name="Note 2 3 4 2 2 2" xfId="15512"/>
    <cellStyle name="Note 2 3 4 2 2 3" xfId="15513"/>
    <cellStyle name="Note 2 3 4 2 3" xfId="15514"/>
    <cellStyle name="Note 2 3 4 2 3 2" xfId="15515"/>
    <cellStyle name="Note 2 3 4 2 3 3" xfId="15516"/>
    <cellStyle name="Note 2 3 4 2 4" xfId="15517"/>
    <cellStyle name="Note 2 3 4 2 4 2" xfId="15518"/>
    <cellStyle name="Note 2 3 4 2 4 3" xfId="15519"/>
    <cellStyle name="Note 2 3 4 2 5" xfId="15520"/>
    <cellStyle name="Note 2 3 4 2 5 2" xfId="15521"/>
    <cellStyle name="Note 2 3 4 2 5 3" xfId="15522"/>
    <cellStyle name="Note 2 3 4 2 6" xfId="15523"/>
    <cellStyle name="Note 2 3 4 2 6 2" xfId="15524"/>
    <cellStyle name="Note 2 3 4 2 6 3" xfId="15525"/>
    <cellStyle name="Note 2 3 4 2 7" xfId="15526"/>
    <cellStyle name="Note 2 3 4 2 8" xfId="15527"/>
    <cellStyle name="Note 2 3 4 2 9" xfId="15528"/>
    <cellStyle name="Note 2 3 4 3" xfId="15529"/>
    <cellStyle name="Note 2 3 4 3 2" xfId="15530"/>
    <cellStyle name="Note 2 3 4 3 2 2" xfId="15531"/>
    <cellStyle name="Note 2 3 4 3 2 3" xfId="15532"/>
    <cellStyle name="Note 2 3 4 3 3" xfId="15533"/>
    <cellStyle name="Note 2 3 4 3 3 2" xfId="15534"/>
    <cellStyle name="Note 2 3 4 3 3 3" xfId="15535"/>
    <cellStyle name="Note 2 3 4 3 4" xfId="15536"/>
    <cellStyle name="Note 2 3 4 3 4 2" xfId="15537"/>
    <cellStyle name="Note 2 3 4 3 4 3" xfId="15538"/>
    <cellStyle name="Note 2 3 4 3 5" xfId="15539"/>
    <cellStyle name="Note 2 3 4 3 5 2" xfId="15540"/>
    <cellStyle name="Note 2 3 4 3 5 3" xfId="15541"/>
    <cellStyle name="Note 2 3 4 3 6" xfId="15542"/>
    <cellStyle name="Note 2 3 4 3 6 2" xfId="15543"/>
    <cellStyle name="Note 2 3 4 3 6 3" xfId="15544"/>
    <cellStyle name="Note 2 3 4 3 7" xfId="15545"/>
    <cellStyle name="Note 2 3 4 3 8" xfId="15546"/>
    <cellStyle name="Note 2 3 4 3 9" xfId="15547"/>
    <cellStyle name="Note 2 3 4 4" xfId="15548"/>
    <cellStyle name="Note 2 3 4 4 2" xfId="15549"/>
    <cellStyle name="Note 2 3 4 4 2 2" xfId="15550"/>
    <cellStyle name="Note 2 3 4 4 2 3" xfId="15551"/>
    <cellStyle name="Note 2 3 4 4 3" xfId="15552"/>
    <cellStyle name="Note 2 3 4 4 3 2" xfId="15553"/>
    <cellStyle name="Note 2 3 4 4 3 3" xfId="15554"/>
    <cellStyle name="Note 2 3 4 4 4" xfId="15555"/>
    <cellStyle name="Note 2 3 4 4 4 2" xfId="15556"/>
    <cellStyle name="Note 2 3 4 4 4 3" xfId="15557"/>
    <cellStyle name="Note 2 3 4 4 5" xfId="15558"/>
    <cellStyle name="Note 2 3 4 4 5 2" xfId="15559"/>
    <cellStyle name="Note 2 3 4 4 5 3" xfId="15560"/>
    <cellStyle name="Note 2 3 4 4 6" xfId="15561"/>
    <cellStyle name="Note 2 3 4 4 6 2" xfId="15562"/>
    <cellStyle name="Note 2 3 4 4 6 3" xfId="15563"/>
    <cellStyle name="Note 2 3 4 4 7" xfId="15564"/>
    <cellStyle name="Note 2 3 4 4 8" xfId="15565"/>
    <cellStyle name="Note 2 3 4 4 9" xfId="15566"/>
    <cellStyle name="Note 2 3 4 5" xfId="15567"/>
    <cellStyle name="Note 2 3 4 5 2" xfId="15568"/>
    <cellStyle name="Note 2 3 4 5 2 2" xfId="15569"/>
    <cellStyle name="Note 2 3 4 5 2 3" xfId="15570"/>
    <cellStyle name="Note 2 3 4 5 3" xfId="15571"/>
    <cellStyle name="Note 2 3 4 5 3 2" xfId="15572"/>
    <cellStyle name="Note 2 3 4 5 3 3" xfId="15573"/>
    <cellStyle name="Note 2 3 4 5 4" xfId="15574"/>
    <cellStyle name="Note 2 3 4 5 4 2" xfId="15575"/>
    <cellStyle name="Note 2 3 4 5 4 3" xfId="15576"/>
    <cellStyle name="Note 2 3 4 5 5" xfId="15577"/>
    <cellStyle name="Note 2 3 4 5 5 2" xfId="15578"/>
    <cellStyle name="Note 2 3 4 5 5 3" xfId="15579"/>
    <cellStyle name="Note 2 3 4 5 6" xfId="15580"/>
    <cellStyle name="Note 2 3 4 5 6 2" xfId="15581"/>
    <cellStyle name="Note 2 3 4 5 6 3" xfId="15582"/>
    <cellStyle name="Note 2 3 4 5 7" xfId="15583"/>
    <cellStyle name="Note 2 3 4 5 8" xfId="15584"/>
    <cellStyle name="Note 2 3 4 5 9" xfId="15585"/>
    <cellStyle name="Note 2 3 4 6" xfId="15586"/>
    <cellStyle name="Note 2 3 4 6 2" xfId="15587"/>
    <cellStyle name="Note 2 3 4 6 2 2" xfId="15588"/>
    <cellStyle name="Note 2 3 4 6 2 3" xfId="15589"/>
    <cellStyle name="Note 2 3 4 6 3" xfId="15590"/>
    <cellStyle name="Note 2 3 4 6 3 2" xfId="15591"/>
    <cellStyle name="Note 2 3 4 6 3 3" xfId="15592"/>
    <cellStyle name="Note 2 3 4 6 4" xfId="15593"/>
    <cellStyle name="Note 2 3 4 6 4 2" xfId="15594"/>
    <cellStyle name="Note 2 3 4 6 4 3" xfId="15595"/>
    <cellStyle name="Note 2 3 4 6 5" xfId="15596"/>
    <cellStyle name="Note 2 3 4 6 5 2" xfId="15597"/>
    <cellStyle name="Note 2 3 4 6 5 3" xfId="15598"/>
    <cellStyle name="Note 2 3 4 6 6" xfId="15599"/>
    <cellStyle name="Note 2 3 4 6 6 2" xfId="15600"/>
    <cellStyle name="Note 2 3 4 6 6 3" xfId="15601"/>
    <cellStyle name="Note 2 3 4 6 7" xfId="15602"/>
    <cellStyle name="Note 2 3 4 6 8" xfId="15603"/>
    <cellStyle name="Note 2 3 4 6 9" xfId="15604"/>
    <cellStyle name="Note 2 3 4 7" xfId="15605"/>
    <cellStyle name="Note 2 3 4 7 2" xfId="15606"/>
    <cellStyle name="Note 2 3 4 7 2 2" xfId="15607"/>
    <cellStyle name="Note 2 3 4 7 2 3" xfId="15608"/>
    <cellStyle name="Note 2 3 4 7 3" xfId="15609"/>
    <cellStyle name="Note 2 3 4 7 3 2" xfId="15610"/>
    <cellStyle name="Note 2 3 4 7 3 3" xfId="15611"/>
    <cellStyle name="Note 2 3 4 7 4" xfId="15612"/>
    <cellStyle name="Note 2 3 4 7 4 2" xfId="15613"/>
    <cellStyle name="Note 2 3 4 7 4 3" xfId="15614"/>
    <cellStyle name="Note 2 3 4 7 5" xfId="15615"/>
    <cellStyle name="Note 2 3 4 7 5 2" xfId="15616"/>
    <cellStyle name="Note 2 3 4 7 5 3" xfId="15617"/>
    <cellStyle name="Note 2 3 4 7 6" xfId="15618"/>
    <cellStyle name="Note 2 3 4 7 6 2" xfId="15619"/>
    <cellStyle name="Note 2 3 4 7 6 3" xfId="15620"/>
    <cellStyle name="Note 2 3 4 7 7" xfId="15621"/>
    <cellStyle name="Note 2 3 4 7 8" xfId="15622"/>
    <cellStyle name="Note 2 3 4 7 9" xfId="15623"/>
    <cellStyle name="Note 2 3 4 8" xfId="15624"/>
    <cellStyle name="Note 2 3 4 8 2" xfId="15625"/>
    <cellStyle name="Note 2 3 4 8 2 2" xfId="15626"/>
    <cellStyle name="Note 2 3 4 8 2 3" xfId="15627"/>
    <cellStyle name="Note 2 3 4 8 3" xfId="15628"/>
    <cellStyle name="Note 2 3 4 8 3 2" xfId="15629"/>
    <cellStyle name="Note 2 3 4 8 3 3" xfId="15630"/>
    <cellStyle name="Note 2 3 4 8 4" xfId="15631"/>
    <cellStyle name="Note 2 3 4 8 4 2" xfId="15632"/>
    <cellStyle name="Note 2 3 4 8 4 3" xfId="15633"/>
    <cellStyle name="Note 2 3 4 8 5" xfId="15634"/>
    <cellStyle name="Note 2 3 4 8 5 2" xfId="15635"/>
    <cellStyle name="Note 2 3 4 8 5 3" xfId="15636"/>
    <cellStyle name="Note 2 3 4 8 6" xfId="15637"/>
    <cellStyle name="Note 2 3 4 8 6 2" xfId="15638"/>
    <cellStyle name="Note 2 3 4 8 6 3" xfId="15639"/>
    <cellStyle name="Note 2 3 4 8 7" xfId="15640"/>
    <cellStyle name="Note 2 3 4 8 8" xfId="15641"/>
    <cellStyle name="Note 2 3 4 8 9" xfId="15642"/>
    <cellStyle name="Note 2 3 4 9" xfId="15643"/>
    <cellStyle name="Note 2 3 4 9 2" xfId="15644"/>
    <cellStyle name="Note 2 3 4 9 2 2" xfId="15645"/>
    <cellStyle name="Note 2 3 4 9 2 3" xfId="15646"/>
    <cellStyle name="Note 2 3 4 9 3" xfId="15647"/>
    <cellStyle name="Note 2 3 4 9 3 2" xfId="15648"/>
    <cellStyle name="Note 2 3 4 9 3 3" xfId="15649"/>
    <cellStyle name="Note 2 3 4 9 4" xfId="15650"/>
    <cellStyle name="Note 2 3 4 9 4 2" xfId="15651"/>
    <cellStyle name="Note 2 3 4 9 4 3" xfId="15652"/>
    <cellStyle name="Note 2 3 4 9 5" xfId="15653"/>
    <cellStyle name="Note 2 3 4 9 5 2" xfId="15654"/>
    <cellStyle name="Note 2 3 4 9 5 3" xfId="15655"/>
    <cellStyle name="Note 2 3 4 9 6" xfId="15656"/>
    <cellStyle name="Note 2 3 4 9 6 2" xfId="15657"/>
    <cellStyle name="Note 2 3 4 9 6 3" xfId="15658"/>
    <cellStyle name="Note 2 3 4 9 7" xfId="15659"/>
    <cellStyle name="Note 2 3 4 9 8" xfId="15660"/>
    <cellStyle name="Note 2 3 5" xfId="15661"/>
    <cellStyle name="Note 2 3 5 10" xfId="15662"/>
    <cellStyle name="Note 2 3 5 11" xfId="15663"/>
    <cellStyle name="Note 2 3 5 2" xfId="15664"/>
    <cellStyle name="Note 2 3 5 2 2" xfId="15665"/>
    <cellStyle name="Note 2 3 5 2 3" xfId="15666"/>
    <cellStyle name="Note 2 3 5 2 4" xfId="15667"/>
    <cellStyle name="Note 2 3 5 3" xfId="15668"/>
    <cellStyle name="Note 2 3 5 3 2" xfId="15669"/>
    <cellStyle name="Note 2 3 5 3 3" xfId="15670"/>
    <cellStyle name="Note 2 3 5 3 4" xfId="15671"/>
    <cellStyle name="Note 2 3 5 4" xfId="15672"/>
    <cellStyle name="Note 2 3 5 4 2" xfId="15673"/>
    <cellStyle name="Note 2 3 5 4 3" xfId="15674"/>
    <cellStyle name="Note 2 3 5 4 4" xfId="15675"/>
    <cellStyle name="Note 2 3 5 5" xfId="15676"/>
    <cellStyle name="Note 2 3 5 5 2" xfId="15677"/>
    <cellStyle name="Note 2 3 5 5 3" xfId="15678"/>
    <cellStyle name="Note 2 3 5 5 4" xfId="15679"/>
    <cellStyle name="Note 2 3 5 6" xfId="15680"/>
    <cellStyle name="Note 2 3 5 6 2" xfId="15681"/>
    <cellStyle name="Note 2 3 5 6 3" xfId="15682"/>
    <cellStyle name="Note 2 3 5 6 4" xfId="15683"/>
    <cellStyle name="Note 2 3 5 7" xfId="15684"/>
    <cellStyle name="Note 2 3 5 8" xfId="15685"/>
    <cellStyle name="Note 2 3 5 9" xfId="15686"/>
    <cellStyle name="Note 2 3 6" xfId="15687"/>
    <cellStyle name="Note 2 3 6 10" xfId="15688"/>
    <cellStyle name="Note 2 3 6 2" xfId="15689"/>
    <cellStyle name="Note 2 3 6 2 2" xfId="15690"/>
    <cellStyle name="Note 2 3 6 2 3" xfId="15691"/>
    <cellStyle name="Note 2 3 6 2 4" xfId="15692"/>
    <cellStyle name="Note 2 3 6 3" xfId="15693"/>
    <cellStyle name="Note 2 3 6 3 2" xfId="15694"/>
    <cellStyle name="Note 2 3 6 3 3" xfId="15695"/>
    <cellStyle name="Note 2 3 6 3 4" xfId="15696"/>
    <cellStyle name="Note 2 3 6 4" xfId="15697"/>
    <cellStyle name="Note 2 3 6 4 2" xfId="15698"/>
    <cellStyle name="Note 2 3 6 4 3" xfId="15699"/>
    <cellStyle name="Note 2 3 6 4 4" xfId="15700"/>
    <cellStyle name="Note 2 3 6 5" xfId="15701"/>
    <cellStyle name="Note 2 3 6 5 2" xfId="15702"/>
    <cellStyle name="Note 2 3 6 5 3" xfId="15703"/>
    <cellStyle name="Note 2 3 6 5 4" xfId="15704"/>
    <cellStyle name="Note 2 3 6 6" xfId="15705"/>
    <cellStyle name="Note 2 3 6 6 2" xfId="15706"/>
    <cellStyle name="Note 2 3 6 6 3" xfId="15707"/>
    <cellStyle name="Note 2 3 6 6 4" xfId="15708"/>
    <cellStyle name="Note 2 3 6 7" xfId="15709"/>
    <cellStyle name="Note 2 3 6 8" xfId="15710"/>
    <cellStyle name="Note 2 3 6 9" xfId="15711"/>
    <cellStyle name="Note 2 3 7" xfId="15712"/>
    <cellStyle name="Note 2 3 7 2" xfId="15713"/>
    <cellStyle name="Note 2 3 7 2 2" xfId="15714"/>
    <cellStyle name="Note 2 3 7 2 3" xfId="15715"/>
    <cellStyle name="Note 2 3 7 3" xfId="15716"/>
    <cellStyle name="Note 2 3 7 3 2" xfId="15717"/>
    <cellStyle name="Note 2 3 7 3 3" xfId="15718"/>
    <cellStyle name="Note 2 3 7 4" xfId="15719"/>
    <cellStyle name="Note 2 3 7 4 2" xfId="15720"/>
    <cellStyle name="Note 2 3 7 4 3" xfId="15721"/>
    <cellStyle name="Note 2 3 7 5" xfId="15722"/>
    <cellStyle name="Note 2 3 7 5 2" xfId="15723"/>
    <cellStyle name="Note 2 3 7 5 3" xfId="15724"/>
    <cellStyle name="Note 2 3 7 6" xfId="15725"/>
    <cellStyle name="Note 2 3 7 6 2" xfId="15726"/>
    <cellStyle name="Note 2 3 7 6 3" xfId="15727"/>
    <cellStyle name="Note 2 3 7 7" xfId="15728"/>
    <cellStyle name="Note 2 3 7 8" xfId="15729"/>
    <cellStyle name="Note 2 3 7 9" xfId="15730"/>
    <cellStyle name="Note 2 3 8" xfId="15731"/>
    <cellStyle name="Note 2 3 8 2" xfId="15732"/>
    <cellStyle name="Note 2 3 8 2 2" xfId="15733"/>
    <cellStyle name="Note 2 3 8 2 3" xfId="15734"/>
    <cellStyle name="Note 2 3 8 3" xfId="15735"/>
    <cellStyle name="Note 2 3 8 3 2" xfId="15736"/>
    <cellStyle name="Note 2 3 8 3 3" xfId="15737"/>
    <cellStyle name="Note 2 3 8 4" xfId="15738"/>
    <cellStyle name="Note 2 3 8 4 2" xfId="15739"/>
    <cellStyle name="Note 2 3 8 4 3" xfId="15740"/>
    <cellStyle name="Note 2 3 8 5" xfId="15741"/>
    <cellStyle name="Note 2 3 8 5 2" xfId="15742"/>
    <cellStyle name="Note 2 3 8 5 3" xfId="15743"/>
    <cellStyle name="Note 2 3 8 6" xfId="15744"/>
    <cellStyle name="Note 2 3 8 6 2" xfId="15745"/>
    <cellStyle name="Note 2 3 8 6 3" xfId="15746"/>
    <cellStyle name="Note 2 3 8 7" xfId="15747"/>
    <cellStyle name="Note 2 3 8 8" xfId="15748"/>
    <cellStyle name="Note 2 3 8 9" xfId="15749"/>
    <cellStyle name="Note 2 3 9" xfId="15750"/>
    <cellStyle name="Note 2 3 9 2" xfId="15751"/>
    <cellStyle name="Note 2 3 9 2 2" xfId="15752"/>
    <cellStyle name="Note 2 3 9 2 3" xfId="15753"/>
    <cellStyle name="Note 2 3 9 3" xfId="15754"/>
    <cellStyle name="Note 2 3 9 3 2" xfId="15755"/>
    <cellStyle name="Note 2 3 9 3 3" xfId="15756"/>
    <cellStyle name="Note 2 3 9 4" xfId="15757"/>
    <cellStyle name="Note 2 3 9 4 2" xfId="15758"/>
    <cellStyle name="Note 2 3 9 4 3" xfId="15759"/>
    <cellStyle name="Note 2 3 9 5" xfId="15760"/>
    <cellStyle name="Note 2 3 9 5 2" xfId="15761"/>
    <cellStyle name="Note 2 3 9 5 3" xfId="15762"/>
    <cellStyle name="Note 2 3 9 6" xfId="15763"/>
    <cellStyle name="Note 2 3 9 6 2" xfId="15764"/>
    <cellStyle name="Note 2 3 9 6 3" xfId="15765"/>
    <cellStyle name="Note 2 3 9 7" xfId="15766"/>
    <cellStyle name="Note 2 3 9 8" xfId="15767"/>
    <cellStyle name="Note 2 3 9 9" xfId="15768"/>
    <cellStyle name="Note 2 4" xfId="15769"/>
    <cellStyle name="Note 2 4 10" xfId="15770"/>
    <cellStyle name="Note 2 4 10 2" xfId="15771"/>
    <cellStyle name="Note 2 4 10 2 2" xfId="15772"/>
    <cellStyle name="Note 2 4 10 2 3" xfId="15773"/>
    <cellStyle name="Note 2 4 10 3" xfId="15774"/>
    <cellStyle name="Note 2 4 10 3 2" xfId="15775"/>
    <cellStyle name="Note 2 4 10 3 3" xfId="15776"/>
    <cellStyle name="Note 2 4 10 4" xfId="15777"/>
    <cellStyle name="Note 2 4 10 4 2" xfId="15778"/>
    <cellStyle name="Note 2 4 10 4 3" xfId="15779"/>
    <cellStyle name="Note 2 4 10 5" xfId="15780"/>
    <cellStyle name="Note 2 4 10 5 2" xfId="15781"/>
    <cellStyle name="Note 2 4 10 5 3" xfId="15782"/>
    <cellStyle name="Note 2 4 10 6" xfId="15783"/>
    <cellStyle name="Note 2 4 10 6 2" xfId="15784"/>
    <cellStyle name="Note 2 4 10 6 3" xfId="15785"/>
    <cellStyle name="Note 2 4 10 7" xfId="15786"/>
    <cellStyle name="Note 2 4 10 8" xfId="15787"/>
    <cellStyle name="Note 2 4 10 9" xfId="15788"/>
    <cellStyle name="Note 2 4 11" xfId="15789"/>
    <cellStyle name="Note 2 4 11 2" xfId="15790"/>
    <cellStyle name="Note 2 4 11 2 2" xfId="15791"/>
    <cellStyle name="Note 2 4 11 2 3" xfId="15792"/>
    <cellStyle name="Note 2 4 11 3" xfId="15793"/>
    <cellStyle name="Note 2 4 11 3 2" xfId="15794"/>
    <cellStyle name="Note 2 4 11 3 3" xfId="15795"/>
    <cellStyle name="Note 2 4 11 4" xfId="15796"/>
    <cellStyle name="Note 2 4 11 4 2" xfId="15797"/>
    <cellStyle name="Note 2 4 11 4 3" xfId="15798"/>
    <cellStyle name="Note 2 4 11 5" xfId="15799"/>
    <cellStyle name="Note 2 4 11 5 2" xfId="15800"/>
    <cellStyle name="Note 2 4 11 5 3" xfId="15801"/>
    <cellStyle name="Note 2 4 11 6" xfId="15802"/>
    <cellStyle name="Note 2 4 11 6 2" xfId="15803"/>
    <cellStyle name="Note 2 4 11 6 3" xfId="15804"/>
    <cellStyle name="Note 2 4 11 7" xfId="15805"/>
    <cellStyle name="Note 2 4 11 8" xfId="15806"/>
    <cellStyle name="Note 2 4 11 9" xfId="15807"/>
    <cellStyle name="Note 2 4 12" xfId="15808"/>
    <cellStyle name="Note 2 4 12 2" xfId="15809"/>
    <cellStyle name="Note 2 4 12 2 2" xfId="15810"/>
    <cellStyle name="Note 2 4 12 2 3" xfId="15811"/>
    <cellStyle name="Note 2 4 12 3" xfId="15812"/>
    <cellStyle name="Note 2 4 12 3 2" xfId="15813"/>
    <cellStyle name="Note 2 4 12 3 3" xfId="15814"/>
    <cellStyle name="Note 2 4 12 4" xfId="15815"/>
    <cellStyle name="Note 2 4 12 4 2" xfId="15816"/>
    <cellStyle name="Note 2 4 12 4 3" xfId="15817"/>
    <cellStyle name="Note 2 4 12 5" xfId="15818"/>
    <cellStyle name="Note 2 4 12 5 2" xfId="15819"/>
    <cellStyle name="Note 2 4 12 5 3" xfId="15820"/>
    <cellStyle name="Note 2 4 12 6" xfId="15821"/>
    <cellStyle name="Note 2 4 12 6 2" xfId="15822"/>
    <cellStyle name="Note 2 4 12 6 3" xfId="15823"/>
    <cellStyle name="Note 2 4 12 7" xfId="15824"/>
    <cellStyle name="Note 2 4 12 8" xfId="15825"/>
    <cellStyle name="Note 2 4 12 9" xfId="15826"/>
    <cellStyle name="Note 2 4 13" xfId="15827"/>
    <cellStyle name="Note 2 4 13 2" xfId="15828"/>
    <cellStyle name="Note 2 4 13 2 2" xfId="15829"/>
    <cellStyle name="Note 2 4 13 2 3" xfId="15830"/>
    <cellStyle name="Note 2 4 13 3" xfId="15831"/>
    <cellStyle name="Note 2 4 13 3 2" xfId="15832"/>
    <cellStyle name="Note 2 4 13 3 3" xfId="15833"/>
    <cellStyle name="Note 2 4 13 4" xfId="15834"/>
    <cellStyle name="Note 2 4 13 4 2" xfId="15835"/>
    <cellStyle name="Note 2 4 13 4 3" xfId="15836"/>
    <cellStyle name="Note 2 4 13 5" xfId="15837"/>
    <cellStyle name="Note 2 4 13 5 2" xfId="15838"/>
    <cellStyle name="Note 2 4 13 5 3" xfId="15839"/>
    <cellStyle name="Note 2 4 13 6" xfId="15840"/>
    <cellStyle name="Note 2 4 13 6 2" xfId="15841"/>
    <cellStyle name="Note 2 4 13 6 3" xfId="15842"/>
    <cellStyle name="Note 2 4 13 7" xfId="15843"/>
    <cellStyle name="Note 2 4 13 8" xfId="15844"/>
    <cellStyle name="Note 2 4 13 9" xfId="15845"/>
    <cellStyle name="Note 2 4 14" xfId="15846"/>
    <cellStyle name="Note 2 4 14 2" xfId="15847"/>
    <cellStyle name="Note 2 4 14 2 2" xfId="15848"/>
    <cellStyle name="Note 2 4 14 2 3" xfId="15849"/>
    <cellStyle name="Note 2 4 14 3" xfId="15850"/>
    <cellStyle name="Note 2 4 14 3 2" xfId="15851"/>
    <cellStyle name="Note 2 4 14 3 3" xfId="15852"/>
    <cellStyle name="Note 2 4 14 4" xfId="15853"/>
    <cellStyle name="Note 2 4 14 4 2" xfId="15854"/>
    <cellStyle name="Note 2 4 14 4 3" xfId="15855"/>
    <cellStyle name="Note 2 4 14 5" xfId="15856"/>
    <cellStyle name="Note 2 4 14 5 2" xfId="15857"/>
    <cellStyle name="Note 2 4 14 5 3" xfId="15858"/>
    <cellStyle name="Note 2 4 14 6" xfId="15859"/>
    <cellStyle name="Note 2 4 14 6 2" xfId="15860"/>
    <cellStyle name="Note 2 4 14 6 3" xfId="15861"/>
    <cellStyle name="Note 2 4 14 7" xfId="15862"/>
    <cellStyle name="Note 2 4 14 8" xfId="15863"/>
    <cellStyle name="Note 2 4 14 9" xfId="15864"/>
    <cellStyle name="Note 2 4 15" xfId="15865"/>
    <cellStyle name="Note 2 4 16" xfId="15866"/>
    <cellStyle name="Note 2 4 17" xfId="15867"/>
    <cellStyle name="Note 2 4 18" xfId="15868"/>
    <cellStyle name="Note 2 4 19" xfId="15869"/>
    <cellStyle name="Note 2 4 2" xfId="15870"/>
    <cellStyle name="Note 2 4 2 10" xfId="15871"/>
    <cellStyle name="Note 2 4 2 10 2" xfId="15872"/>
    <cellStyle name="Note 2 4 2 10 2 2" xfId="15873"/>
    <cellStyle name="Note 2 4 2 10 2 3" xfId="15874"/>
    <cellStyle name="Note 2 4 2 10 3" xfId="15875"/>
    <cellStyle name="Note 2 4 2 10 3 2" xfId="15876"/>
    <cellStyle name="Note 2 4 2 10 3 3" xfId="15877"/>
    <cellStyle name="Note 2 4 2 10 4" xfId="15878"/>
    <cellStyle name="Note 2 4 2 10 4 2" xfId="15879"/>
    <cellStyle name="Note 2 4 2 10 4 3" xfId="15880"/>
    <cellStyle name="Note 2 4 2 10 5" xfId="15881"/>
    <cellStyle name="Note 2 4 2 10 5 2" xfId="15882"/>
    <cellStyle name="Note 2 4 2 10 5 3" xfId="15883"/>
    <cellStyle name="Note 2 4 2 10 6" xfId="15884"/>
    <cellStyle name="Note 2 4 2 10 6 2" xfId="15885"/>
    <cellStyle name="Note 2 4 2 10 6 3" xfId="15886"/>
    <cellStyle name="Note 2 4 2 10 7" xfId="15887"/>
    <cellStyle name="Note 2 4 2 10 8" xfId="15888"/>
    <cellStyle name="Note 2 4 2 10 9" xfId="15889"/>
    <cellStyle name="Note 2 4 2 11" xfId="15890"/>
    <cellStyle name="Note 2 4 2 11 2" xfId="15891"/>
    <cellStyle name="Note 2 4 2 11 2 2" xfId="15892"/>
    <cellStyle name="Note 2 4 2 11 2 3" xfId="15893"/>
    <cellStyle name="Note 2 4 2 11 3" xfId="15894"/>
    <cellStyle name="Note 2 4 2 11 3 2" xfId="15895"/>
    <cellStyle name="Note 2 4 2 11 3 3" xfId="15896"/>
    <cellStyle name="Note 2 4 2 11 4" xfId="15897"/>
    <cellStyle name="Note 2 4 2 11 4 2" xfId="15898"/>
    <cellStyle name="Note 2 4 2 11 4 3" xfId="15899"/>
    <cellStyle name="Note 2 4 2 11 5" xfId="15900"/>
    <cellStyle name="Note 2 4 2 11 5 2" xfId="15901"/>
    <cellStyle name="Note 2 4 2 11 5 3" xfId="15902"/>
    <cellStyle name="Note 2 4 2 11 6" xfId="15903"/>
    <cellStyle name="Note 2 4 2 11 6 2" xfId="15904"/>
    <cellStyle name="Note 2 4 2 11 6 3" xfId="15905"/>
    <cellStyle name="Note 2 4 2 11 7" xfId="15906"/>
    <cellStyle name="Note 2 4 2 11 8" xfId="15907"/>
    <cellStyle name="Note 2 4 2 11 9" xfId="15908"/>
    <cellStyle name="Note 2 4 2 12" xfId="15909"/>
    <cellStyle name="Note 2 4 2 12 2" xfId="15910"/>
    <cellStyle name="Note 2 4 2 12 2 2" xfId="15911"/>
    <cellStyle name="Note 2 4 2 12 2 3" xfId="15912"/>
    <cellStyle name="Note 2 4 2 12 3" xfId="15913"/>
    <cellStyle name="Note 2 4 2 12 3 2" xfId="15914"/>
    <cellStyle name="Note 2 4 2 12 3 3" xfId="15915"/>
    <cellStyle name="Note 2 4 2 12 4" xfId="15916"/>
    <cellStyle name="Note 2 4 2 12 4 2" xfId="15917"/>
    <cellStyle name="Note 2 4 2 12 4 3" xfId="15918"/>
    <cellStyle name="Note 2 4 2 12 5" xfId="15919"/>
    <cellStyle name="Note 2 4 2 12 5 2" xfId="15920"/>
    <cellStyle name="Note 2 4 2 12 5 3" xfId="15921"/>
    <cellStyle name="Note 2 4 2 12 6" xfId="15922"/>
    <cellStyle name="Note 2 4 2 12 6 2" xfId="15923"/>
    <cellStyle name="Note 2 4 2 12 6 3" xfId="15924"/>
    <cellStyle name="Note 2 4 2 12 7" xfId="15925"/>
    <cellStyle name="Note 2 4 2 12 8" xfId="15926"/>
    <cellStyle name="Note 2 4 2 12 9" xfId="15927"/>
    <cellStyle name="Note 2 4 2 13" xfId="15928"/>
    <cellStyle name="Note 2 4 2 13 2" xfId="15929"/>
    <cellStyle name="Note 2 4 2 13 2 2" xfId="15930"/>
    <cellStyle name="Note 2 4 2 13 2 3" xfId="15931"/>
    <cellStyle name="Note 2 4 2 13 3" xfId="15932"/>
    <cellStyle name="Note 2 4 2 13 3 2" xfId="15933"/>
    <cellStyle name="Note 2 4 2 13 3 3" xfId="15934"/>
    <cellStyle name="Note 2 4 2 13 4" xfId="15935"/>
    <cellStyle name="Note 2 4 2 13 4 2" xfId="15936"/>
    <cellStyle name="Note 2 4 2 13 4 3" xfId="15937"/>
    <cellStyle name="Note 2 4 2 13 5" xfId="15938"/>
    <cellStyle name="Note 2 4 2 13 5 2" xfId="15939"/>
    <cellStyle name="Note 2 4 2 13 5 3" xfId="15940"/>
    <cellStyle name="Note 2 4 2 13 6" xfId="15941"/>
    <cellStyle name="Note 2 4 2 13 6 2" xfId="15942"/>
    <cellStyle name="Note 2 4 2 13 6 3" xfId="15943"/>
    <cellStyle name="Note 2 4 2 13 7" xfId="15944"/>
    <cellStyle name="Note 2 4 2 13 8" xfId="15945"/>
    <cellStyle name="Note 2 4 2 13 9" xfId="15946"/>
    <cellStyle name="Note 2 4 2 14" xfId="15947"/>
    <cellStyle name="Note 2 4 2 15" xfId="15948"/>
    <cellStyle name="Note 2 4 2 16" xfId="15949"/>
    <cellStyle name="Note 2 4 2 17" xfId="15950"/>
    <cellStyle name="Note 2 4 2 18" xfId="15951"/>
    <cellStyle name="Note 2 4 2 19" xfId="15952"/>
    <cellStyle name="Note 2 4 2 2" xfId="15953"/>
    <cellStyle name="Note 2 4 2 2 10" xfId="15954"/>
    <cellStyle name="Note 2 4 2 2 10 2" xfId="15955"/>
    <cellStyle name="Note 2 4 2 2 10 2 2" xfId="15956"/>
    <cellStyle name="Note 2 4 2 2 10 2 3" xfId="15957"/>
    <cellStyle name="Note 2 4 2 2 10 3" xfId="15958"/>
    <cellStyle name="Note 2 4 2 2 10 3 2" xfId="15959"/>
    <cellStyle name="Note 2 4 2 2 10 3 3" xfId="15960"/>
    <cellStyle name="Note 2 4 2 2 10 4" xfId="15961"/>
    <cellStyle name="Note 2 4 2 2 10 4 2" xfId="15962"/>
    <cellStyle name="Note 2 4 2 2 10 4 3" xfId="15963"/>
    <cellStyle name="Note 2 4 2 2 10 5" xfId="15964"/>
    <cellStyle name="Note 2 4 2 2 10 5 2" xfId="15965"/>
    <cellStyle name="Note 2 4 2 2 10 5 3" xfId="15966"/>
    <cellStyle name="Note 2 4 2 2 10 6" xfId="15967"/>
    <cellStyle name="Note 2 4 2 2 10 6 2" xfId="15968"/>
    <cellStyle name="Note 2 4 2 2 10 6 3" xfId="15969"/>
    <cellStyle name="Note 2 4 2 2 10 7" xfId="15970"/>
    <cellStyle name="Note 2 4 2 2 10 8" xfId="15971"/>
    <cellStyle name="Note 2 4 2 2 11" xfId="15972"/>
    <cellStyle name="Note 2 4 2 2 11 2" xfId="15973"/>
    <cellStyle name="Note 2 4 2 2 11 2 2" xfId="15974"/>
    <cellStyle name="Note 2 4 2 2 11 2 3" xfId="15975"/>
    <cellStyle name="Note 2 4 2 2 11 3" xfId="15976"/>
    <cellStyle name="Note 2 4 2 2 11 3 2" xfId="15977"/>
    <cellStyle name="Note 2 4 2 2 11 3 3" xfId="15978"/>
    <cellStyle name="Note 2 4 2 2 11 4" xfId="15979"/>
    <cellStyle name="Note 2 4 2 2 11 4 2" xfId="15980"/>
    <cellStyle name="Note 2 4 2 2 11 4 3" xfId="15981"/>
    <cellStyle name="Note 2 4 2 2 11 5" xfId="15982"/>
    <cellStyle name="Note 2 4 2 2 11 5 2" xfId="15983"/>
    <cellStyle name="Note 2 4 2 2 11 5 3" xfId="15984"/>
    <cellStyle name="Note 2 4 2 2 11 6" xfId="15985"/>
    <cellStyle name="Note 2 4 2 2 11 6 2" xfId="15986"/>
    <cellStyle name="Note 2 4 2 2 11 6 3" xfId="15987"/>
    <cellStyle name="Note 2 4 2 2 11 7" xfId="15988"/>
    <cellStyle name="Note 2 4 2 2 11 8" xfId="15989"/>
    <cellStyle name="Note 2 4 2 2 12" xfId="15990"/>
    <cellStyle name="Note 2 4 2 2 12 2" xfId="15991"/>
    <cellStyle name="Note 2 4 2 2 12 2 2" xfId="15992"/>
    <cellStyle name="Note 2 4 2 2 12 2 3" xfId="15993"/>
    <cellStyle name="Note 2 4 2 2 12 3" xfId="15994"/>
    <cellStyle name="Note 2 4 2 2 12 3 2" xfId="15995"/>
    <cellStyle name="Note 2 4 2 2 12 3 3" xfId="15996"/>
    <cellStyle name="Note 2 4 2 2 12 4" xfId="15997"/>
    <cellStyle name="Note 2 4 2 2 12 4 2" xfId="15998"/>
    <cellStyle name="Note 2 4 2 2 12 4 3" xfId="15999"/>
    <cellStyle name="Note 2 4 2 2 12 5" xfId="16000"/>
    <cellStyle name="Note 2 4 2 2 12 5 2" xfId="16001"/>
    <cellStyle name="Note 2 4 2 2 12 5 3" xfId="16002"/>
    <cellStyle name="Note 2 4 2 2 12 6" xfId="16003"/>
    <cellStyle name="Note 2 4 2 2 12 6 2" xfId="16004"/>
    <cellStyle name="Note 2 4 2 2 12 6 3" xfId="16005"/>
    <cellStyle name="Note 2 4 2 2 12 7" xfId="16006"/>
    <cellStyle name="Note 2 4 2 2 12 8" xfId="16007"/>
    <cellStyle name="Note 2 4 2 2 13" xfId="16008"/>
    <cellStyle name="Note 2 4 2 2 13 2" xfId="16009"/>
    <cellStyle name="Note 2 4 2 2 13 2 2" xfId="16010"/>
    <cellStyle name="Note 2 4 2 2 13 2 3" xfId="16011"/>
    <cellStyle name="Note 2 4 2 2 13 3" xfId="16012"/>
    <cellStyle name="Note 2 4 2 2 13 3 2" xfId="16013"/>
    <cellStyle name="Note 2 4 2 2 13 3 3" xfId="16014"/>
    <cellStyle name="Note 2 4 2 2 13 4" xfId="16015"/>
    <cellStyle name="Note 2 4 2 2 13 4 2" xfId="16016"/>
    <cellStyle name="Note 2 4 2 2 13 4 3" xfId="16017"/>
    <cellStyle name="Note 2 4 2 2 13 5" xfId="16018"/>
    <cellStyle name="Note 2 4 2 2 13 5 2" xfId="16019"/>
    <cellStyle name="Note 2 4 2 2 13 5 3" xfId="16020"/>
    <cellStyle name="Note 2 4 2 2 13 6" xfId="16021"/>
    <cellStyle name="Note 2 4 2 2 13 6 2" xfId="16022"/>
    <cellStyle name="Note 2 4 2 2 13 6 3" xfId="16023"/>
    <cellStyle name="Note 2 4 2 2 13 7" xfId="16024"/>
    <cellStyle name="Note 2 4 2 2 13 8" xfId="16025"/>
    <cellStyle name="Note 2 4 2 2 14" xfId="16026"/>
    <cellStyle name="Note 2 4 2 2 14 2" xfId="16027"/>
    <cellStyle name="Note 2 4 2 2 14 2 2" xfId="16028"/>
    <cellStyle name="Note 2 4 2 2 14 2 3" xfId="16029"/>
    <cellStyle name="Note 2 4 2 2 14 3" xfId="16030"/>
    <cellStyle name="Note 2 4 2 2 14 3 2" xfId="16031"/>
    <cellStyle name="Note 2 4 2 2 14 3 3" xfId="16032"/>
    <cellStyle name="Note 2 4 2 2 14 4" xfId="16033"/>
    <cellStyle name="Note 2 4 2 2 14 4 2" xfId="16034"/>
    <cellStyle name="Note 2 4 2 2 14 4 3" xfId="16035"/>
    <cellStyle name="Note 2 4 2 2 14 5" xfId="16036"/>
    <cellStyle name="Note 2 4 2 2 14 5 2" xfId="16037"/>
    <cellStyle name="Note 2 4 2 2 14 5 3" xfId="16038"/>
    <cellStyle name="Note 2 4 2 2 14 6" xfId="16039"/>
    <cellStyle name="Note 2 4 2 2 14 6 2" xfId="16040"/>
    <cellStyle name="Note 2 4 2 2 14 6 3" xfId="16041"/>
    <cellStyle name="Note 2 4 2 2 14 7" xfId="16042"/>
    <cellStyle name="Note 2 4 2 2 14 8" xfId="16043"/>
    <cellStyle name="Note 2 4 2 2 15" xfId="16044"/>
    <cellStyle name="Note 2 4 2 2 15 2" xfId="16045"/>
    <cellStyle name="Note 2 4 2 2 15 2 2" xfId="16046"/>
    <cellStyle name="Note 2 4 2 2 15 2 3" xfId="16047"/>
    <cellStyle name="Note 2 4 2 2 15 3" xfId="16048"/>
    <cellStyle name="Note 2 4 2 2 15 3 2" xfId="16049"/>
    <cellStyle name="Note 2 4 2 2 15 3 3" xfId="16050"/>
    <cellStyle name="Note 2 4 2 2 15 4" xfId="16051"/>
    <cellStyle name="Note 2 4 2 2 15 4 2" xfId="16052"/>
    <cellStyle name="Note 2 4 2 2 15 4 3" xfId="16053"/>
    <cellStyle name="Note 2 4 2 2 15 5" xfId="16054"/>
    <cellStyle name="Note 2 4 2 2 15 5 2" xfId="16055"/>
    <cellStyle name="Note 2 4 2 2 15 5 3" xfId="16056"/>
    <cellStyle name="Note 2 4 2 2 15 6" xfId="16057"/>
    <cellStyle name="Note 2 4 2 2 15 6 2" xfId="16058"/>
    <cellStyle name="Note 2 4 2 2 15 6 3" xfId="16059"/>
    <cellStyle name="Note 2 4 2 2 15 7" xfId="16060"/>
    <cellStyle name="Note 2 4 2 2 15 8" xfId="16061"/>
    <cellStyle name="Note 2 4 2 2 16" xfId="16062"/>
    <cellStyle name="Note 2 4 2 2 2" xfId="16063"/>
    <cellStyle name="Note 2 4 2 2 2 2" xfId="16064"/>
    <cellStyle name="Note 2 4 2 2 2 2 2" xfId="16065"/>
    <cellStyle name="Note 2 4 2 2 2 2 3" xfId="16066"/>
    <cellStyle name="Note 2 4 2 2 2 3" xfId="16067"/>
    <cellStyle name="Note 2 4 2 2 2 3 2" xfId="16068"/>
    <cellStyle name="Note 2 4 2 2 2 3 3" xfId="16069"/>
    <cellStyle name="Note 2 4 2 2 2 4" xfId="16070"/>
    <cellStyle name="Note 2 4 2 2 2 4 2" xfId="16071"/>
    <cellStyle name="Note 2 4 2 2 2 4 3" xfId="16072"/>
    <cellStyle name="Note 2 4 2 2 2 5" xfId="16073"/>
    <cellStyle name="Note 2 4 2 2 2 5 2" xfId="16074"/>
    <cellStyle name="Note 2 4 2 2 2 5 3" xfId="16075"/>
    <cellStyle name="Note 2 4 2 2 2 6" xfId="16076"/>
    <cellStyle name="Note 2 4 2 2 2 6 2" xfId="16077"/>
    <cellStyle name="Note 2 4 2 2 2 6 3" xfId="16078"/>
    <cellStyle name="Note 2 4 2 2 2 7" xfId="16079"/>
    <cellStyle name="Note 2 4 2 2 2 8" xfId="16080"/>
    <cellStyle name="Note 2 4 2 2 2 9" xfId="16081"/>
    <cellStyle name="Note 2 4 2 2 3" xfId="16082"/>
    <cellStyle name="Note 2 4 2 2 3 2" xfId="16083"/>
    <cellStyle name="Note 2 4 2 2 3 2 2" xfId="16084"/>
    <cellStyle name="Note 2 4 2 2 3 2 3" xfId="16085"/>
    <cellStyle name="Note 2 4 2 2 3 3" xfId="16086"/>
    <cellStyle name="Note 2 4 2 2 3 3 2" xfId="16087"/>
    <cellStyle name="Note 2 4 2 2 3 3 3" xfId="16088"/>
    <cellStyle name="Note 2 4 2 2 3 4" xfId="16089"/>
    <cellStyle name="Note 2 4 2 2 3 4 2" xfId="16090"/>
    <cellStyle name="Note 2 4 2 2 3 4 3" xfId="16091"/>
    <cellStyle name="Note 2 4 2 2 3 5" xfId="16092"/>
    <cellStyle name="Note 2 4 2 2 3 5 2" xfId="16093"/>
    <cellStyle name="Note 2 4 2 2 3 5 3" xfId="16094"/>
    <cellStyle name="Note 2 4 2 2 3 6" xfId="16095"/>
    <cellStyle name="Note 2 4 2 2 3 6 2" xfId="16096"/>
    <cellStyle name="Note 2 4 2 2 3 6 3" xfId="16097"/>
    <cellStyle name="Note 2 4 2 2 3 7" xfId="16098"/>
    <cellStyle name="Note 2 4 2 2 3 8" xfId="16099"/>
    <cellStyle name="Note 2 4 2 2 3 9" xfId="16100"/>
    <cellStyle name="Note 2 4 2 2 4" xfId="16101"/>
    <cellStyle name="Note 2 4 2 2 4 2" xfId="16102"/>
    <cellStyle name="Note 2 4 2 2 4 2 2" xfId="16103"/>
    <cellStyle name="Note 2 4 2 2 4 2 3" xfId="16104"/>
    <cellStyle name="Note 2 4 2 2 4 3" xfId="16105"/>
    <cellStyle name="Note 2 4 2 2 4 3 2" xfId="16106"/>
    <cellStyle name="Note 2 4 2 2 4 3 3" xfId="16107"/>
    <cellStyle name="Note 2 4 2 2 4 4" xfId="16108"/>
    <cellStyle name="Note 2 4 2 2 4 4 2" xfId="16109"/>
    <cellStyle name="Note 2 4 2 2 4 4 3" xfId="16110"/>
    <cellStyle name="Note 2 4 2 2 4 5" xfId="16111"/>
    <cellStyle name="Note 2 4 2 2 4 5 2" xfId="16112"/>
    <cellStyle name="Note 2 4 2 2 4 5 3" xfId="16113"/>
    <cellStyle name="Note 2 4 2 2 4 6" xfId="16114"/>
    <cellStyle name="Note 2 4 2 2 4 6 2" xfId="16115"/>
    <cellStyle name="Note 2 4 2 2 4 6 3" xfId="16116"/>
    <cellStyle name="Note 2 4 2 2 4 7" xfId="16117"/>
    <cellStyle name="Note 2 4 2 2 4 8" xfId="16118"/>
    <cellStyle name="Note 2 4 2 2 4 9" xfId="16119"/>
    <cellStyle name="Note 2 4 2 2 5" xfId="16120"/>
    <cellStyle name="Note 2 4 2 2 5 2" xfId="16121"/>
    <cellStyle name="Note 2 4 2 2 5 2 2" xfId="16122"/>
    <cellStyle name="Note 2 4 2 2 5 2 3" xfId="16123"/>
    <cellStyle name="Note 2 4 2 2 5 3" xfId="16124"/>
    <cellStyle name="Note 2 4 2 2 5 3 2" xfId="16125"/>
    <cellStyle name="Note 2 4 2 2 5 3 3" xfId="16126"/>
    <cellStyle name="Note 2 4 2 2 5 4" xfId="16127"/>
    <cellStyle name="Note 2 4 2 2 5 4 2" xfId="16128"/>
    <cellStyle name="Note 2 4 2 2 5 4 3" xfId="16129"/>
    <cellStyle name="Note 2 4 2 2 5 5" xfId="16130"/>
    <cellStyle name="Note 2 4 2 2 5 5 2" xfId="16131"/>
    <cellStyle name="Note 2 4 2 2 5 5 3" xfId="16132"/>
    <cellStyle name="Note 2 4 2 2 5 6" xfId="16133"/>
    <cellStyle name="Note 2 4 2 2 5 6 2" xfId="16134"/>
    <cellStyle name="Note 2 4 2 2 5 6 3" xfId="16135"/>
    <cellStyle name="Note 2 4 2 2 5 7" xfId="16136"/>
    <cellStyle name="Note 2 4 2 2 5 8" xfId="16137"/>
    <cellStyle name="Note 2 4 2 2 5 9" xfId="16138"/>
    <cellStyle name="Note 2 4 2 2 6" xfId="16139"/>
    <cellStyle name="Note 2 4 2 2 6 2" xfId="16140"/>
    <cellStyle name="Note 2 4 2 2 6 2 2" xfId="16141"/>
    <cellStyle name="Note 2 4 2 2 6 2 3" xfId="16142"/>
    <cellStyle name="Note 2 4 2 2 6 3" xfId="16143"/>
    <cellStyle name="Note 2 4 2 2 6 3 2" xfId="16144"/>
    <cellStyle name="Note 2 4 2 2 6 3 3" xfId="16145"/>
    <cellStyle name="Note 2 4 2 2 6 4" xfId="16146"/>
    <cellStyle name="Note 2 4 2 2 6 4 2" xfId="16147"/>
    <cellStyle name="Note 2 4 2 2 6 4 3" xfId="16148"/>
    <cellStyle name="Note 2 4 2 2 6 5" xfId="16149"/>
    <cellStyle name="Note 2 4 2 2 6 5 2" xfId="16150"/>
    <cellStyle name="Note 2 4 2 2 6 5 3" xfId="16151"/>
    <cellStyle name="Note 2 4 2 2 6 6" xfId="16152"/>
    <cellStyle name="Note 2 4 2 2 6 6 2" xfId="16153"/>
    <cellStyle name="Note 2 4 2 2 6 6 3" xfId="16154"/>
    <cellStyle name="Note 2 4 2 2 6 7" xfId="16155"/>
    <cellStyle name="Note 2 4 2 2 6 8" xfId="16156"/>
    <cellStyle name="Note 2 4 2 2 6 9" xfId="16157"/>
    <cellStyle name="Note 2 4 2 2 7" xfId="16158"/>
    <cellStyle name="Note 2 4 2 2 7 2" xfId="16159"/>
    <cellStyle name="Note 2 4 2 2 7 2 2" xfId="16160"/>
    <cellStyle name="Note 2 4 2 2 7 2 3" xfId="16161"/>
    <cellStyle name="Note 2 4 2 2 7 3" xfId="16162"/>
    <cellStyle name="Note 2 4 2 2 7 3 2" xfId="16163"/>
    <cellStyle name="Note 2 4 2 2 7 3 3" xfId="16164"/>
    <cellStyle name="Note 2 4 2 2 7 4" xfId="16165"/>
    <cellStyle name="Note 2 4 2 2 7 4 2" xfId="16166"/>
    <cellStyle name="Note 2 4 2 2 7 4 3" xfId="16167"/>
    <cellStyle name="Note 2 4 2 2 7 5" xfId="16168"/>
    <cellStyle name="Note 2 4 2 2 7 5 2" xfId="16169"/>
    <cellStyle name="Note 2 4 2 2 7 5 3" xfId="16170"/>
    <cellStyle name="Note 2 4 2 2 7 6" xfId="16171"/>
    <cellStyle name="Note 2 4 2 2 7 6 2" xfId="16172"/>
    <cellStyle name="Note 2 4 2 2 7 6 3" xfId="16173"/>
    <cellStyle name="Note 2 4 2 2 7 7" xfId="16174"/>
    <cellStyle name="Note 2 4 2 2 7 8" xfId="16175"/>
    <cellStyle name="Note 2 4 2 2 7 9" xfId="16176"/>
    <cellStyle name="Note 2 4 2 2 8" xfId="16177"/>
    <cellStyle name="Note 2 4 2 2 8 2" xfId="16178"/>
    <cellStyle name="Note 2 4 2 2 8 2 2" xfId="16179"/>
    <cellStyle name="Note 2 4 2 2 8 2 3" xfId="16180"/>
    <cellStyle name="Note 2 4 2 2 8 3" xfId="16181"/>
    <cellStyle name="Note 2 4 2 2 8 3 2" xfId="16182"/>
    <cellStyle name="Note 2 4 2 2 8 3 3" xfId="16183"/>
    <cellStyle name="Note 2 4 2 2 8 4" xfId="16184"/>
    <cellStyle name="Note 2 4 2 2 8 4 2" xfId="16185"/>
    <cellStyle name="Note 2 4 2 2 8 4 3" xfId="16186"/>
    <cellStyle name="Note 2 4 2 2 8 5" xfId="16187"/>
    <cellStyle name="Note 2 4 2 2 8 5 2" xfId="16188"/>
    <cellStyle name="Note 2 4 2 2 8 5 3" xfId="16189"/>
    <cellStyle name="Note 2 4 2 2 8 6" xfId="16190"/>
    <cellStyle name="Note 2 4 2 2 8 6 2" xfId="16191"/>
    <cellStyle name="Note 2 4 2 2 8 6 3" xfId="16192"/>
    <cellStyle name="Note 2 4 2 2 8 7" xfId="16193"/>
    <cellStyle name="Note 2 4 2 2 8 8" xfId="16194"/>
    <cellStyle name="Note 2 4 2 2 8 9" xfId="16195"/>
    <cellStyle name="Note 2 4 2 2 9" xfId="16196"/>
    <cellStyle name="Note 2 4 2 2 9 2" xfId="16197"/>
    <cellStyle name="Note 2 4 2 2 9 2 2" xfId="16198"/>
    <cellStyle name="Note 2 4 2 2 9 2 3" xfId="16199"/>
    <cellStyle name="Note 2 4 2 2 9 3" xfId="16200"/>
    <cellStyle name="Note 2 4 2 2 9 3 2" xfId="16201"/>
    <cellStyle name="Note 2 4 2 2 9 3 3" xfId="16202"/>
    <cellStyle name="Note 2 4 2 2 9 4" xfId="16203"/>
    <cellStyle name="Note 2 4 2 2 9 4 2" xfId="16204"/>
    <cellStyle name="Note 2 4 2 2 9 4 3" xfId="16205"/>
    <cellStyle name="Note 2 4 2 2 9 5" xfId="16206"/>
    <cellStyle name="Note 2 4 2 2 9 5 2" xfId="16207"/>
    <cellStyle name="Note 2 4 2 2 9 5 3" xfId="16208"/>
    <cellStyle name="Note 2 4 2 2 9 6" xfId="16209"/>
    <cellStyle name="Note 2 4 2 2 9 6 2" xfId="16210"/>
    <cellStyle name="Note 2 4 2 2 9 6 3" xfId="16211"/>
    <cellStyle name="Note 2 4 2 2 9 7" xfId="16212"/>
    <cellStyle name="Note 2 4 2 2 9 8" xfId="16213"/>
    <cellStyle name="Note 2 4 2 3" xfId="16214"/>
    <cellStyle name="Note 2 4 2 3 10" xfId="16215"/>
    <cellStyle name="Note 2 4 2 3 10 2" xfId="16216"/>
    <cellStyle name="Note 2 4 2 3 10 2 2" xfId="16217"/>
    <cellStyle name="Note 2 4 2 3 10 2 3" xfId="16218"/>
    <cellStyle name="Note 2 4 2 3 10 3" xfId="16219"/>
    <cellStyle name="Note 2 4 2 3 10 3 2" xfId="16220"/>
    <cellStyle name="Note 2 4 2 3 10 3 3" xfId="16221"/>
    <cellStyle name="Note 2 4 2 3 10 4" xfId="16222"/>
    <cellStyle name="Note 2 4 2 3 10 4 2" xfId="16223"/>
    <cellStyle name="Note 2 4 2 3 10 4 3" xfId="16224"/>
    <cellStyle name="Note 2 4 2 3 10 5" xfId="16225"/>
    <cellStyle name="Note 2 4 2 3 10 5 2" xfId="16226"/>
    <cellStyle name="Note 2 4 2 3 10 5 3" xfId="16227"/>
    <cellStyle name="Note 2 4 2 3 10 6" xfId="16228"/>
    <cellStyle name="Note 2 4 2 3 10 6 2" xfId="16229"/>
    <cellStyle name="Note 2 4 2 3 10 6 3" xfId="16230"/>
    <cellStyle name="Note 2 4 2 3 10 7" xfId="16231"/>
    <cellStyle name="Note 2 4 2 3 10 8" xfId="16232"/>
    <cellStyle name="Note 2 4 2 3 11" xfId="16233"/>
    <cellStyle name="Note 2 4 2 3 11 2" xfId="16234"/>
    <cellStyle name="Note 2 4 2 3 11 2 2" xfId="16235"/>
    <cellStyle name="Note 2 4 2 3 11 2 3" xfId="16236"/>
    <cellStyle name="Note 2 4 2 3 11 3" xfId="16237"/>
    <cellStyle name="Note 2 4 2 3 11 3 2" xfId="16238"/>
    <cellStyle name="Note 2 4 2 3 11 3 3" xfId="16239"/>
    <cellStyle name="Note 2 4 2 3 11 4" xfId="16240"/>
    <cellStyle name="Note 2 4 2 3 11 4 2" xfId="16241"/>
    <cellStyle name="Note 2 4 2 3 11 4 3" xfId="16242"/>
    <cellStyle name="Note 2 4 2 3 11 5" xfId="16243"/>
    <cellStyle name="Note 2 4 2 3 11 5 2" xfId="16244"/>
    <cellStyle name="Note 2 4 2 3 11 5 3" xfId="16245"/>
    <cellStyle name="Note 2 4 2 3 11 6" xfId="16246"/>
    <cellStyle name="Note 2 4 2 3 11 6 2" xfId="16247"/>
    <cellStyle name="Note 2 4 2 3 11 6 3" xfId="16248"/>
    <cellStyle name="Note 2 4 2 3 11 7" xfId="16249"/>
    <cellStyle name="Note 2 4 2 3 11 8" xfId="16250"/>
    <cellStyle name="Note 2 4 2 3 12" xfId="16251"/>
    <cellStyle name="Note 2 4 2 3 12 2" xfId="16252"/>
    <cellStyle name="Note 2 4 2 3 12 2 2" xfId="16253"/>
    <cellStyle name="Note 2 4 2 3 12 2 3" xfId="16254"/>
    <cellStyle name="Note 2 4 2 3 12 3" xfId="16255"/>
    <cellStyle name="Note 2 4 2 3 12 3 2" xfId="16256"/>
    <cellStyle name="Note 2 4 2 3 12 3 3" xfId="16257"/>
    <cellStyle name="Note 2 4 2 3 12 4" xfId="16258"/>
    <cellStyle name="Note 2 4 2 3 12 4 2" xfId="16259"/>
    <cellStyle name="Note 2 4 2 3 12 4 3" xfId="16260"/>
    <cellStyle name="Note 2 4 2 3 12 5" xfId="16261"/>
    <cellStyle name="Note 2 4 2 3 12 5 2" xfId="16262"/>
    <cellStyle name="Note 2 4 2 3 12 5 3" xfId="16263"/>
    <cellStyle name="Note 2 4 2 3 12 6" xfId="16264"/>
    <cellStyle name="Note 2 4 2 3 12 6 2" xfId="16265"/>
    <cellStyle name="Note 2 4 2 3 12 6 3" xfId="16266"/>
    <cellStyle name="Note 2 4 2 3 12 7" xfId="16267"/>
    <cellStyle name="Note 2 4 2 3 12 8" xfId="16268"/>
    <cellStyle name="Note 2 4 2 3 13" xfId="16269"/>
    <cellStyle name="Note 2 4 2 3 13 2" xfId="16270"/>
    <cellStyle name="Note 2 4 2 3 13 2 2" xfId="16271"/>
    <cellStyle name="Note 2 4 2 3 13 2 3" xfId="16272"/>
    <cellStyle name="Note 2 4 2 3 13 3" xfId="16273"/>
    <cellStyle name="Note 2 4 2 3 13 3 2" xfId="16274"/>
    <cellStyle name="Note 2 4 2 3 13 3 3" xfId="16275"/>
    <cellStyle name="Note 2 4 2 3 13 4" xfId="16276"/>
    <cellStyle name="Note 2 4 2 3 13 4 2" xfId="16277"/>
    <cellStyle name="Note 2 4 2 3 13 4 3" xfId="16278"/>
    <cellStyle name="Note 2 4 2 3 13 5" xfId="16279"/>
    <cellStyle name="Note 2 4 2 3 13 5 2" xfId="16280"/>
    <cellStyle name="Note 2 4 2 3 13 5 3" xfId="16281"/>
    <cellStyle name="Note 2 4 2 3 13 6" xfId="16282"/>
    <cellStyle name="Note 2 4 2 3 13 6 2" xfId="16283"/>
    <cellStyle name="Note 2 4 2 3 13 6 3" xfId="16284"/>
    <cellStyle name="Note 2 4 2 3 13 7" xfId="16285"/>
    <cellStyle name="Note 2 4 2 3 13 8" xfId="16286"/>
    <cellStyle name="Note 2 4 2 3 14" xfId="16287"/>
    <cellStyle name="Note 2 4 2 3 14 2" xfId="16288"/>
    <cellStyle name="Note 2 4 2 3 14 2 2" xfId="16289"/>
    <cellStyle name="Note 2 4 2 3 14 2 3" xfId="16290"/>
    <cellStyle name="Note 2 4 2 3 14 3" xfId="16291"/>
    <cellStyle name="Note 2 4 2 3 14 3 2" xfId="16292"/>
    <cellStyle name="Note 2 4 2 3 14 3 3" xfId="16293"/>
    <cellStyle name="Note 2 4 2 3 14 4" xfId="16294"/>
    <cellStyle name="Note 2 4 2 3 14 4 2" xfId="16295"/>
    <cellStyle name="Note 2 4 2 3 14 4 3" xfId="16296"/>
    <cellStyle name="Note 2 4 2 3 14 5" xfId="16297"/>
    <cellStyle name="Note 2 4 2 3 14 5 2" xfId="16298"/>
    <cellStyle name="Note 2 4 2 3 14 5 3" xfId="16299"/>
    <cellStyle name="Note 2 4 2 3 14 6" xfId="16300"/>
    <cellStyle name="Note 2 4 2 3 14 6 2" xfId="16301"/>
    <cellStyle name="Note 2 4 2 3 14 6 3" xfId="16302"/>
    <cellStyle name="Note 2 4 2 3 14 7" xfId="16303"/>
    <cellStyle name="Note 2 4 2 3 14 8" xfId="16304"/>
    <cellStyle name="Note 2 4 2 3 15" xfId="16305"/>
    <cellStyle name="Note 2 4 2 3 15 2" xfId="16306"/>
    <cellStyle name="Note 2 4 2 3 15 2 2" xfId="16307"/>
    <cellStyle name="Note 2 4 2 3 15 2 3" xfId="16308"/>
    <cellStyle name="Note 2 4 2 3 15 3" xfId="16309"/>
    <cellStyle name="Note 2 4 2 3 15 3 2" xfId="16310"/>
    <cellStyle name="Note 2 4 2 3 15 3 3" xfId="16311"/>
    <cellStyle name="Note 2 4 2 3 15 4" xfId="16312"/>
    <cellStyle name="Note 2 4 2 3 15 4 2" xfId="16313"/>
    <cellStyle name="Note 2 4 2 3 15 4 3" xfId="16314"/>
    <cellStyle name="Note 2 4 2 3 15 5" xfId="16315"/>
    <cellStyle name="Note 2 4 2 3 15 5 2" xfId="16316"/>
    <cellStyle name="Note 2 4 2 3 15 5 3" xfId="16317"/>
    <cellStyle name="Note 2 4 2 3 15 6" xfId="16318"/>
    <cellStyle name="Note 2 4 2 3 15 6 2" xfId="16319"/>
    <cellStyle name="Note 2 4 2 3 15 6 3" xfId="16320"/>
    <cellStyle name="Note 2 4 2 3 15 7" xfId="16321"/>
    <cellStyle name="Note 2 4 2 3 15 8" xfId="16322"/>
    <cellStyle name="Note 2 4 2 3 16" xfId="16323"/>
    <cellStyle name="Note 2 4 2 3 2" xfId="16324"/>
    <cellStyle name="Note 2 4 2 3 2 2" xfId="16325"/>
    <cellStyle name="Note 2 4 2 3 2 2 2" xfId="16326"/>
    <cellStyle name="Note 2 4 2 3 2 2 3" xfId="16327"/>
    <cellStyle name="Note 2 4 2 3 2 3" xfId="16328"/>
    <cellStyle name="Note 2 4 2 3 2 3 2" xfId="16329"/>
    <cellStyle name="Note 2 4 2 3 2 3 3" xfId="16330"/>
    <cellStyle name="Note 2 4 2 3 2 4" xfId="16331"/>
    <cellStyle name="Note 2 4 2 3 2 4 2" xfId="16332"/>
    <cellStyle name="Note 2 4 2 3 2 4 3" xfId="16333"/>
    <cellStyle name="Note 2 4 2 3 2 5" xfId="16334"/>
    <cellStyle name="Note 2 4 2 3 2 5 2" xfId="16335"/>
    <cellStyle name="Note 2 4 2 3 2 5 3" xfId="16336"/>
    <cellStyle name="Note 2 4 2 3 2 6" xfId="16337"/>
    <cellStyle name="Note 2 4 2 3 2 6 2" xfId="16338"/>
    <cellStyle name="Note 2 4 2 3 2 6 3" xfId="16339"/>
    <cellStyle name="Note 2 4 2 3 2 7" xfId="16340"/>
    <cellStyle name="Note 2 4 2 3 2 8" xfId="16341"/>
    <cellStyle name="Note 2 4 2 3 2 9" xfId="16342"/>
    <cellStyle name="Note 2 4 2 3 3" xfId="16343"/>
    <cellStyle name="Note 2 4 2 3 3 2" xfId="16344"/>
    <cellStyle name="Note 2 4 2 3 3 2 2" xfId="16345"/>
    <cellStyle name="Note 2 4 2 3 3 2 3" xfId="16346"/>
    <cellStyle name="Note 2 4 2 3 3 3" xfId="16347"/>
    <cellStyle name="Note 2 4 2 3 3 3 2" xfId="16348"/>
    <cellStyle name="Note 2 4 2 3 3 3 3" xfId="16349"/>
    <cellStyle name="Note 2 4 2 3 3 4" xfId="16350"/>
    <cellStyle name="Note 2 4 2 3 3 4 2" xfId="16351"/>
    <cellStyle name="Note 2 4 2 3 3 4 3" xfId="16352"/>
    <cellStyle name="Note 2 4 2 3 3 5" xfId="16353"/>
    <cellStyle name="Note 2 4 2 3 3 5 2" xfId="16354"/>
    <cellStyle name="Note 2 4 2 3 3 5 3" xfId="16355"/>
    <cellStyle name="Note 2 4 2 3 3 6" xfId="16356"/>
    <cellStyle name="Note 2 4 2 3 3 6 2" xfId="16357"/>
    <cellStyle name="Note 2 4 2 3 3 6 3" xfId="16358"/>
    <cellStyle name="Note 2 4 2 3 3 7" xfId="16359"/>
    <cellStyle name="Note 2 4 2 3 3 8" xfId="16360"/>
    <cellStyle name="Note 2 4 2 3 3 9" xfId="16361"/>
    <cellStyle name="Note 2 4 2 3 4" xfId="16362"/>
    <cellStyle name="Note 2 4 2 3 4 2" xfId="16363"/>
    <cellStyle name="Note 2 4 2 3 4 2 2" xfId="16364"/>
    <cellStyle name="Note 2 4 2 3 4 2 3" xfId="16365"/>
    <cellStyle name="Note 2 4 2 3 4 3" xfId="16366"/>
    <cellStyle name="Note 2 4 2 3 4 3 2" xfId="16367"/>
    <cellStyle name="Note 2 4 2 3 4 3 3" xfId="16368"/>
    <cellStyle name="Note 2 4 2 3 4 4" xfId="16369"/>
    <cellStyle name="Note 2 4 2 3 4 4 2" xfId="16370"/>
    <cellStyle name="Note 2 4 2 3 4 4 3" xfId="16371"/>
    <cellStyle name="Note 2 4 2 3 4 5" xfId="16372"/>
    <cellStyle name="Note 2 4 2 3 4 5 2" xfId="16373"/>
    <cellStyle name="Note 2 4 2 3 4 5 3" xfId="16374"/>
    <cellStyle name="Note 2 4 2 3 4 6" xfId="16375"/>
    <cellStyle name="Note 2 4 2 3 4 6 2" xfId="16376"/>
    <cellStyle name="Note 2 4 2 3 4 6 3" xfId="16377"/>
    <cellStyle name="Note 2 4 2 3 4 7" xfId="16378"/>
    <cellStyle name="Note 2 4 2 3 4 8" xfId="16379"/>
    <cellStyle name="Note 2 4 2 3 4 9" xfId="16380"/>
    <cellStyle name="Note 2 4 2 3 5" xfId="16381"/>
    <cellStyle name="Note 2 4 2 3 5 2" xfId="16382"/>
    <cellStyle name="Note 2 4 2 3 5 2 2" xfId="16383"/>
    <cellStyle name="Note 2 4 2 3 5 2 3" xfId="16384"/>
    <cellStyle name="Note 2 4 2 3 5 3" xfId="16385"/>
    <cellStyle name="Note 2 4 2 3 5 3 2" xfId="16386"/>
    <cellStyle name="Note 2 4 2 3 5 3 3" xfId="16387"/>
    <cellStyle name="Note 2 4 2 3 5 4" xfId="16388"/>
    <cellStyle name="Note 2 4 2 3 5 4 2" xfId="16389"/>
    <cellStyle name="Note 2 4 2 3 5 4 3" xfId="16390"/>
    <cellStyle name="Note 2 4 2 3 5 5" xfId="16391"/>
    <cellStyle name="Note 2 4 2 3 5 5 2" xfId="16392"/>
    <cellStyle name="Note 2 4 2 3 5 5 3" xfId="16393"/>
    <cellStyle name="Note 2 4 2 3 5 6" xfId="16394"/>
    <cellStyle name="Note 2 4 2 3 5 6 2" xfId="16395"/>
    <cellStyle name="Note 2 4 2 3 5 6 3" xfId="16396"/>
    <cellStyle name="Note 2 4 2 3 5 7" xfId="16397"/>
    <cellStyle name="Note 2 4 2 3 5 8" xfId="16398"/>
    <cellStyle name="Note 2 4 2 3 5 9" xfId="16399"/>
    <cellStyle name="Note 2 4 2 3 6" xfId="16400"/>
    <cellStyle name="Note 2 4 2 3 6 2" xfId="16401"/>
    <cellStyle name="Note 2 4 2 3 6 2 2" xfId="16402"/>
    <cellStyle name="Note 2 4 2 3 6 2 3" xfId="16403"/>
    <cellStyle name="Note 2 4 2 3 6 3" xfId="16404"/>
    <cellStyle name="Note 2 4 2 3 6 3 2" xfId="16405"/>
    <cellStyle name="Note 2 4 2 3 6 3 3" xfId="16406"/>
    <cellStyle name="Note 2 4 2 3 6 4" xfId="16407"/>
    <cellStyle name="Note 2 4 2 3 6 4 2" xfId="16408"/>
    <cellStyle name="Note 2 4 2 3 6 4 3" xfId="16409"/>
    <cellStyle name="Note 2 4 2 3 6 5" xfId="16410"/>
    <cellStyle name="Note 2 4 2 3 6 5 2" xfId="16411"/>
    <cellStyle name="Note 2 4 2 3 6 5 3" xfId="16412"/>
    <cellStyle name="Note 2 4 2 3 6 6" xfId="16413"/>
    <cellStyle name="Note 2 4 2 3 6 6 2" xfId="16414"/>
    <cellStyle name="Note 2 4 2 3 6 6 3" xfId="16415"/>
    <cellStyle name="Note 2 4 2 3 6 7" xfId="16416"/>
    <cellStyle name="Note 2 4 2 3 6 8" xfId="16417"/>
    <cellStyle name="Note 2 4 2 3 6 9" xfId="16418"/>
    <cellStyle name="Note 2 4 2 3 7" xfId="16419"/>
    <cellStyle name="Note 2 4 2 3 7 2" xfId="16420"/>
    <cellStyle name="Note 2 4 2 3 7 2 2" xfId="16421"/>
    <cellStyle name="Note 2 4 2 3 7 2 3" xfId="16422"/>
    <cellStyle name="Note 2 4 2 3 7 3" xfId="16423"/>
    <cellStyle name="Note 2 4 2 3 7 3 2" xfId="16424"/>
    <cellStyle name="Note 2 4 2 3 7 3 3" xfId="16425"/>
    <cellStyle name="Note 2 4 2 3 7 4" xfId="16426"/>
    <cellStyle name="Note 2 4 2 3 7 4 2" xfId="16427"/>
    <cellStyle name="Note 2 4 2 3 7 4 3" xfId="16428"/>
    <cellStyle name="Note 2 4 2 3 7 5" xfId="16429"/>
    <cellStyle name="Note 2 4 2 3 7 5 2" xfId="16430"/>
    <cellStyle name="Note 2 4 2 3 7 5 3" xfId="16431"/>
    <cellStyle name="Note 2 4 2 3 7 6" xfId="16432"/>
    <cellStyle name="Note 2 4 2 3 7 6 2" xfId="16433"/>
    <cellStyle name="Note 2 4 2 3 7 6 3" xfId="16434"/>
    <cellStyle name="Note 2 4 2 3 7 7" xfId="16435"/>
    <cellStyle name="Note 2 4 2 3 7 8" xfId="16436"/>
    <cellStyle name="Note 2 4 2 3 7 9" xfId="16437"/>
    <cellStyle name="Note 2 4 2 3 8" xfId="16438"/>
    <cellStyle name="Note 2 4 2 3 8 2" xfId="16439"/>
    <cellStyle name="Note 2 4 2 3 8 2 2" xfId="16440"/>
    <cellStyle name="Note 2 4 2 3 8 2 3" xfId="16441"/>
    <cellStyle name="Note 2 4 2 3 8 3" xfId="16442"/>
    <cellStyle name="Note 2 4 2 3 8 3 2" xfId="16443"/>
    <cellStyle name="Note 2 4 2 3 8 3 3" xfId="16444"/>
    <cellStyle name="Note 2 4 2 3 8 4" xfId="16445"/>
    <cellStyle name="Note 2 4 2 3 8 4 2" xfId="16446"/>
    <cellStyle name="Note 2 4 2 3 8 4 3" xfId="16447"/>
    <cellStyle name="Note 2 4 2 3 8 5" xfId="16448"/>
    <cellStyle name="Note 2 4 2 3 8 5 2" xfId="16449"/>
    <cellStyle name="Note 2 4 2 3 8 5 3" xfId="16450"/>
    <cellStyle name="Note 2 4 2 3 8 6" xfId="16451"/>
    <cellStyle name="Note 2 4 2 3 8 6 2" xfId="16452"/>
    <cellStyle name="Note 2 4 2 3 8 6 3" xfId="16453"/>
    <cellStyle name="Note 2 4 2 3 8 7" xfId="16454"/>
    <cellStyle name="Note 2 4 2 3 8 8" xfId="16455"/>
    <cellStyle name="Note 2 4 2 3 8 9" xfId="16456"/>
    <cellStyle name="Note 2 4 2 3 9" xfId="16457"/>
    <cellStyle name="Note 2 4 2 3 9 2" xfId="16458"/>
    <cellStyle name="Note 2 4 2 3 9 2 2" xfId="16459"/>
    <cellStyle name="Note 2 4 2 3 9 2 3" xfId="16460"/>
    <cellStyle name="Note 2 4 2 3 9 3" xfId="16461"/>
    <cellStyle name="Note 2 4 2 3 9 3 2" xfId="16462"/>
    <cellStyle name="Note 2 4 2 3 9 3 3" xfId="16463"/>
    <cellStyle name="Note 2 4 2 3 9 4" xfId="16464"/>
    <cellStyle name="Note 2 4 2 3 9 4 2" xfId="16465"/>
    <cellStyle name="Note 2 4 2 3 9 4 3" xfId="16466"/>
    <cellStyle name="Note 2 4 2 3 9 5" xfId="16467"/>
    <cellStyle name="Note 2 4 2 3 9 5 2" xfId="16468"/>
    <cellStyle name="Note 2 4 2 3 9 5 3" xfId="16469"/>
    <cellStyle name="Note 2 4 2 3 9 6" xfId="16470"/>
    <cellStyle name="Note 2 4 2 3 9 6 2" xfId="16471"/>
    <cellStyle name="Note 2 4 2 3 9 6 3" xfId="16472"/>
    <cellStyle name="Note 2 4 2 3 9 7" xfId="16473"/>
    <cellStyle name="Note 2 4 2 3 9 8" xfId="16474"/>
    <cellStyle name="Note 2 4 2 4" xfId="16475"/>
    <cellStyle name="Note 2 4 2 4 10" xfId="16476"/>
    <cellStyle name="Note 2 4 2 4 11" xfId="16477"/>
    <cellStyle name="Note 2 4 2 4 2" xfId="16478"/>
    <cellStyle name="Note 2 4 2 4 2 2" xfId="16479"/>
    <cellStyle name="Note 2 4 2 4 2 3" xfId="16480"/>
    <cellStyle name="Note 2 4 2 4 2 4" xfId="16481"/>
    <cellStyle name="Note 2 4 2 4 3" xfId="16482"/>
    <cellStyle name="Note 2 4 2 4 3 2" xfId="16483"/>
    <cellStyle name="Note 2 4 2 4 3 3" xfId="16484"/>
    <cellStyle name="Note 2 4 2 4 3 4" xfId="16485"/>
    <cellStyle name="Note 2 4 2 4 4" xfId="16486"/>
    <cellStyle name="Note 2 4 2 4 4 2" xfId="16487"/>
    <cellStyle name="Note 2 4 2 4 4 3" xfId="16488"/>
    <cellStyle name="Note 2 4 2 4 4 4" xfId="16489"/>
    <cellStyle name="Note 2 4 2 4 5" xfId="16490"/>
    <cellStyle name="Note 2 4 2 4 5 2" xfId="16491"/>
    <cellStyle name="Note 2 4 2 4 5 3" xfId="16492"/>
    <cellStyle name="Note 2 4 2 4 5 4" xfId="16493"/>
    <cellStyle name="Note 2 4 2 4 6" xfId="16494"/>
    <cellStyle name="Note 2 4 2 4 6 2" xfId="16495"/>
    <cellStyle name="Note 2 4 2 4 6 3" xfId="16496"/>
    <cellStyle name="Note 2 4 2 4 6 4" xfId="16497"/>
    <cellStyle name="Note 2 4 2 4 7" xfId="16498"/>
    <cellStyle name="Note 2 4 2 4 8" xfId="16499"/>
    <cellStyle name="Note 2 4 2 4 9" xfId="16500"/>
    <cellStyle name="Note 2 4 2 5" xfId="16501"/>
    <cellStyle name="Note 2 4 2 5 10" xfId="16502"/>
    <cellStyle name="Note 2 4 2 5 2" xfId="16503"/>
    <cellStyle name="Note 2 4 2 5 2 2" xfId="16504"/>
    <cellStyle name="Note 2 4 2 5 2 3" xfId="16505"/>
    <cellStyle name="Note 2 4 2 5 2 4" xfId="16506"/>
    <cellStyle name="Note 2 4 2 5 3" xfId="16507"/>
    <cellStyle name="Note 2 4 2 5 3 2" xfId="16508"/>
    <cellStyle name="Note 2 4 2 5 3 3" xfId="16509"/>
    <cellStyle name="Note 2 4 2 5 3 4" xfId="16510"/>
    <cellStyle name="Note 2 4 2 5 4" xfId="16511"/>
    <cellStyle name="Note 2 4 2 5 4 2" xfId="16512"/>
    <cellStyle name="Note 2 4 2 5 4 3" xfId="16513"/>
    <cellStyle name="Note 2 4 2 5 4 4" xfId="16514"/>
    <cellStyle name="Note 2 4 2 5 5" xfId="16515"/>
    <cellStyle name="Note 2 4 2 5 5 2" xfId="16516"/>
    <cellStyle name="Note 2 4 2 5 5 3" xfId="16517"/>
    <cellStyle name="Note 2 4 2 5 5 4" xfId="16518"/>
    <cellStyle name="Note 2 4 2 5 6" xfId="16519"/>
    <cellStyle name="Note 2 4 2 5 6 2" xfId="16520"/>
    <cellStyle name="Note 2 4 2 5 6 3" xfId="16521"/>
    <cellStyle name="Note 2 4 2 5 6 4" xfId="16522"/>
    <cellStyle name="Note 2 4 2 5 7" xfId="16523"/>
    <cellStyle name="Note 2 4 2 5 8" xfId="16524"/>
    <cellStyle name="Note 2 4 2 5 9" xfId="16525"/>
    <cellStyle name="Note 2 4 2 6" xfId="16526"/>
    <cellStyle name="Note 2 4 2 6 2" xfId="16527"/>
    <cellStyle name="Note 2 4 2 6 2 2" xfId="16528"/>
    <cellStyle name="Note 2 4 2 6 2 3" xfId="16529"/>
    <cellStyle name="Note 2 4 2 6 3" xfId="16530"/>
    <cellStyle name="Note 2 4 2 6 3 2" xfId="16531"/>
    <cellStyle name="Note 2 4 2 6 3 3" xfId="16532"/>
    <cellStyle name="Note 2 4 2 6 4" xfId="16533"/>
    <cellStyle name="Note 2 4 2 6 4 2" xfId="16534"/>
    <cellStyle name="Note 2 4 2 6 4 3" xfId="16535"/>
    <cellStyle name="Note 2 4 2 6 5" xfId="16536"/>
    <cellStyle name="Note 2 4 2 6 5 2" xfId="16537"/>
    <cellStyle name="Note 2 4 2 6 5 3" xfId="16538"/>
    <cellStyle name="Note 2 4 2 6 6" xfId="16539"/>
    <cellStyle name="Note 2 4 2 6 6 2" xfId="16540"/>
    <cellStyle name="Note 2 4 2 6 6 3" xfId="16541"/>
    <cellStyle name="Note 2 4 2 6 7" xfId="16542"/>
    <cellStyle name="Note 2 4 2 6 8" xfId="16543"/>
    <cellStyle name="Note 2 4 2 6 9" xfId="16544"/>
    <cellStyle name="Note 2 4 2 7" xfId="16545"/>
    <cellStyle name="Note 2 4 2 7 2" xfId="16546"/>
    <cellStyle name="Note 2 4 2 7 2 2" xfId="16547"/>
    <cellStyle name="Note 2 4 2 7 2 3" xfId="16548"/>
    <cellStyle name="Note 2 4 2 7 3" xfId="16549"/>
    <cellStyle name="Note 2 4 2 7 3 2" xfId="16550"/>
    <cellStyle name="Note 2 4 2 7 3 3" xfId="16551"/>
    <cellStyle name="Note 2 4 2 7 4" xfId="16552"/>
    <cellStyle name="Note 2 4 2 7 4 2" xfId="16553"/>
    <cellStyle name="Note 2 4 2 7 4 3" xfId="16554"/>
    <cellStyle name="Note 2 4 2 7 5" xfId="16555"/>
    <cellStyle name="Note 2 4 2 7 5 2" xfId="16556"/>
    <cellStyle name="Note 2 4 2 7 5 3" xfId="16557"/>
    <cellStyle name="Note 2 4 2 7 6" xfId="16558"/>
    <cellStyle name="Note 2 4 2 7 6 2" xfId="16559"/>
    <cellStyle name="Note 2 4 2 7 6 3" xfId="16560"/>
    <cellStyle name="Note 2 4 2 7 7" xfId="16561"/>
    <cellStyle name="Note 2 4 2 7 8" xfId="16562"/>
    <cellStyle name="Note 2 4 2 7 9" xfId="16563"/>
    <cellStyle name="Note 2 4 2 8" xfId="16564"/>
    <cellStyle name="Note 2 4 2 8 2" xfId="16565"/>
    <cellStyle name="Note 2 4 2 8 2 2" xfId="16566"/>
    <cellStyle name="Note 2 4 2 8 2 3" xfId="16567"/>
    <cellStyle name="Note 2 4 2 8 3" xfId="16568"/>
    <cellStyle name="Note 2 4 2 8 3 2" xfId="16569"/>
    <cellStyle name="Note 2 4 2 8 3 3" xfId="16570"/>
    <cellStyle name="Note 2 4 2 8 4" xfId="16571"/>
    <cellStyle name="Note 2 4 2 8 4 2" xfId="16572"/>
    <cellStyle name="Note 2 4 2 8 4 3" xfId="16573"/>
    <cellStyle name="Note 2 4 2 8 5" xfId="16574"/>
    <cellStyle name="Note 2 4 2 8 5 2" xfId="16575"/>
    <cellStyle name="Note 2 4 2 8 5 3" xfId="16576"/>
    <cellStyle name="Note 2 4 2 8 6" xfId="16577"/>
    <cellStyle name="Note 2 4 2 8 6 2" xfId="16578"/>
    <cellStyle name="Note 2 4 2 8 6 3" xfId="16579"/>
    <cellStyle name="Note 2 4 2 8 7" xfId="16580"/>
    <cellStyle name="Note 2 4 2 8 8" xfId="16581"/>
    <cellStyle name="Note 2 4 2 8 9" xfId="16582"/>
    <cellStyle name="Note 2 4 2 9" xfId="16583"/>
    <cellStyle name="Note 2 4 2 9 2" xfId="16584"/>
    <cellStyle name="Note 2 4 2 9 2 2" xfId="16585"/>
    <cellStyle name="Note 2 4 2 9 2 3" xfId="16586"/>
    <cellStyle name="Note 2 4 2 9 3" xfId="16587"/>
    <cellStyle name="Note 2 4 2 9 3 2" xfId="16588"/>
    <cellStyle name="Note 2 4 2 9 3 3" xfId="16589"/>
    <cellStyle name="Note 2 4 2 9 4" xfId="16590"/>
    <cellStyle name="Note 2 4 2 9 4 2" xfId="16591"/>
    <cellStyle name="Note 2 4 2 9 4 3" xfId="16592"/>
    <cellStyle name="Note 2 4 2 9 5" xfId="16593"/>
    <cellStyle name="Note 2 4 2 9 5 2" xfId="16594"/>
    <cellStyle name="Note 2 4 2 9 5 3" xfId="16595"/>
    <cellStyle name="Note 2 4 2 9 6" xfId="16596"/>
    <cellStyle name="Note 2 4 2 9 6 2" xfId="16597"/>
    <cellStyle name="Note 2 4 2 9 6 3" xfId="16598"/>
    <cellStyle name="Note 2 4 2 9 7" xfId="16599"/>
    <cellStyle name="Note 2 4 2 9 8" xfId="16600"/>
    <cellStyle name="Note 2 4 2 9 9" xfId="16601"/>
    <cellStyle name="Note 2 4 20" xfId="16602"/>
    <cellStyle name="Note 2 4 3" xfId="16603"/>
    <cellStyle name="Note 2 4 3 10" xfId="16604"/>
    <cellStyle name="Note 2 4 3 10 2" xfId="16605"/>
    <cellStyle name="Note 2 4 3 10 2 2" xfId="16606"/>
    <cellStyle name="Note 2 4 3 10 2 3" xfId="16607"/>
    <cellStyle name="Note 2 4 3 10 3" xfId="16608"/>
    <cellStyle name="Note 2 4 3 10 3 2" xfId="16609"/>
    <cellStyle name="Note 2 4 3 10 3 3" xfId="16610"/>
    <cellStyle name="Note 2 4 3 10 4" xfId="16611"/>
    <cellStyle name="Note 2 4 3 10 4 2" xfId="16612"/>
    <cellStyle name="Note 2 4 3 10 4 3" xfId="16613"/>
    <cellStyle name="Note 2 4 3 10 5" xfId="16614"/>
    <cellStyle name="Note 2 4 3 10 5 2" xfId="16615"/>
    <cellStyle name="Note 2 4 3 10 5 3" xfId="16616"/>
    <cellStyle name="Note 2 4 3 10 6" xfId="16617"/>
    <cellStyle name="Note 2 4 3 10 6 2" xfId="16618"/>
    <cellStyle name="Note 2 4 3 10 6 3" xfId="16619"/>
    <cellStyle name="Note 2 4 3 10 7" xfId="16620"/>
    <cellStyle name="Note 2 4 3 10 8" xfId="16621"/>
    <cellStyle name="Note 2 4 3 11" xfId="16622"/>
    <cellStyle name="Note 2 4 3 11 2" xfId="16623"/>
    <cellStyle name="Note 2 4 3 11 2 2" xfId="16624"/>
    <cellStyle name="Note 2 4 3 11 2 3" xfId="16625"/>
    <cellStyle name="Note 2 4 3 11 3" xfId="16626"/>
    <cellStyle name="Note 2 4 3 11 3 2" xfId="16627"/>
    <cellStyle name="Note 2 4 3 11 3 3" xfId="16628"/>
    <cellStyle name="Note 2 4 3 11 4" xfId="16629"/>
    <cellStyle name="Note 2 4 3 11 4 2" xfId="16630"/>
    <cellStyle name="Note 2 4 3 11 4 3" xfId="16631"/>
    <cellStyle name="Note 2 4 3 11 5" xfId="16632"/>
    <cellStyle name="Note 2 4 3 11 5 2" xfId="16633"/>
    <cellStyle name="Note 2 4 3 11 5 3" xfId="16634"/>
    <cellStyle name="Note 2 4 3 11 6" xfId="16635"/>
    <cellStyle name="Note 2 4 3 11 6 2" xfId="16636"/>
    <cellStyle name="Note 2 4 3 11 6 3" xfId="16637"/>
    <cellStyle name="Note 2 4 3 11 7" xfId="16638"/>
    <cellStyle name="Note 2 4 3 11 8" xfId="16639"/>
    <cellStyle name="Note 2 4 3 12" xfId="16640"/>
    <cellStyle name="Note 2 4 3 12 2" xfId="16641"/>
    <cellStyle name="Note 2 4 3 12 2 2" xfId="16642"/>
    <cellStyle name="Note 2 4 3 12 2 3" xfId="16643"/>
    <cellStyle name="Note 2 4 3 12 3" xfId="16644"/>
    <cellStyle name="Note 2 4 3 12 3 2" xfId="16645"/>
    <cellStyle name="Note 2 4 3 12 3 3" xfId="16646"/>
    <cellStyle name="Note 2 4 3 12 4" xfId="16647"/>
    <cellStyle name="Note 2 4 3 12 4 2" xfId="16648"/>
    <cellStyle name="Note 2 4 3 12 4 3" xfId="16649"/>
    <cellStyle name="Note 2 4 3 12 5" xfId="16650"/>
    <cellStyle name="Note 2 4 3 12 5 2" xfId="16651"/>
    <cellStyle name="Note 2 4 3 12 5 3" xfId="16652"/>
    <cellStyle name="Note 2 4 3 12 6" xfId="16653"/>
    <cellStyle name="Note 2 4 3 12 6 2" xfId="16654"/>
    <cellStyle name="Note 2 4 3 12 6 3" xfId="16655"/>
    <cellStyle name="Note 2 4 3 12 7" xfId="16656"/>
    <cellStyle name="Note 2 4 3 12 8" xfId="16657"/>
    <cellStyle name="Note 2 4 3 13" xfId="16658"/>
    <cellStyle name="Note 2 4 3 13 2" xfId="16659"/>
    <cellStyle name="Note 2 4 3 13 2 2" xfId="16660"/>
    <cellStyle name="Note 2 4 3 13 2 3" xfId="16661"/>
    <cellStyle name="Note 2 4 3 13 3" xfId="16662"/>
    <cellStyle name="Note 2 4 3 13 3 2" xfId="16663"/>
    <cellStyle name="Note 2 4 3 13 3 3" xfId="16664"/>
    <cellStyle name="Note 2 4 3 13 4" xfId="16665"/>
    <cellStyle name="Note 2 4 3 13 4 2" xfId="16666"/>
    <cellStyle name="Note 2 4 3 13 4 3" xfId="16667"/>
    <cellStyle name="Note 2 4 3 13 5" xfId="16668"/>
    <cellStyle name="Note 2 4 3 13 5 2" xfId="16669"/>
    <cellStyle name="Note 2 4 3 13 5 3" xfId="16670"/>
    <cellStyle name="Note 2 4 3 13 6" xfId="16671"/>
    <cellStyle name="Note 2 4 3 13 6 2" xfId="16672"/>
    <cellStyle name="Note 2 4 3 13 6 3" xfId="16673"/>
    <cellStyle name="Note 2 4 3 13 7" xfId="16674"/>
    <cellStyle name="Note 2 4 3 13 8" xfId="16675"/>
    <cellStyle name="Note 2 4 3 14" xfId="16676"/>
    <cellStyle name="Note 2 4 3 14 2" xfId="16677"/>
    <cellStyle name="Note 2 4 3 14 2 2" xfId="16678"/>
    <cellStyle name="Note 2 4 3 14 2 3" xfId="16679"/>
    <cellStyle name="Note 2 4 3 14 3" xfId="16680"/>
    <cellStyle name="Note 2 4 3 14 3 2" xfId="16681"/>
    <cellStyle name="Note 2 4 3 14 3 3" xfId="16682"/>
    <cellStyle name="Note 2 4 3 14 4" xfId="16683"/>
    <cellStyle name="Note 2 4 3 14 4 2" xfId="16684"/>
    <cellStyle name="Note 2 4 3 14 4 3" xfId="16685"/>
    <cellStyle name="Note 2 4 3 14 5" xfId="16686"/>
    <cellStyle name="Note 2 4 3 14 5 2" xfId="16687"/>
    <cellStyle name="Note 2 4 3 14 5 3" xfId="16688"/>
    <cellStyle name="Note 2 4 3 14 6" xfId="16689"/>
    <cellStyle name="Note 2 4 3 14 6 2" xfId="16690"/>
    <cellStyle name="Note 2 4 3 14 6 3" xfId="16691"/>
    <cellStyle name="Note 2 4 3 14 7" xfId="16692"/>
    <cellStyle name="Note 2 4 3 14 8" xfId="16693"/>
    <cellStyle name="Note 2 4 3 15" xfId="16694"/>
    <cellStyle name="Note 2 4 3 15 2" xfId="16695"/>
    <cellStyle name="Note 2 4 3 15 2 2" xfId="16696"/>
    <cellStyle name="Note 2 4 3 15 2 3" xfId="16697"/>
    <cellStyle name="Note 2 4 3 15 3" xfId="16698"/>
    <cellStyle name="Note 2 4 3 15 3 2" xfId="16699"/>
    <cellStyle name="Note 2 4 3 15 3 3" xfId="16700"/>
    <cellStyle name="Note 2 4 3 15 4" xfId="16701"/>
    <cellStyle name="Note 2 4 3 15 4 2" xfId="16702"/>
    <cellStyle name="Note 2 4 3 15 4 3" xfId="16703"/>
    <cellStyle name="Note 2 4 3 15 5" xfId="16704"/>
    <cellStyle name="Note 2 4 3 15 5 2" xfId="16705"/>
    <cellStyle name="Note 2 4 3 15 5 3" xfId="16706"/>
    <cellStyle name="Note 2 4 3 15 6" xfId="16707"/>
    <cellStyle name="Note 2 4 3 15 6 2" xfId="16708"/>
    <cellStyle name="Note 2 4 3 15 6 3" xfId="16709"/>
    <cellStyle name="Note 2 4 3 15 7" xfId="16710"/>
    <cellStyle name="Note 2 4 3 15 8" xfId="16711"/>
    <cellStyle name="Note 2 4 3 16" xfId="16712"/>
    <cellStyle name="Note 2 4 3 2" xfId="16713"/>
    <cellStyle name="Note 2 4 3 2 2" xfId="16714"/>
    <cellStyle name="Note 2 4 3 2 2 2" xfId="16715"/>
    <cellStyle name="Note 2 4 3 2 2 3" xfId="16716"/>
    <cellStyle name="Note 2 4 3 2 3" xfId="16717"/>
    <cellStyle name="Note 2 4 3 2 3 2" xfId="16718"/>
    <cellStyle name="Note 2 4 3 2 3 3" xfId="16719"/>
    <cellStyle name="Note 2 4 3 2 4" xfId="16720"/>
    <cellStyle name="Note 2 4 3 2 4 2" xfId="16721"/>
    <cellStyle name="Note 2 4 3 2 4 3" xfId="16722"/>
    <cellStyle name="Note 2 4 3 2 5" xfId="16723"/>
    <cellStyle name="Note 2 4 3 2 5 2" xfId="16724"/>
    <cellStyle name="Note 2 4 3 2 5 3" xfId="16725"/>
    <cellStyle name="Note 2 4 3 2 6" xfId="16726"/>
    <cellStyle name="Note 2 4 3 2 6 2" xfId="16727"/>
    <cellStyle name="Note 2 4 3 2 6 3" xfId="16728"/>
    <cellStyle name="Note 2 4 3 2 7" xfId="16729"/>
    <cellStyle name="Note 2 4 3 2 8" xfId="16730"/>
    <cellStyle name="Note 2 4 3 2 9" xfId="16731"/>
    <cellStyle name="Note 2 4 3 3" xfId="16732"/>
    <cellStyle name="Note 2 4 3 3 2" xfId="16733"/>
    <cellStyle name="Note 2 4 3 3 2 2" xfId="16734"/>
    <cellStyle name="Note 2 4 3 3 2 3" xfId="16735"/>
    <cellStyle name="Note 2 4 3 3 3" xfId="16736"/>
    <cellStyle name="Note 2 4 3 3 3 2" xfId="16737"/>
    <cellStyle name="Note 2 4 3 3 3 3" xfId="16738"/>
    <cellStyle name="Note 2 4 3 3 4" xfId="16739"/>
    <cellStyle name="Note 2 4 3 3 4 2" xfId="16740"/>
    <cellStyle name="Note 2 4 3 3 4 3" xfId="16741"/>
    <cellStyle name="Note 2 4 3 3 5" xfId="16742"/>
    <cellStyle name="Note 2 4 3 3 5 2" xfId="16743"/>
    <cellStyle name="Note 2 4 3 3 5 3" xfId="16744"/>
    <cellStyle name="Note 2 4 3 3 6" xfId="16745"/>
    <cellStyle name="Note 2 4 3 3 6 2" xfId="16746"/>
    <cellStyle name="Note 2 4 3 3 6 3" xfId="16747"/>
    <cellStyle name="Note 2 4 3 3 7" xfId="16748"/>
    <cellStyle name="Note 2 4 3 3 8" xfId="16749"/>
    <cellStyle name="Note 2 4 3 3 9" xfId="16750"/>
    <cellStyle name="Note 2 4 3 4" xfId="16751"/>
    <cellStyle name="Note 2 4 3 4 2" xfId="16752"/>
    <cellStyle name="Note 2 4 3 4 2 2" xfId="16753"/>
    <cellStyle name="Note 2 4 3 4 2 3" xfId="16754"/>
    <cellStyle name="Note 2 4 3 4 3" xfId="16755"/>
    <cellStyle name="Note 2 4 3 4 3 2" xfId="16756"/>
    <cellStyle name="Note 2 4 3 4 3 3" xfId="16757"/>
    <cellStyle name="Note 2 4 3 4 4" xfId="16758"/>
    <cellStyle name="Note 2 4 3 4 4 2" xfId="16759"/>
    <cellStyle name="Note 2 4 3 4 4 3" xfId="16760"/>
    <cellStyle name="Note 2 4 3 4 5" xfId="16761"/>
    <cellStyle name="Note 2 4 3 4 5 2" xfId="16762"/>
    <cellStyle name="Note 2 4 3 4 5 3" xfId="16763"/>
    <cellStyle name="Note 2 4 3 4 6" xfId="16764"/>
    <cellStyle name="Note 2 4 3 4 6 2" xfId="16765"/>
    <cellStyle name="Note 2 4 3 4 6 3" xfId="16766"/>
    <cellStyle name="Note 2 4 3 4 7" xfId="16767"/>
    <cellStyle name="Note 2 4 3 4 8" xfId="16768"/>
    <cellStyle name="Note 2 4 3 4 9" xfId="16769"/>
    <cellStyle name="Note 2 4 3 5" xfId="16770"/>
    <cellStyle name="Note 2 4 3 5 2" xfId="16771"/>
    <cellStyle name="Note 2 4 3 5 2 2" xfId="16772"/>
    <cellStyle name="Note 2 4 3 5 2 3" xfId="16773"/>
    <cellStyle name="Note 2 4 3 5 3" xfId="16774"/>
    <cellStyle name="Note 2 4 3 5 3 2" xfId="16775"/>
    <cellStyle name="Note 2 4 3 5 3 3" xfId="16776"/>
    <cellStyle name="Note 2 4 3 5 4" xfId="16777"/>
    <cellStyle name="Note 2 4 3 5 4 2" xfId="16778"/>
    <cellStyle name="Note 2 4 3 5 4 3" xfId="16779"/>
    <cellStyle name="Note 2 4 3 5 5" xfId="16780"/>
    <cellStyle name="Note 2 4 3 5 5 2" xfId="16781"/>
    <cellStyle name="Note 2 4 3 5 5 3" xfId="16782"/>
    <cellStyle name="Note 2 4 3 5 6" xfId="16783"/>
    <cellStyle name="Note 2 4 3 5 6 2" xfId="16784"/>
    <cellStyle name="Note 2 4 3 5 6 3" xfId="16785"/>
    <cellStyle name="Note 2 4 3 5 7" xfId="16786"/>
    <cellStyle name="Note 2 4 3 5 8" xfId="16787"/>
    <cellStyle name="Note 2 4 3 5 9" xfId="16788"/>
    <cellStyle name="Note 2 4 3 6" xfId="16789"/>
    <cellStyle name="Note 2 4 3 6 2" xfId="16790"/>
    <cellStyle name="Note 2 4 3 6 2 2" xfId="16791"/>
    <cellStyle name="Note 2 4 3 6 2 3" xfId="16792"/>
    <cellStyle name="Note 2 4 3 6 3" xfId="16793"/>
    <cellStyle name="Note 2 4 3 6 3 2" xfId="16794"/>
    <cellStyle name="Note 2 4 3 6 3 3" xfId="16795"/>
    <cellStyle name="Note 2 4 3 6 4" xfId="16796"/>
    <cellStyle name="Note 2 4 3 6 4 2" xfId="16797"/>
    <cellStyle name="Note 2 4 3 6 4 3" xfId="16798"/>
    <cellStyle name="Note 2 4 3 6 5" xfId="16799"/>
    <cellStyle name="Note 2 4 3 6 5 2" xfId="16800"/>
    <cellStyle name="Note 2 4 3 6 5 3" xfId="16801"/>
    <cellStyle name="Note 2 4 3 6 6" xfId="16802"/>
    <cellStyle name="Note 2 4 3 6 6 2" xfId="16803"/>
    <cellStyle name="Note 2 4 3 6 6 3" xfId="16804"/>
    <cellStyle name="Note 2 4 3 6 7" xfId="16805"/>
    <cellStyle name="Note 2 4 3 6 8" xfId="16806"/>
    <cellStyle name="Note 2 4 3 6 9" xfId="16807"/>
    <cellStyle name="Note 2 4 3 7" xfId="16808"/>
    <cellStyle name="Note 2 4 3 7 2" xfId="16809"/>
    <cellStyle name="Note 2 4 3 7 2 2" xfId="16810"/>
    <cellStyle name="Note 2 4 3 7 2 3" xfId="16811"/>
    <cellStyle name="Note 2 4 3 7 3" xfId="16812"/>
    <cellStyle name="Note 2 4 3 7 3 2" xfId="16813"/>
    <cellStyle name="Note 2 4 3 7 3 3" xfId="16814"/>
    <cellStyle name="Note 2 4 3 7 4" xfId="16815"/>
    <cellStyle name="Note 2 4 3 7 4 2" xfId="16816"/>
    <cellStyle name="Note 2 4 3 7 4 3" xfId="16817"/>
    <cellStyle name="Note 2 4 3 7 5" xfId="16818"/>
    <cellStyle name="Note 2 4 3 7 5 2" xfId="16819"/>
    <cellStyle name="Note 2 4 3 7 5 3" xfId="16820"/>
    <cellStyle name="Note 2 4 3 7 6" xfId="16821"/>
    <cellStyle name="Note 2 4 3 7 6 2" xfId="16822"/>
    <cellStyle name="Note 2 4 3 7 6 3" xfId="16823"/>
    <cellStyle name="Note 2 4 3 7 7" xfId="16824"/>
    <cellStyle name="Note 2 4 3 7 8" xfId="16825"/>
    <cellStyle name="Note 2 4 3 7 9" xfId="16826"/>
    <cellStyle name="Note 2 4 3 8" xfId="16827"/>
    <cellStyle name="Note 2 4 3 8 2" xfId="16828"/>
    <cellStyle name="Note 2 4 3 8 2 2" xfId="16829"/>
    <cellStyle name="Note 2 4 3 8 2 3" xfId="16830"/>
    <cellStyle name="Note 2 4 3 8 3" xfId="16831"/>
    <cellStyle name="Note 2 4 3 8 3 2" xfId="16832"/>
    <cellStyle name="Note 2 4 3 8 3 3" xfId="16833"/>
    <cellStyle name="Note 2 4 3 8 4" xfId="16834"/>
    <cellStyle name="Note 2 4 3 8 4 2" xfId="16835"/>
    <cellStyle name="Note 2 4 3 8 4 3" xfId="16836"/>
    <cellStyle name="Note 2 4 3 8 5" xfId="16837"/>
    <cellStyle name="Note 2 4 3 8 5 2" xfId="16838"/>
    <cellStyle name="Note 2 4 3 8 5 3" xfId="16839"/>
    <cellStyle name="Note 2 4 3 8 6" xfId="16840"/>
    <cellStyle name="Note 2 4 3 8 6 2" xfId="16841"/>
    <cellStyle name="Note 2 4 3 8 6 3" xfId="16842"/>
    <cellStyle name="Note 2 4 3 8 7" xfId="16843"/>
    <cellStyle name="Note 2 4 3 8 8" xfId="16844"/>
    <cellStyle name="Note 2 4 3 8 9" xfId="16845"/>
    <cellStyle name="Note 2 4 3 9" xfId="16846"/>
    <cellStyle name="Note 2 4 3 9 2" xfId="16847"/>
    <cellStyle name="Note 2 4 3 9 2 2" xfId="16848"/>
    <cellStyle name="Note 2 4 3 9 2 3" xfId="16849"/>
    <cellStyle name="Note 2 4 3 9 3" xfId="16850"/>
    <cellStyle name="Note 2 4 3 9 3 2" xfId="16851"/>
    <cellStyle name="Note 2 4 3 9 3 3" xfId="16852"/>
    <cellStyle name="Note 2 4 3 9 4" xfId="16853"/>
    <cellStyle name="Note 2 4 3 9 4 2" xfId="16854"/>
    <cellStyle name="Note 2 4 3 9 4 3" xfId="16855"/>
    <cellStyle name="Note 2 4 3 9 5" xfId="16856"/>
    <cellStyle name="Note 2 4 3 9 5 2" xfId="16857"/>
    <cellStyle name="Note 2 4 3 9 5 3" xfId="16858"/>
    <cellStyle name="Note 2 4 3 9 6" xfId="16859"/>
    <cellStyle name="Note 2 4 3 9 6 2" xfId="16860"/>
    <cellStyle name="Note 2 4 3 9 6 3" xfId="16861"/>
    <cellStyle name="Note 2 4 3 9 7" xfId="16862"/>
    <cellStyle name="Note 2 4 3 9 8" xfId="16863"/>
    <cellStyle name="Note 2 4 4" xfId="16864"/>
    <cellStyle name="Note 2 4 4 10" xfId="16865"/>
    <cellStyle name="Note 2 4 4 10 2" xfId="16866"/>
    <cellStyle name="Note 2 4 4 10 2 2" xfId="16867"/>
    <cellStyle name="Note 2 4 4 10 2 3" xfId="16868"/>
    <cellStyle name="Note 2 4 4 10 3" xfId="16869"/>
    <cellStyle name="Note 2 4 4 10 3 2" xfId="16870"/>
    <cellStyle name="Note 2 4 4 10 3 3" xfId="16871"/>
    <cellStyle name="Note 2 4 4 10 4" xfId="16872"/>
    <cellStyle name="Note 2 4 4 10 4 2" xfId="16873"/>
    <cellStyle name="Note 2 4 4 10 4 3" xfId="16874"/>
    <cellStyle name="Note 2 4 4 10 5" xfId="16875"/>
    <cellStyle name="Note 2 4 4 10 5 2" xfId="16876"/>
    <cellStyle name="Note 2 4 4 10 5 3" xfId="16877"/>
    <cellStyle name="Note 2 4 4 10 6" xfId="16878"/>
    <cellStyle name="Note 2 4 4 10 6 2" xfId="16879"/>
    <cellStyle name="Note 2 4 4 10 6 3" xfId="16880"/>
    <cellStyle name="Note 2 4 4 10 7" xfId="16881"/>
    <cellStyle name="Note 2 4 4 10 8" xfId="16882"/>
    <cellStyle name="Note 2 4 4 11" xfId="16883"/>
    <cellStyle name="Note 2 4 4 11 2" xfId="16884"/>
    <cellStyle name="Note 2 4 4 11 2 2" xfId="16885"/>
    <cellStyle name="Note 2 4 4 11 2 3" xfId="16886"/>
    <cellStyle name="Note 2 4 4 11 3" xfId="16887"/>
    <cellStyle name="Note 2 4 4 11 3 2" xfId="16888"/>
    <cellStyle name="Note 2 4 4 11 3 3" xfId="16889"/>
    <cellStyle name="Note 2 4 4 11 4" xfId="16890"/>
    <cellStyle name="Note 2 4 4 11 4 2" xfId="16891"/>
    <cellStyle name="Note 2 4 4 11 4 3" xfId="16892"/>
    <cellStyle name="Note 2 4 4 11 5" xfId="16893"/>
    <cellStyle name="Note 2 4 4 11 5 2" xfId="16894"/>
    <cellStyle name="Note 2 4 4 11 5 3" xfId="16895"/>
    <cellStyle name="Note 2 4 4 11 6" xfId="16896"/>
    <cellStyle name="Note 2 4 4 11 6 2" xfId="16897"/>
    <cellStyle name="Note 2 4 4 11 6 3" xfId="16898"/>
    <cellStyle name="Note 2 4 4 11 7" xfId="16899"/>
    <cellStyle name="Note 2 4 4 11 8" xfId="16900"/>
    <cellStyle name="Note 2 4 4 12" xfId="16901"/>
    <cellStyle name="Note 2 4 4 12 2" xfId="16902"/>
    <cellStyle name="Note 2 4 4 12 2 2" xfId="16903"/>
    <cellStyle name="Note 2 4 4 12 2 3" xfId="16904"/>
    <cellStyle name="Note 2 4 4 12 3" xfId="16905"/>
    <cellStyle name="Note 2 4 4 12 3 2" xfId="16906"/>
    <cellStyle name="Note 2 4 4 12 3 3" xfId="16907"/>
    <cellStyle name="Note 2 4 4 12 4" xfId="16908"/>
    <cellStyle name="Note 2 4 4 12 4 2" xfId="16909"/>
    <cellStyle name="Note 2 4 4 12 4 3" xfId="16910"/>
    <cellStyle name="Note 2 4 4 12 5" xfId="16911"/>
    <cellStyle name="Note 2 4 4 12 5 2" xfId="16912"/>
    <cellStyle name="Note 2 4 4 12 5 3" xfId="16913"/>
    <cellStyle name="Note 2 4 4 12 6" xfId="16914"/>
    <cellStyle name="Note 2 4 4 12 6 2" xfId="16915"/>
    <cellStyle name="Note 2 4 4 12 6 3" xfId="16916"/>
    <cellStyle name="Note 2 4 4 12 7" xfId="16917"/>
    <cellStyle name="Note 2 4 4 12 8" xfId="16918"/>
    <cellStyle name="Note 2 4 4 13" xfId="16919"/>
    <cellStyle name="Note 2 4 4 13 2" xfId="16920"/>
    <cellStyle name="Note 2 4 4 13 2 2" xfId="16921"/>
    <cellStyle name="Note 2 4 4 13 2 3" xfId="16922"/>
    <cellStyle name="Note 2 4 4 13 3" xfId="16923"/>
    <cellStyle name="Note 2 4 4 13 3 2" xfId="16924"/>
    <cellStyle name="Note 2 4 4 13 3 3" xfId="16925"/>
    <cellStyle name="Note 2 4 4 13 4" xfId="16926"/>
    <cellStyle name="Note 2 4 4 13 4 2" xfId="16927"/>
    <cellStyle name="Note 2 4 4 13 4 3" xfId="16928"/>
    <cellStyle name="Note 2 4 4 13 5" xfId="16929"/>
    <cellStyle name="Note 2 4 4 13 5 2" xfId="16930"/>
    <cellStyle name="Note 2 4 4 13 5 3" xfId="16931"/>
    <cellStyle name="Note 2 4 4 13 6" xfId="16932"/>
    <cellStyle name="Note 2 4 4 13 6 2" xfId="16933"/>
    <cellStyle name="Note 2 4 4 13 6 3" xfId="16934"/>
    <cellStyle name="Note 2 4 4 13 7" xfId="16935"/>
    <cellStyle name="Note 2 4 4 13 8" xfId="16936"/>
    <cellStyle name="Note 2 4 4 14" xfId="16937"/>
    <cellStyle name="Note 2 4 4 14 2" xfId="16938"/>
    <cellStyle name="Note 2 4 4 14 2 2" xfId="16939"/>
    <cellStyle name="Note 2 4 4 14 2 3" xfId="16940"/>
    <cellStyle name="Note 2 4 4 14 3" xfId="16941"/>
    <cellStyle name="Note 2 4 4 14 3 2" xfId="16942"/>
    <cellStyle name="Note 2 4 4 14 3 3" xfId="16943"/>
    <cellStyle name="Note 2 4 4 14 4" xfId="16944"/>
    <cellStyle name="Note 2 4 4 14 4 2" xfId="16945"/>
    <cellStyle name="Note 2 4 4 14 4 3" xfId="16946"/>
    <cellStyle name="Note 2 4 4 14 5" xfId="16947"/>
    <cellStyle name="Note 2 4 4 14 5 2" xfId="16948"/>
    <cellStyle name="Note 2 4 4 14 5 3" xfId="16949"/>
    <cellStyle name="Note 2 4 4 14 6" xfId="16950"/>
    <cellStyle name="Note 2 4 4 14 6 2" xfId="16951"/>
    <cellStyle name="Note 2 4 4 14 6 3" xfId="16952"/>
    <cellStyle name="Note 2 4 4 14 7" xfId="16953"/>
    <cellStyle name="Note 2 4 4 14 8" xfId="16954"/>
    <cellStyle name="Note 2 4 4 15" xfId="16955"/>
    <cellStyle name="Note 2 4 4 15 2" xfId="16956"/>
    <cellStyle name="Note 2 4 4 15 2 2" xfId="16957"/>
    <cellStyle name="Note 2 4 4 15 2 3" xfId="16958"/>
    <cellStyle name="Note 2 4 4 15 3" xfId="16959"/>
    <cellStyle name="Note 2 4 4 15 3 2" xfId="16960"/>
    <cellStyle name="Note 2 4 4 15 3 3" xfId="16961"/>
    <cellStyle name="Note 2 4 4 15 4" xfId="16962"/>
    <cellStyle name="Note 2 4 4 15 4 2" xfId="16963"/>
    <cellStyle name="Note 2 4 4 15 4 3" xfId="16964"/>
    <cellStyle name="Note 2 4 4 15 5" xfId="16965"/>
    <cellStyle name="Note 2 4 4 15 5 2" xfId="16966"/>
    <cellStyle name="Note 2 4 4 15 5 3" xfId="16967"/>
    <cellStyle name="Note 2 4 4 15 6" xfId="16968"/>
    <cellStyle name="Note 2 4 4 15 6 2" xfId="16969"/>
    <cellStyle name="Note 2 4 4 15 6 3" xfId="16970"/>
    <cellStyle name="Note 2 4 4 15 7" xfId="16971"/>
    <cellStyle name="Note 2 4 4 15 8" xfId="16972"/>
    <cellStyle name="Note 2 4 4 16" xfId="16973"/>
    <cellStyle name="Note 2 4 4 2" xfId="16974"/>
    <cellStyle name="Note 2 4 4 2 2" xfId="16975"/>
    <cellStyle name="Note 2 4 4 2 2 2" xfId="16976"/>
    <cellStyle name="Note 2 4 4 2 2 3" xfId="16977"/>
    <cellStyle name="Note 2 4 4 2 3" xfId="16978"/>
    <cellStyle name="Note 2 4 4 2 3 2" xfId="16979"/>
    <cellStyle name="Note 2 4 4 2 3 3" xfId="16980"/>
    <cellStyle name="Note 2 4 4 2 4" xfId="16981"/>
    <cellStyle name="Note 2 4 4 2 4 2" xfId="16982"/>
    <cellStyle name="Note 2 4 4 2 4 3" xfId="16983"/>
    <cellStyle name="Note 2 4 4 2 5" xfId="16984"/>
    <cellStyle name="Note 2 4 4 2 5 2" xfId="16985"/>
    <cellStyle name="Note 2 4 4 2 5 3" xfId="16986"/>
    <cellStyle name="Note 2 4 4 2 6" xfId="16987"/>
    <cellStyle name="Note 2 4 4 2 6 2" xfId="16988"/>
    <cellStyle name="Note 2 4 4 2 6 3" xfId="16989"/>
    <cellStyle name="Note 2 4 4 2 7" xfId="16990"/>
    <cellStyle name="Note 2 4 4 2 8" xfId="16991"/>
    <cellStyle name="Note 2 4 4 2 9" xfId="16992"/>
    <cellStyle name="Note 2 4 4 3" xfId="16993"/>
    <cellStyle name="Note 2 4 4 3 2" xfId="16994"/>
    <cellStyle name="Note 2 4 4 3 2 2" xfId="16995"/>
    <cellStyle name="Note 2 4 4 3 2 3" xfId="16996"/>
    <cellStyle name="Note 2 4 4 3 3" xfId="16997"/>
    <cellStyle name="Note 2 4 4 3 3 2" xfId="16998"/>
    <cellStyle name="Note 2 4 4 3 3 3" xfId="16999"/>
    <cellStyle name="Note 2 4 4 3 4" xfId="17000"/>
    <cellStyle name="Note 2 4 4 3 4 2" xfId="17001"/>
    <cellStyle name="Note 2 4 4 3 4 3" xfId="17002"/>
    <cellStyle name="Note 2 4 4 3 5" xfId="17003"/>
    <cellStyle name="Note 2 4 4 3 5 2" xfId="17004"/>
    <cellStyle name="Note 2 4 4 3 5 3" xfId="17005"/>
    <cellStyle name="Note 2 4 4 3 6" xfId="17006"/>
    <cellStyle name="Note 2 4 4 3 6 2" xfId="17007"/>
    <cellStyle name="Note 2 4 4 3 6 3" xfId="17008"/>
    <cellStyle name="Note 2 4 4 3 7" xfId="17009"/>
    <cellStyle name="Note 2 4 4 3 8" xfId="17010"/>
    <cellStyle name="Note 2 4 4 3 9" xfId="17011"/>
    <cellStyle name="Note 2 4 4 4" xfId="17012"/>
    <cellStyle name="Note 2 4 4 4 2" xfId="17013"/>
    <cellStyle name="Note 2 4 4 4 2 2" xfId="17014"/>
    <cellStyle name="Note 2 4 4 4 2 3" xfId="17015"/>
    <cellStyle name="Note 2 4 4 4 3" xfId="17016"/>
    <cellStyle name="Note 2 4 4 4 3 2" xfId="17017"/>
    <cellStyle name="Note 2 4 4 4 3 3" xfId="17018"/>
    <cellStyle name="Note 2 4 4 4 4" xfId="17019"/>
    <cellStyle name="Note 2 4 4 4 4 2" xfId="17020"/>
    <cellStyle name="Note 2 4 4 4 4 3" xfId="17021"/>
    <cellStyle name="Note 2 4 4 4 5" xfId="17022"/>
    <cellStyle name="Note 2 4 4 4 5 2" xfId="17023"/>
    <cellStyle name="Note 2 4 4 4 5 3" xfId="17024"/>
    <cellStyle name="Note 2 4 4 4 6" xfId="17025"/>
    <cellStyle name="Note 2 4 4 4 6 2" xfId="17026"/>
    <cellStyle name="Note 2 4 4 4 6 3" xfId="17027"/>
    <cellStyle name="Note 2 4 4 4 7" xfId="17028"/>
    <cellStyle name="Note 2 4 4 4 8" xfId="17029"/>
    <cellStyle name="Note 2 4 4 4 9" xfId="17030"/>
    <cellStyle name="Note 2 4 4 5" xfId="17031"/>
    <cellStyle name="Note 2 4 4 5 2" xfId="17032"/>
    <cellStyle name="Note 2 4 4 5 2 2" xfId="17033"/>
    <cellStyle name="Note 2 4 4 5 2 3" xfId="17034"/>
    <cellStyle name="Note 2 4 4 5 3" xfId="17035"/>
    <cellStyle name="Note 2 4 4 5 3 2" xfId="17036"/>
    <cellStyle name="Note 2 4 4 5 3 3" xfId="17037"/>
    <cellStyle name="Note 2 4 4 5 4" xfId="17038"/>
    <cellStyle name="Note 2 4 4 5 4 2" xfId="17039"/>
    <cellStyle name="Note 2 4 4 5 4 3" xfId="17040"/>
    <cellStyle name="Note 2 4 4 5 5" xfId="17041"/>
    <cellStyle name="Note 2 4 4 5 5 2" xfId="17042"/>
    <cellStyle name="Note 2 4 4 5 5 3" xfId="17043"/>
    <cellStyle name="Note 2 4 4 5 6" xfId="17044"/>
    <cellStyle name="Note 2 4 4 5 6 2" xfId="17045"/>
    <cellStyle name="Note 2 4 4 5 6 3" xfId="17046"/>
    <cellStyle name="Note 2 4 4 5 7" xfId="17047"/>
    <cellStyle name="Note 2 4 4 5 8" xfId="17048"/>
    <cellStyle name="Note 2 4 4 5 9" xfId="17049"/>
    <cellStyle name="Note 2 4 4 6" xfId="17050"/>
    <cellStyle name="Note 2 4 4 6 2" xfId="17051"/>
    <cellStyle name="Note 2 4 4 6 2 2" xfId="17052"/>
    <cellStyle name="Note 2 4 4 6 2 3" xfId="17053"/>
    <cellStyle name="Note 2 4 4 6 3" xfId="17054"/>
    <cellStyle name="Note 2 4 4 6 3 2" xfId="17055"/>
    <cellStyle name="Note 2 4 4 6 3 3" xfId="17056"/>
    <cellStyle name="Note 2 4 4 6 4" xfId="17057"/>
    <cellStyle name="Note 2 4 4 6 4 2" xfId="17058"/>
    <cellStyle name="Note 2 4 4 6 4 3" xfId="17059"/>
    <cellStyle name="Note 2 4 4 6 5" xfId="17060"/>
    <cellStyle name="Note 2 4 4 6 5 2" xfId="17061"/>
    <cellStyle name="Note 2 4 4 6 5 3" xfId="17062"/>
    <cellStyle name="Note 2 4 4 6 6" xfId="17063"/>
    <cellStyle name="Note 2 4 4 6 6 2" xfId="17064"/>
    <cellStyle name="Note 2 4 4 6 6 3" xfId="17065"/>
    <cellStyle name="Note 2 4 4 6 7" xfId="17066"/>
    <cellStyle name="Note 2 4 4 6 8" xfId="17067"/>
    <cellStyle name="Note 2 4 4 6 9" xfId="17068"/>
    <cellStyle name="Note 2 4 4 7" xfId="17069"/>
    <cellStyle name="Note 2 4 4 7 2" xfId="17070"/>
    <cellStyle name="Note 2 4 4 7 2 2" xfId="17071"/>
    <cellStyle name="Note 2 4 4 7 2 3" xfId="17072"/>
    <cellStyle name="Note 2 4 4 7 3" xfId="17073"/>
    <cellStyle name="Note 2 4 4 7 3 2" xfId="17074"/>
    <cellStyle name="Note 2 4 4 7 3 3" xfId="17075"/>
    <cellStyle name="Note 2 4 4 7 4" xfId="17076"/>
    <cellStyle name="Note 2 4 4 7 4 2" xfId="17077"/>
    <cellStyle name="Note 2 4 4 7 4 3" xfId="17078"/>
    <cellStyle name="Note 2 4 4 7 5" xfId="17079"/>
    <cellStyle name="Note 2 4 4 7 5 2" xfId="17080"/>
    <cellStyle name="Note 2 4 4 7 5 3" xfId="17081"/>
    <cellStyle name="Note 2 4 4 7 6" xfId="17082"/>
    <cellStyle name="Note 2 4 4 7 6 2" xfId="17083"/>
    <cellStyle name="Note 2 4 4 7 6 3" xfId="17084"/>
    <cellStyle name="Note 2 4 4 7 7" xfId="17085"/>
    <cellStyle name="Note 2 4 4 7 8" xfId="17086"/>
    <cellStyle name="Note 2 4 4 7 9" xfId="17087"/>
    <cellStyle name="Note 2 4 4 8" xfId="17088"/>
    <cellStyle name="Note 2 4 4 8 2" xfId="17089"/>
    <cellStyle name="Note 2 4 4 8 2 2" xfId="17090"/>
    <cellStyle name="Note 2 4 4 8 2 3" xfId="17091"/>
    <cellStyle name="Note 2 4 4 8 3" xfId="17092"/>
    <cellStyle name="Note 2 4 4 8 3 2" xfId="17093"/>
    <cellStyle name="Note 2 4 4 8 3 3" xfId="17094"/>
    <cellStyle name="Note 2 4 4 8 4" xfId="17095"/>
    <cellStyle name="Note 2 4 4 8 4 2" xfId="17096"/>
    <cellStyle name="Note 2 4 4 8 4 3" xfId="17097"/>
    <cellStyle name="Note 2 4 4 8 5" xfId="17098"/>
    <cellStyle name="Note 2 4 4 8 5 2" xfId="17099"/>
    <cellStyle name="Note 2 4 4 8 5 3" xfId="17100"/>
    <cellStyle name="Note 2 4 4 8 6" xfId="17101"/>
    <cellStyle name="Note 2 4 4 8 6 2" xfId="17102"/>
    <cellStyle name="Note 2 4 4 8 6 3" xfId="17103"/>
    <cellStyle name="Note 2 4 4 8 7" xfId="17104"/>
    <cellStyle name="Note 2 4 4 8 8" xfId="17105"/>
    <cellStyle name="Note 2 4 4 8 9" xfId="17106"/>
    <cellStyle name="Note 2 4 4 9" xfId="17107"/>
    <cellStyle name="Note 2 4 4 9 2" xfId="17108"/>
    <cellStyle name="Note 2 4 4 9 2 2" xfId="17109"/>
    <cellStyle name="Note 2 4 4 9 2 3" xfId="17110"/>
    <cellStyle name="Note 2 4 4 9 3" xfId="17111"/>
    <cellStyle name="Note 2 4 4 9 3 2" xfId="17112"/>
    <cellStyle name="Note 2 4 4 9 3 3" xfId="17113"/>
    <cellStyle name="Note 2 4 4 9 4" xfId="17114"/>
    <cellStyle name="Note 2 4 4 9 4 2" xfId="17115"/>
    <cellStyle name="Note 2 4 4 9 4 3" xfId="17116"/>
    <cellStyle name="Note 2 4 4 9 5" xfId="17117"/>
    <cellStyle name="Note 2 4 4 9 5 2" xfId="17118"/>
    <cellStyle name="Note 2 4 4 9 5 3" xfId="17119"/>
    <cellStyle name="Note 2 4 4 9 6" xfId="17120"/>
    <cellStyle name="Note 2 4 4 9 6 2" xfId="17121"/>
    <cellStyle name="Note 2 4 4 9 6 3" xfId="17122"/>
    <cellStyle name="Note 2 4 4 9 7" xfId="17123"/>
    <cellStyle name="Note 2 4 4 9 8" xfId="17124"/>
    <cellStyle name="Note 2 4 5" xfId="17125"/>
    <cellStyle name="Note 2 4 5 10" xfId="17126"/>
    <cellStyle name="Note 2 4 5 11" xfId="17127"/>
    <cellStyle name="Note 2 4 5 2" xfId="17128"/>
    <cellStyle name="Note 2 4 5 2 2" xfId="17129"/>
    <cellStyle name="Note 2 4 5 2 3" xfId="17130"/>
    <cellStyle name="Note 2 4 5 2 4" xfId="17131"/>
    <cellStyle name="Note 2 4 5 3" xfId="17132"/>
    <cellStyle name="Note 2 4 5 3 2" xfId="17133"/>
    <cellStyle name="Note 2 4 5 3 3" xfId="17134"/>
    <cellStyle name="Note 2 4 5 3 4" xfId="17135"/>
    <cellStyle name="Note 2 4 5 4" xfId="17136"/>
    <cellStyle name="Note 2 4 5 4 2" xfId="17137"/>
    <cellStyle name="Note 2 4 5 4 3" xfId="17138"/>
    <cellStyle name="Note 2 4 5 4 4" xfId="17139"/>
    <cellStyle name="Note 2 4 5 5" xfId="17140"/>
    <cellStyle name="Note 2 4 5 5 2" xfId="17141"/>
    <cellStyle name="Note 2 4 5 5 3" xfId="17142"/>
    <cellStyle name="Note 2 4 5 5 4" xfId="17143"/>
    <cellStyle name="Note 2 4 5 6" xfId="17144"/>
    <cellStyle name="Note 2 4 5 6 2" xfId="17145"/>
    <cellStyle name="Note 2 4 5 6 3" xfId="17146"/>
    <cellStyle name="Note 2 4 5 6 4" xfId="17147"/>
    <cellStyle name="Note 2 4 5 7" xfId="17148"/>
    <cellStyle name="Note 2 4 5 8" xfId="17149"/>
    <cellStyle name="Note 2 4 5 9" xfId="17150"/>
    <cellStyle name="Note 2 4 6" xfId="17151"/>
    <cellStyle name="Note 2 4 6 10" xfId="17152"/>
    <cellStyle name="Note 2 4 6 2" xfId="17153"/>
    <cellStyle name="Note 2 4 6 2 2" xfId="17154"/>
    <cellStyle name="Note 2 4 6 2 3" xfId="17155"/>
    <cellStyle name="Note 2 4 6 2 4" xfId="17156"/>
    <cellStyle name="Note 2 4 6 3" xfId="17157"/>
    <cellStyle name="Note 2 4 6 3 2" xfId="17158"/>
    <cellStyle name="Note 2 4 6 3 3" xfId="17159"/>
    <cellStyle name="Note 2 4 6 3 4" xfId="17160"/>
    <cellStyle name="Note 2 4 6 4" xfId="17161"/>
    <cellStyle name="Note 2 4 6 4 2" xfId="17162"/>
    <cellStyle name="Note 2 4 6 4 3" xfId="17163"/>
    <cellStyle name="Note 2 4 6 4 4" xfId="17164"/>
    <cellStyle name="Note 2 4 6 5" xfId="17165"/>
    <cellStyle name="Note 2 4 6 5 2" xfId="17166"/>
    <cellStyle name="Note 2 4 6 5 3" xfId="17167"/>
    <cellStyle name="Note 2 4 6 5 4" xfId="17168"/>
    <cellStyle name="Note 2 4 6 6" xfId="17169"/>
    <cellStyle name="Note 2 4 6 6 2" xfId="17170"/>
    <cellStyle name="Note 2 4 6 6 3" xfId="17171"/>
    <cellStyle name="Note 2 4 6 6 4" xfId="17172"/>
    <cellStyle name="Note 2 4 6 7" xfId="17173"/>
    <cellStyle name="Note 2 4 6 8" xfId="17174"/>
    <cellStyle name="Note 2 4 6 9" xfId="17175"/>
    <cellStyle name="Note 2 4 7" xfId="17176"/>
    <cellStyle name="Note 2 4 7 2" xfId="17177"/>
    <cellStyle name="Note 2 4 7 2 2" xfId="17178"/>
    <cellStyle name="Note 2 4 7 2 3" xfId="17179"/>
    <cellStyle name="Note 2 4 7 3" xfId="17180"/>
    <cellStyle name="Note 2 4 7 3 2" xfId="17181"/>
    <cellStyle name="Note 2 4 7 3 3" xfId="17182"/>
    <cellStyle name="Note 2 4 7 4" xfId="17183"/>
    <cellStyle name="Note 2 4 7 4 2" xfId="17184"/>
    <cellStyle name="Note 2 4 7 4 3" xfId="17185"/>
    <cellStyle name="Note 2 4 7 5" xfId="17186"/>
    <cellStyle name="Note 2 4 7 5 2" xfId="17187"/>
    <cellStyle name="Note 2 4 7 5 3" xfId="17188"/>
    <cellStyle name="Note 2 4 7 6" xfId="17189"/>
    <cellStyle name="Note 2 4 7 6 2" xfId="17190"/>
    <cellStyle name="Note 2 4 7 6 3" xfId="17191"/>
    <cellStyle name="Note 2 4 7 7" xfId="17192"/>
    <cellStyle name="Note 2 4 7 8" xfId="17193"/>
    <cellStyle name="Note 2 4 7 9" xfId="17194"/>
    <cellStyle name="Note 2 4 8" xfId="17195"/>
    <cellStyle name="Note 2 4 8 2" xfId="17196"/>
    <cellStyle name="Note 2 4 8 2 2" xfId="17197"/>
    <cellStyle name="Note 2 4 8 2 3" xfId="17198"/>
    <cellStyle name="Note 2 4 8 3" xfId="17199"/>
    <cellStyle name="Note 2 4 8 3 2" xfId="17200"/>
    <cellStyle name="Note 2 4 8 3 3" xfId="17201"/>
    <cellStyle name="Note 2 4 8 4" xfId="17202"/>
    <cellStyle name="Note 2 4 8 4 2" xfId="17203"/>
    <cellStyle name="Note 2 4 8 4 3" xfId="17204"/>
    <cellStyle name="Note 2 4 8 5" xfId="17205"/>
    <cellStyle name="Note 2 4 8 5 2" xfId="17206"/>
    <cellStyle name="Note 2 4 8 5 3" xfId="17207"/>
    <cellStyle name="Note 2 4 8 6" xfId="17208"/>
    <cellStyle name="Note 2 4 8 6 2" xfId="17209"/>
    <cellStyle name="Note 2 4 8 6 3" xfId="17210"/>
    <cellStyle name="Note 2 4 8 7" xfId="17211"/>
    <cellStyle name="Note 2 4 8 8" xfId="17212"/>
    <cellStyle name="Note 2 4 8 9" xfId="17213"/>
    <cellStyle name="Note 2 4 9" xfId="17214"/>
    <cellStyle name="Note 2 4 9 2" xfId="17215"/>
    <cellStyle name="Note 2 4 9 2 2" xfId="17216"/>
    <cellStyle name="Note 2 4 9 2 3" xfId="17217"/>
    <cellStyle name="Note 2 4 9 3" xfId="17218"/>
    <cellStyle name="Note 2 4 9 3 2" xfId="17219"/>
    <cellStyle name="Note 2 4 9 3 3" xfId="17220"/>
    <cellStyle name="Note 2 4 9 4" xfId="17221"/>
    <cellStyle name="Note 2 4 9 4 2" xfId="17222"/>
    <cellStyle name="Note 2 4 9 4 3" xfId="17223"/>
    <cellStyle name="Note 2 4 9 5" xfId="17224"/>
    <cellStyle name="Note 2 4 9 5 2" xfId="17225"/>
    <cellStyle name="Note 2 4 9 5 3" xfId="17226"/>
    <cellStyle name="Note 2 4 9 6" xfId="17227"/>
    <cellStyle name="Note 2 4 9 6 2" xfId="17228"/>
    <cellStyle name="Note 2 4 9 6 3" xfId="17229"/>
    <cellStyle name="Note 2 4 9 7" xfId="17230"/>
    <cellStyle name="Note 2 4 9 8" xfId="17231"/>
    <cellStyle name="Note 2 4 9 9" xfId="17232"/>
    <cellStyle name="Note 2 5" xfId="17233"/>
    <cellStyle name="Note 2 5 10" xfId="17234"/>
    <cellStyle name="Note 2 5 10 2" xfId="17235"/>
    <cellStyle name="Note 2 5 10 2 2" xfId="17236"/>
    <cellStyle name="Note 2 5 10 2 3" xfId="17237"/>
    <cellStyle name="Note 2 5 10 3" xfId="17238"/>
    <cellStyle name="Note 2 5 10 3 2" xfId="17239"/>
    <cellStyle name="Note 2 5 10 3 3" xfId="17240"/>
    <cellStyle name="Note 2 5 10 4" xfId="17241"/>
    <cellStyle name="Note 2 5 10 4 2" xfId="17242"/>
    <cellStyle name="Note 2 5 10 4 3" xfId="17243"/>
    <cellStyle name="Note 2 5 10 5" xfId="17244"/>
    <cellStyle name="Note 2 5 10 5 2" xfId="17245"/>
    <cellStyle name="Note 2 5 10 5 3" xfId="17246"/>
    <cellStyle name="Note 2 5 10 6" xfId="17247"/>
    <cellStyle name="Note 2 5 10 6 2" xfId="17248"/>
    <cellStyle name="Note 2 5 10 6 3" xfId="17249"/>
    <cellStyle name="Note 2 5 10 7" xfId="17250"/>
    <cellStyle name="Note 2 5 10 8" xfId="17251"/>
    <cellStyle name="Note 2 5 10 9" xfId="17252"/>
    <cellStyle name="Note 2 5 11" xfId="17253"/>
    <cellStyle name="Note 2 5 11 2" xfId="17254"/>
    <cellStyle name="Note 2 5 11 2 2" xfId="17255"/>
    <cellStyle name="Note 2 5 11 2 3" xfId="17256"/>
    <cellStyle name="Note 2 5 11 3" xfId="17257"/>
    <cellStyle name="Note 2 5 11 3 2" xfId="17258"/>
    <cellStyle name="Note 2 5 11 3 3" xfId="17259"/>
    <cellStyle name="Note 2 5 11 4" xfId="17260"/>
    <cellStyle name="Note 2 5 11 4 2" xfId="17261"/>
    <cellStyle name="Note 2 5 11 4 3" xfId="17262"/>
    <cellStyle name="Note 2 5 11 5" xfId="17263"/>
    <cellStyle name="Note 2 5 11 5 2" xfId="17264"/>
    <cellStyle name="Note 2 5 11 5 3" xfId="17265"/>
    <cellStyle name="Note 2 5 11 6" xfId="17266"/>
    <cellStyle name="Note 2 5 11 6 2" xfId="17267"/>
    <cellStyle name="Note 2 5 11 6 3" xfId="17268"/>
    <cellStyle name="Note 2 5 11 7" xfId="17269"/>
    <cellStyle name="Note 2 5 11 8" xfId="17270"/>
    <cellStyle name="Note 2 5 11 9" xfId="17271"/>
    <cellStyle name="Note 2 5 12" xfId="17272"/>
    <cellStyle name="Note 2 5 12 2" xfId="17273"/>
    <cellStyle name="Note 2 5 12 2 2" xfId="17274"/>
    <cellStyle name="Note 2 5 12 2 3" xfId="17275"/>
    <cellStyle name="Note 2 5 12 3" xfId="17276"/>
    <cellStyle name="Note 2 5 12 3 2" xfId="17277"/>
    <cellStyle name="Note 2 5 12 3 3" xfId="17278"/>
    <cellStyle name="Note 2 5 12 4" xfId="17279"/>
    <cellStyle name="Note 2 5 12 4 2" xfId="17280"/>
    <cellStyle name="Note 2 5 12 4 3" xfId="17281"/>
    <cellStyle name="Note 2 5 12 5" xfId="17282"/>
    <cellStyle name="Note 2 5 12 5 2" xfId="17283"/>
    <cellStyle name="Note 2 5 12 5 3" xfId="17284"/>
    <cellStyle name="Note 2 5 12 6" xfId="17285"/>
    <cellStyle name="Note 2 5 12 6 2" xfId="17286"/>
    <cellStyle name="Note 2 5 12 6 3" xfId="17287"/>
    <cellStyle name="Note 2 5 12 7" xfId="17288"/>
    <cellStyle name="Note 2 5 12 8" xfId="17289"/>
    <cellStyle name="Note 2 5 12 9" xfId="17290"/>
    <cellStyle name="Note 2 5 13" xfId="17291"/>
    <cellStyle name="Note 2 5 13 2" xfId="17292"/>
    <cellStyle name="Note 2 5 13 2 2" xfId="17293"/>
    <cellStyle name="Note 2 5 13 2 3" xfId="17294"/>
    <cellStyle name="Note 2 5 13 3" xfId="17295"/>
    <cellStyle name="Note 2 5 13 3 2" xfId="17296"/>
    <cellStyle name="Note 2 5 13 3 3" xfId="17297"/>
    <cellStyle name="Note 2 5 13 4" xfId="17298"/>
    <cellStyle name="Note 2 5 13 4 2" xfId="17299"/>
    <cellStyle name="Note 2 5 13 4 3" xfId="17300"/>
    <cellStyle name="Note 2 5 13 5" xfId="17301"/>
    <cellStyle name="Note 2 5 13 5 2" xfId="17302"/>
    <cellStyle name="Note 2 5 13 5 3" xfId="17303"/>
    <cellStyle name="Note 2 5 13 6" xfId="17304"/>
    <cellStyle name="Note 2 5 13 6 2" xfId="17305"/>
    <cellStyle name="Note 2 5 13 6 3" xfId="17306"/>
    <cellStyle name="Note 2 5 13 7" xfId="17307"/>
    <cellStyle name="Note 2 5 13 8" xfId="17308"/>
    <cellStyle name="Note 2 5 13 9" xfId="17309"/>
    <cellStyle name="Note 2 5 14" xfId="17310"/>
    <cellStyle name="Note 2 5 14 2" xfId="17311"/>
    <cellStyle name="Note 2 5 14 2 2" xfId="17312"/>
    <cellStyle name="Note 2 5 14 2 3" xfId="17313"/>
    <cellStyle name="Note 2 5 14 3" xfId="17314"/>
    <cellStyle name="Note 2 5 14 3 2" xfId="17315"/>
    <cellStyle name="Note 2 5 14 3 3" xfId="17316"/>
    <cellStyle name="Note 2 5 14 4" xfId="17317"/>
    <cellStyle name="Note 2 5 14 4 2" xfId="17318"/>
    <cellStyle name="Note 2 5 14 4 3" xfId="17319"/>
    <cellStyle name="Note 2 5 14 5" xfId="17320"/>
    <cellStyle name="Note 2 5 14 5 2" xfId="17321"/>
    <cellStyle name="Note 2 5 14 5 3" xfId="17322"/>
    <cellStyle name="Note 2 5 14 6" xfId="17323"/>
    <cellStyle name="Note 2 5 14 6 2" xfId="17324"/>
    <cellStyle name="Note 2 5 14 6 3" xfId="17325"/>
    <cellStyle name="Note 2 5 14 7" xfId="17326"/>
    <cellStyle name="Note 2 5 14 8" xfId="17327"/>
    <cellStyle name="Note 2 5 14 9" xfId="17328"/>
    <cellStyle name="Note 2 5 15" xfId="17329"/>
    <cellStyle name="Note 2 5 16" xfId="17330"/>
    <cellStyle name="Note 2 5 17" xfId="17331"/>
    <cellStyle name="Note 2 5 18" xfId="17332"/>
    <cellStyle name="Note 2 5 19" xfId="17333"/>
    <cellStyle name="Note 2 5 2" xfId="17334"/>
    <cellStyle name="Note 2 5 2 10" xfId="17335"/>
    <cellStyle name="Note 2 5 2 10 2" xfId="17336"/>
    <cellStyle name="Note 2 5 2 10 2 2" xfId="17337"/>
    <cellStyle name="Note 2 5 2 10 2 3" xfId="17338"/>
    <cellStyle name="Note 2 5 2 10 3" xfId="17339"/>
    <cellStyle name="Note 2 5 2 10 3 2" xfId="17340"/>
    <cellStyle name="Note 2 5 2 10 3 3" xfId="17341"/>
    <cellStyle name="Note 2 5 2 10 4" xfId="17342"/>
    <cellStyle name="Note 2 5 2 10 4 2" xfId="17343"/>
    <cellStyle name="Note 2 5 2 10 4 3" xfId="17344"/>
    <cellStyle name="Note 2 5 2 10 5" xfId="17345"/>
    <cellStyle name="Note 2 5 2 10 5 2" xfId="17346"/>
    <cellStyle name="Note 2 5 2 10 5 3" xfId="17347"/>
    <cellStyle name="Note 2 5 2 10 6" xfId="17348"/>
    <cellStyle name="Note 2 5 2 10 6 2" xfId="17349"/>
    <cellStyle name="Note 2 5 2 10 6 3" xfId="17350"/>
    <cellStyle name="Note 2 5 2 10 7" xfId="17351"/>
    <cellStyle name="Note 2 5 2 10 8" xfId="17352"/>
    <cellStyle name="Note 2 5 2 10 9" xfId="17353"/>
    <cellStyle name="Note 2 5 2 11" xfId="17354"/>
    <cellStyle name="Note 2 5 2 11 2" xfId="17355"/>
    <cellStyle name="Note 2 5 2 11 2 2" xfId="17356"/>
    <cellStyle name="Note 2 5 2 11 2 3" xfId="17357"/>
    <cellStyle name="Note 2 5 2 11 3" xfId="17358"/>
    <cellStyle name="Note 2 5 2 11 3 2" xfId="17359"/>
    <cellStyle name="Note 2 5 2 11 3 3" xfId="17360"/>
    <cellStyle name="Note 2 5 2 11 4" xfId="17361"/>
    <cellStyle name="Note 2 5 2 11 4 2" xfId="17362"/>
    <cellStyle name="Note 2 5 2 11 4 3" xfId="17363"/>
    <cellStyle name="Note 2 5 2 11 5" xfId="17364"/>
    <cellStyle name="Note 2 5 2 11 5 2" xfId="17365"/>
    <cellStyle name="Note 2 5 2 11 5 3" xfId="17366"/>
    <cellStyle name="Note 2 5 2 11 6" xfId="17367"/>
    <cellStyle name="Note 2 5 2 11 6 2" xfId="17368"/>
    <cellStyle name="Note 2 5 2 11 6 3" xfId="17369"/>
    <cellStyle name="Note 2 5 2 11 7" xfId="17370"/>
    <cellStyle name="Note 2 5 2 11 8" xfId="17371"/>
    <cellStyle name="Note 2 5 2 11 9" xfId="17372"/>
    <cellStyle name="Note 2 5 2 12" xfId="17373"/>
    <cellStyle name="Note 2 5 2 12 2" xfId="17374"/>
    <cellStyle name="Note 2 5 2 12 2 2" xfId="17375"/>
    <cellStyle name="Note 2 5 2 12 2 3" xfId="17376"/>
    <cellStyle name="Note 2 5 2 12 3" xfId="17377"/>
    <cellStyle name="Note 2 5 2 12 3 2" xfId="17378"/>
    <cellStyle name="Note 2 5 2 12 3 3" xfId="17379"/>
    <cellStyle name="Note 2 5 2 12 4" xfId="17380"/>
    <cellStyle name="Note 2 5 2 12 4 2" xfId="17381"/>
    <cellStyle name="Note 2 5 2 12 4 3" xfId="17382"/>
    <cellStyle name="Note 2 5 2 12 5" xfId="17383"/>
    <cellStyle name="Note 2 5 2 12 5 2" xfId="17384"/>
    <cellStyle name="Note 2 5 2 12 5 3" xfId="17385"/>
    <cellStyle name="Note 2 5 2 12 6" xfId="17386"/>
    <cellStyle name="Note 2 5 2 12 6 2" xfId="17387"/>
    <cellStyle name="Note 2 5 2 12 6 3" xfId="17388"/>
    <cellStyle name="Note 2 5 2 12 7" xfId="17389"/>
    <cellStyle name="Note 2 5 2 12 8" xfId="17390"/>
    <cellStyle name="Note 2 5 2 12 9" xfId="17391"/>
    <cellStyle name="Note 2 5 2 13" xfId="17392"/>
    <cellStyle name="Note 2 5 2 13 2" xfId="17393"/>
    <cellStyle name="Note 2 5 2 13 2 2" xfId="17394"/>
    <cellStyle name="Note 2 5 2 13 2 3" xfId="17395"/>
    <cellStyle name="Note 2 5 2 13 3" xfId="17396"/>
    <cellStyle name="Note 2 5 2 13 3 2" xfId="17397"/>
    <cellStyle name="Note 2 5 2 13 3 3" xfId="17398"/>
    <cellStyle name="Note 2 5 2 13 4" xfId="17399"/>
    <cellStyle name="Note 2 5 2 13 4 2" xfId="17400"/>
    <cellStyle name="Note 2 5 2 13 4 3" xfId="17401"/>
    <cellStyle name="Note 2 5 2 13 5" xfId="17402"/>
    <cellStyle name="Note 2 5 2 13 5 2" xfId="17403"/>
    <cellStyle name="Note 2 5 2 13 5 3" xfId="17404"/>
    <cellStyle name="Note 2 5 2 13 6" xfId="17405"/>
    <cellStyle name="Note 2 5 2 13 6 2" xfId="17406"/>
    <cellStyle name="Note 2 5 2 13 6 3" xfId="17407"/>
    <cellStyle name="Note 2 5 2 13 7" xfId="17408"/>
    <cellStyle name="Note 2 5 2 13 8" xfId="17409"/>
    <cellStyle name="Note 2 5 2 13 9" xfId="17410"/>
    <cellStyle name="Note 2 5 2 14" xfId="17411"/>
    <cellStyle name="Note 2 5 2 15" xfId="17412"/>
    <cellStyle name="Note 2 5 2 16" xfId="17413"/>
    <cellStyle name="Note 2 5 2 17" xfId="17414"/>
    <cellStyle name="Note 2 5 2 18" xfId="17415"/>
    <cellStyle name="Note 2 5 2 19" xfId="17416"/>
    <cellStyle name="Note 2 5 2 2" xfId="17417"/>
    <cellStyle name="Note 2 5 2 2 10" xfId="17418"/>
    <cellStyle name="Note 2 5 2 2 10 2" xfId="17419"/>
    <cellStyle name="Note 2 5 2 2 10 2 2" xfId="17420"/>
    <cellStyle name="Note 2 5 2 2 10 2 3" xfId="17421"/>
    <cellStyle name="Note 2 5 2 2 10 3" xfId="17422"/>
    <cellStyle name="Note 2 5 2 2 10 3 2" xfId="17423"/>
    <cellStyle name="Note 2 5 2 2 10 3 3" xfId="17424"/>
    <cellStyle name="Note 2 5 2 2 10 4" xfId="17425"/>
    <cellStyle name="Note 2 5 2 2 10 4 2" xfId="17426"/>
    <cellStyle name="Note 2 5 2 2 10 4 3" xfId="17427"/>
    <cellStyle name="Note 2 5 2 2 10 5" xfId="17428"/>
    <cellStyle name="Note 2 5 2 2 10 5 2" xfId="17429"/>
    <cellStyle name="Note 2 5 2 2 10 5 3" xfId="17430"/>
    <cellStyle name="Note 2 5 2 2 10 6" xfId="17431"/>
    <cellStyle name="Note 2 5 2 2 10 6 2" xfId="17432"/>
    <cellStyle name="Note 2 5 2 2 10 6 3" xfId="17433"/>
    <cellStyle name="Note 2 5 2 2 10 7" xfId="17434"/>
    <cellStyle name="Note 2 5 2 2 10 8" xfId="17435"/>
    <cellStyle name="Note 2 5 2 2 11" xfId="17436"/>
    <cellStyle name="Note 2 5 2 2 11 2" xfId="17437"/>
    <cellStyle name="Note 2 5 2 2 11 2 2" xfId="17438"/>
    <cellStyle name="Note 2 5 2 2 11 2 3" xfId="17439"/>
    <cellStyle name="Note 2 5 2 2 11 3" xfId="17440"/>
    <cellStyle name="Note 2 5 2 2 11 3 2" xfId="17441"/>
    <cellStyle name="Note 2 5 2 2 11 3 3" xfId="17442"/>
    <cellStyle name="Note 2 5 2 2 11 4" xfId="17443"/>
    <cellStyle name="Note 2 5 2 2 11 4 2" xfId="17444"/>
    <cellStyle name="Note 2 5 2 2 11 4 3" xfId="17445"/>
    <cellStyle name="Note 2 5 2 2 11 5" xfId="17446"/>
    <cellStyle name="Note 2 5 2 2 11 5 2" xfId="17447"/>
    <cellStyle name="Note 2 5 2 2 11 5 3" xfId="17448"/>
    <cellStyle name="Note 2 5 2 2 11 6" xfId="17449"/>
    <cellStyle name="Note 2 5 2 2 11 6 2" xfId="17450"/>
    <cellStyle name="Note 2 5 2 2 11 6 3" xfId="17451"/>
    <cellStyle name="Note 2 5 2 2 11 7" xfId="17452"/>
    <cellStyle name="Note 2 5 2 2 11 8" xfId="17453"/>
    <cellStyle name="Note 2 5 2 2 12" xfId="17454"/>
    <cellStyle name="Note 2 5 2 2 12 2" xfId="17455"/>
    <cellStyle name="Note 2 5 2 2 12 2 2" xfId="17456"/>
    <cellStyle name="Note 2 5 2 2 12 2 3" xfId="17457"/>
    <cellStyle name="Note 2 5 2 2 12 3" xfId="17458"/>
    <cellStyle name="Note 2 5 2 2 12 3 2" xfId="17459"/>
    <cellStyle name="Note 2 5 2 2 12 3 3" xfId="17460"/>
    <cellStyle name="Note 2 5 2 2 12 4" xfId="17461"/>
    <cellStyle name="Note 2 5 2 2 12 4 2" xfId="17462"/>
    <cellStyle name="Note 2 5 2 2 12 4 3" xfId="17463"/>
    <cellStyle name="Note 2 5 2 2 12 5" xfId="17464"/>
    <cellStyle name="Note 2 5 2 2 12 5 2" xfId="17465"/>
    <cellStyle name="Note 2 5 2 2 12 5 3" xfId="17466"/>
    <cellStyle name="Note 2 5 2 2 12 6" xfId="17467"/>
    <cellStyle name="Note 2 5 2 2 12 6 2" xfId="17468"/>
    <cellStyle name="Note 2 5 2 2 12 6 3" xfId="17469"/>
    <cellStyle name="Note 2 5 2 2 12 7" xfId="17470"/>
    <cellStyle name="Note 2 5 2 2 12 8" xfId="17471"/>
    <cellStyle name="Note 2 5 2 2 13" xfId="17472"/>
    <cellStyle name="Note 2 5 2 2 13 2" xfId="17473"/>
    <cellStyle name="Note 2 5 2 2 13 2 2" xfId="17474"/>
    <cellStyle name="Note 2 5 2 2 13 2 3" xfId="17475"/>
    <cellStyle name="Note 2 5 2 2 13 3" xfId="17476"/>
    <cellStyle name="Note 2 5 2 2 13 3 2" xfId="17477"/>
    <cellStyle name="Note 2 5 2 2 13 3 3" xfId="17478"/>
    <cellStyle name="Note 2 5 2 2 13 4" xfId="17479"/>
    <cellStyle name="Note 2 5 2 2 13 4 2" xfId="17480"/>
    <cellStyle name="Note 2 5 2 2 13 4 3" xfId="17481"/>
    <cellStyle name="Note 2 5 2 2 13 5" xfId="17482"/>
    <cellStyle name="Note 2 5 2 2 13 5 2" xfId="17483"/>
    <cellStyle name="Note 2 5 2 2 13 5 3" xfId="17484"/>
    <cellStyle name="Note 2 5 2 2 13 6" xfId="17485"/>
    <cellStyle name="Note 2 5 2 2 13 6 2" xfId="17486"/>
    <cellStyle name="Note 2 5 2 2 13 6 3" xfId="17487"/>
    <cellStyle name="Note 2 5 2 2 13 7" xfId="17488"/>
    <cellStyle name="Note 2 5 2 2 13 8" xfId="17489"/>
    <cellStyle name="Note 2 5 2 2 14" xfId="17490"/>
    <cellStyle name="Note 2 5 2 2 14 2" xfId="17491"/>
    <cellStyle name="Note 2 5 2 2 14 2 2" xfId="17492"/>
    <cellStyle name="Note 2 5 2 2 14 2 3" xfId="17493"/>
    <cellStyle name="Note 2 5 2 2 14 3" xfId="17494"/>
    <cellStyle name="Note 2 5 2 2 14 3 2" xfId="17495"/>
    <cellStyle name="Note 2 5 2 2 14 3 3" xfId="17496"/>
    <cellStyle name="Note 2 5 2 2 14 4" xfId="17497"/>
    <cellStyle name="Note 2 5 2 2 14 4 2" xfId="17498"/>
    <cellStyle name="Note 2 5 2 2 14 4 3" xfId="17499"/>
    <cellStyle name="Note 2 5 2 2 14 5" xfId="17500"/>
    <cellStyle name="Note 2 5 2 2 14 5 2" xfId="17501"/>
    <cellStyle name="Note 2 5 2 2 14 5 3" xfId="17502"/>
    <cellStyle name="Note 2 5 2 2 14 6" xfId="17503"/>
    <cellStyle name="Note 2 5 2 2 14 6 2" xfId="17504"/>
    <cellStyle name="Note 2 5 2 2 14 6 3" xfId="17505"/>
    <cellStyle name="Note 2 5 2 2 14 7" xfId="17506"/>
    <cellStyle name="Note 2 5 2 2 14 8" xfId="17507"/>
    <cellStyle name="Note 2 5 2 2 15" xfId="17508"/>
    <cellStyle name="Note 2 5 2 2 15 2" xfId="17509"/>
    <cellStyle name="Note 2 5 2 2 15 2 2" xfId="17510"/>
    <cellStyle name="Note 2 5 2 2 15 2 3" xfId="17511"/>
    <cellStyle name="Note 2 5 2 2 15 3" xfId="17512"/>
    <cellStyle name="Note 2 5 2 2 15 3 2" xfId="17513"/>
    <cellStyle name="Note 2 5 2 2 15 3 3" xfId="17514"/>
    <cellStyle name="Note 2 5 2 2 15 4" xfId="17515"/>
    <cellStyle name="Note 2 5 2 2 15 4 2" xfId="17516"/>
    <cellStyle name="Note 2 5 2 2 15 4 3" xfId="17517"/>
    <cellStyle name="Note 2 5 2 2 15 5" xfId="17518"/>
    <cellStyle name="Note 2 5 2 2 15 5 2" xfId="17519"/>
    <cellStyle name="Note 2 5 2 2 15 5 3" xfId="17520"/>
    <cellStyle name="Note 2 5 2 2 15 6" xfId="17521"/>
    <cellStyle name="Note 2 5 2 2 15 6 2" xfId="17522"/>
    <cellStyle name="Note 2 5 2 2 15 6 3" xfId="17523"/>
    <cellStyle name="Note 2 5 2 2 15 7" xfId="17524"/>
    <cellStyle name="Note 2 5 2 2 15 8" xfId="17525"/>
    <cellStyle name="Note 2 5 2 2 16" xfId="17526"/>
    <cellStyle name="Note 2 5 2 2 2" xfId="17527"/>
    <cellStyle name="Note 2 5 2 2 2 2" xfId="17528"/>
    <cellStyle name="Note 2 5 2 2 2 2 2" xfId="17529"/>
    <cellStyle name="Note 2 5 2 2 2 2 3" xfId="17530"/>
    <cellStyle name="Note 2 5 2 2 2 3" xfId="17531"/>
    <cellStyle name="Note 2 5 2 2 2 3 2" xfId="17532"/>
    <cellStyle name="Note 2 5 2 2 2 3 3" xfId="17533"/>
    <cellStyle name="Note 2 5 2 2 2 4" xfId="17534"/>
    <cellStyle name="Note 2 5 2 2 2 4 2" xfId="17535"/>
    <cellStyle name="Note 2 5 2 2 2 4 3" xfId="17536"/>
    <cellStyle name="Note 2 5 2 2 2 5" xfId="17537"/>
    <cellStyle name="Note 2 5 2 2 2 5 2" xfId="17538"/>
    <cellStyle name="Note 2 5 2 2 2 5 3" xfId="17539"/>
    <cellStyle name="Note 2 5 2 2 2 6" xfId="17540"/>
    <cellStyle name="Note 2 5 2 2 2 6 2" xfId="17541"/>
    <cellStyle name="Note 2 5 2 2 2 6 3" xfId="17542"/>
    <cellStyle name="Note 2 5 2 2 2 7" xfId="17543"/>
    <cellStyle name="Note 2 5 2 2 2 8" xfId="17544"/>
    <cellStyle name="Note 2 5 2 2 2 9" xfId="17545"/>
    <cellStyle name="Note 2 5 2 2 3" xfId="17546"/>
    <cellStyle name="Note 2 5 2 2 3 2" xfId="17547"/>
    <cellStyle name="Note 2 5 2 2 3 2 2" xfId="17548"/>
    <cellStyle name="Note 2 5 2 2 3 2 3" xfId="17549"/>
    <cellStyle name="Note 2 5 2 2 3 3" xfId="17550"/>
    <cellStyle name="Note 2 5 2 2 3 3 2" xfId="17551"/>
    <cellStyle name="Note 2 5 2 2 3 3 3" xfId="17552"/>
    <cellStyle name="Note 2 5 2 2 3 4" xfId="17553"/>
    <cellStyle name="Note 2 5 2 2 3 4 2" xfId="17554"/>
    <cellStyle name="Note 2 5 2 2 3 4 3" xfId="17555"/>
    <cellStyle name="Note 2 5 2 2 3 5" xfId="17556"/>
    <cellStyle name="Note 2 5 2 2 3 5 2" xfId="17557"/>
    <cellStyle name="Note 2 5 2 2 3 5 3" xfId="17558"/>
    <cellStyle name="Note 2 5 2 2 3 6" xfId="17559"/>
    <cellStyle name="Note 2 5 2 2 3 6 2" xfId="17560"/>
    <cellStyle name="Note 2 5 2 2 3 6 3" xfId="17561"/>
    <cellStyle name="Note 2 5 2 2 3 7" xfId="17562"/>
    <cellStyle name="Note 2 5 2 2 3 8" xfId="17563"/>
    <cellStyle name="Note 2 5 2 2 3 9" xfId="17564"/>
    <cellStyle name="Note 2 5 2 2 4" xfId="17565"/>
    <cellStyle name="Note 2 5 2 2 4 2" xfId="17566"/>
    <cellStyle name="Note 2 5 2 2 4 2 2" xfId="17567"/>
    <cellStyle name="Note 2 5 2 2 4 2 3" xfId="17568"/>
    <cellStyle name="Note 2 5 2 2 4 3" xfId="17569"/>
    <cellStyle name="Note 2 5 2 2 4 3 2" xfId="17570"/>
    <cellStyle name="Note 2 5 2 2 4 3 3" xfId="17571"/>
    <cellStyle name="Note 2 5 2 2 4 4" xfId="17572"/>
    <cellStyle name="Note 2 5 2 2 4 4 2" xfId="17573"/>
    <cellStyle name="Note 2 5 2 2 4 4 3" xfId="17574"/>
    <cellStyle name="Note 2 5 2 2 4 5" xfId="17575"/>
    <cellStyle name="Note 2 5 2 2 4 5 2" xfId="17576"/>
    <cellStyle name="Note 2 5 2 2 4 5 3" xfId="17577"/>
    <cellStyle name="Note 2 5 2 2 4 6" xfId="17578"/>
    <cellStyle name="Note 2 5 2 2 4 6 2" xfId="17579"/>
    <cellStyle name="Note 2 5 2 2 4 6 3" xfId="17580"/>
    <cellStyle name="Note 2 5 2 2 4 7" xfId="17581"/>
    <cellStyle name="Note 2 5 2 2 4 8" xfId="17582"/>
    <cellStyle name="Note 2 5 2 2 4 9" xfId="17583"/>
    <cellStyle name="Note 2 5 2 2 5" xfId="17584"/>
    <cellStyle name="Note 2 5 2 2 5 2" xfId="17585"/>
    <cellStyle name="Note 2 5 2 2 5 2 2" xfId="17586"/>
    <cellStyle name="Note 2 5 2 2 5 2 3" xfId="17587"/>
    <cellStyle name="Note 2 5 2 2 5 3" xfId="17588"/>
    <cellStyle name="Note 2 5 2 2 5 3 2" xfId="17589"/>
    <cellStyle name="Note 2 5 2 2 5 3 3" xfId="17590"/>
    <cellStyle name="Note 2 5 2 2 5 4" xfId="17591"/>
    <cellStyle name="Note 2 5 2 2 5 4 2" xfId="17592"/>
    <cellStyle name="Note 2 5 2 2 5 4 3" xfId="17593"/>
    <cellStyle name="Note 2 5 2 2 5 5" xfId="17594"/>
    <cellStyle name="Note 2 5 2 2 5 5 2" xfId="17595"/>
    <cellStyle name="Note 2 5 2 2 5 5 3" xfId="17596"/>
    <cellStyle name="Note 2 5 2 2 5 6" xfId="17597"/>
    <cellStyle name="Note 2 5 2 2 5 6 2" xfId="17598"/>
    <cellStyle name="Note 2 5 2 2 5 6 3" xfId="17599"/>
    <cellStyle name="Note 2 5 2 2 5 7" xfId="17600"/>
    <cellStyle name="Note 2 5 2 2 5 8" xfId="17601"/>
    <cellStyle name="Note 2 5 2 2 5 9" xfId="17602"/>
    <cellStyle name="Note 2 5 2 2 6" xfId="17603"/>
    <cellStyle name="Note 2 5 2 2 6 2" xfId="17604"/>
    <cellStyle name="Note 2 5 2 2 6 2 2" xfId="17605"/>
    <cellStyle name="Note 2 5 2 2 6 2 3" xfId="17606"/>
    <cellStyle name="Note 2 5 2 2 6 3" xfId="17607"/>
    <cellStyle name="Note 2 5 2 2 6 3 2" xfId="17608"/>
    <cellStyle name="Note 2 5 2 2 6 3 3" xfId="17609"/>
    <cellStyle name="Note 2 5 2 2 6 4" xfId="17610"/>
    <cellStyle name="Note 2 5 2 2 6 4 2" xfId="17611"/>
    <cellStyle name="Note 2 5 2 2 6 4 3" xfId="17612"/>
    <cellStyle name="Note 2 5 2 2 6 5" xfId="17613"/>
    <cellStyle name="Note 2 5 2 2 6 5 2" xfId="17614"/>
    <cellStyle name="Note 2 5 2 2 6 5 3" xfId="17615"/>
    <cellStyle name="Note 2 5 2 2 6 6" xfId="17616"/>
    <cellStyle name="Note 2 5 2 2 6 6 2" xfId="17617"/>
    <cellStyle name="Note 2 5 2 2 6 6 3" xfId="17618"/>
    <cellStyle name="Note 2 5 2 2 6 7" xfId="17619"/>
    <cellStyle name="Note 2 5 2 2 6 8" xfId="17620"/>
    <cellStyle name="Note 2 5 2 2 6 9" xfId="17621"/>
    <cellStyle name="Note 2 5 2 2 7" xfId="17622"/>
    <cellStyle name="Note 2 5 2 2 7 2" xfId="17623"/>
    <cellStyle name="Note 2 5 2 2 7 2 2" xfId="17624"/>
    <cellStyle name="Note 2 5 2 2 7 2 3" xfId="17625"/>
    <cellStyle name="Note 2 5 2 2 7 3" xfId="17626"/>
    <cellStyle name="Note 2 5 2 2 7 3 2" xfId="17627"/>
    <cellStyle name="Note 2 5 2 2 7 3 3" xfId="17628"/>
    <cellStyle name="Note 2 5 2 2 7 4" xfId="17629"/>
    <cellStyle name="Note 2 5 2 2 7 4 2" xfId="17630"/>
    <cellStyle name="Note 2 5 2 2 7 4 3" xfId="17631"/>
    <cellStyle name="Note 2 5 2 2 7 5" xfId="17632"/>
    <cellStyle name="Note 2 5 2 2 7 5 2" xfId="17633"/>
    <cellStyle name="Note 2 5 2 2 7 5 3" xfId="17634"/>
    <cellStyle name="Note 2 5 2 2 7 6" xfId="17635"/>
    <cellStyle name="Note 2 5 2 2 7 6 2" xfId="17636"/>
    <cellStyle name="Note 2 5 2 2 7 6 3" xfId="17637"/>
    <cellStyle name="Note 2 5 2 2 7 7" xfId="17638"/>
    <cellStyle name="Note 2 5 2 2 7 8" xfId="17639"/>
    <cellStyle name="Note 2 5 2 2 7 9" xfId="17640"/>
    <cellStyle name="Note 2 5 2 2 8" xfId="17641"/>
    <cellStyle name="Note 2 5 2 2 8 2" xfId="17642"/>
    <cellStyle name="Note 2 5 2 2 8 2 2" xfId="17643"/>
    <cellStyle name="Note 2 5 2 2 8 2 3" xfId="17644"/>
    <cellStyle name="Note 2 5 2 2 8 3" xfId="17645"/>
    <cellStyle name="Note 2 5 2 2 8 3 2" xfId="17646"/>
    <cellStyle name="Note 2 5 2 2 8 3 3" xfId="17647"/>
    <cellStyle name="Note 2 5 2 2 8 4" xfId="17648"/>
    <cellStyle name="Note 2 5 2 2 8 4 2" xfId="17649"/>
    <cellStyle name="Note 2 5 2 2 8 4 3" xfId="17650"/>
    <cellStyle name="Note 2 5 2 2 8 5" xfId="17651"/>
    <cellStyle name="Note 2 5 2 2 8 5 2" xfId="17652"/>
    <cellStyle name="Note 2 5 2 2 8 5 3" xfId="17653"/>
    <cellStyle name="Note 2 5 2 2 8 6" xfId="17654"/>
    <cellStyle name="Note 2 5 2 2 8 6 2" xfId="17655"/>
    <cellStyle name="Note 2 5 2 2 8 6 3" xfId="17656"/>
    <cellStyle name="Note 2 5 2 2 8 7" xfId="17657"/>
    <cellStyle name="Note 2 5 2 2 8 8" xfId="17658"/>
    <cellStyle name="Note 2 5 2 2 8 9" xfId="17659"/>
    <cellStyle name="Note 2 5 2 2 9" xfId="17660"/>
    <cellStyle name="Note 2 5 2 2 9 2" xfId="17661"/>
    <cellStyle name="Note 2 5 2 2 9 2 2" xfId="17662"/>
    <cellStyle name="Note 2 5 2 2 9 2 3" xfId="17663"/>
    <cellStyle name="Note 2 5 2 2 9 3" xfId="17664"/>
    <cellStyle name="Note 2 5 2 2 9 3 2" xfId="17665"/>
    <cellStyle name="Note 2 5 2 2 9 3 3" xfId="17666"/>
    <cellStyle name="Note 2 5 2 2 9 4" xfId="17667"/>
    <cellStyle name="Note 2 5 2 2 9 4 2" xfId="17668"/>
    <cellStyle name="Note 2 5 2 2 9 4 3" xfId="17669"/>
    <cellStyle name="Note 2 5 2 2 9 5" xfId="17670"/>
    <cellStyle name="Note 2 5 2 2 9 5 2" xfId="17671"/>
    <cellStyle name="Note 2 5 2 2 9 5 3" xfId="17672"/>
    <cellStyle name="Note 2 5 2 2 9 6" xfId="17673"/>
    <cellStyle name="Note 2 5 2 2 9 6 2" xfId="17674"/>
    <cellStyle name="Note 2 5 2 2 9 6 3" xfId="17675"/>
    <cellStyle name="Note 2 5 2 2 9 7" xfId="17676"/>
    <cellStyle name="Note 2 5 2 2 9 8" xfId="17677"/>
    <cellStyle name="Note 2 5 2 3" xfId="17678"/>
    <cellStyle name="Note 2 5 2 3 10" xfId="17679"/>
    <cellStyle name="Note 2 5 2 3 10 2" xfId="17680"/>
    <cellStyle name="Note 2 5 2 3 10 2 2" xfId="17681"/>
    <cellStyle name="Note 2 5 2 3 10 2 3" xfId="17682"/>
    <cellStyle name="Note 2 5 2 3 10 3" xfId="17683"/>
    <cellStyle name="Note 2 5 2 3 10 3 2" xfId="17684"/>
    <cellStyle name="Note 2 5 2 3 10 3 3" xfId="17685"/>
    <cellStyle name="Note 2 5 2 3 10 4" xfId="17686"/>
    <cellStyle name="Note 2 5 2 3 10 4 2" xfId="17687"/>
    <cellStyle name="Note 2 5 2 3 10 4 3" xfId="17688"/>
    <cellStyle name="Note 2 5 2 3 10 5" xfId="17689"/>
    <cellStyle name="Note 2 5 2 3 10 5 2" xfId="17690"/>
    <cellStyle name="Note 2 5 2 3 10 5 3" xfId="17691"/>
    <cellStyle name="Note 2 5 2 3 10 6" xfId="17692"/>
    <cellStyle name="Note 2 5 2 3 10 6 2" xfId="17693"/>
    <cellStyle name="Note 2 5 2 3 10 6 3" xfId="17694"/>
    <cellStyle name="Note 2 5 2 3 10 7" xfId="17695"/>
    <cellStyle name="Note 2 5 2 3 10 8" xfId="17696"/>
    <cellStyle name="Note 2 5 2 3 11" xfId="17697"/>
    <cellStyle name="Note 2 5 2 3 11 2" xfId="17698"/>
    <cellStyle name="Note 2 5 2 3 11 2 2" xfId="17699"/>
    <cellStyle name="Note 2 5 2 3 11 2 3" xfId="17700"/>
    <cellStyle name="Note 2 5 2 3 11 3" xfId="17701"/>
    <cellStyle name="Note 2 5 2 3 11 3 2" xfId="17702"/>
    <cellStyle name="Note 2 5 2 3 11 3 3" xfId="17703"/>
    <cellStyle name="Note 2 5 2 3 11 4" xfId="17704"/>
    <cellStyle name="Note 2 5 2 3 11 4 2" xfId="17705"/>
    <cellStyle name="Note 2 5 2 3 11 4 3" xfId="17706"/>
    <cellStyle name="Note 2 5 2 3 11 5" xfId="17707"/>
    <cellStyle name="Note 2 5 2 3 11 5 2" xfId="17708"/>
    <cellStyle name="Note 2 5 2 3 11 5 3" xfId="17709"/>
    <cellStyle name="Note 2 5 2 3 11 6" xfId="17710"/>
    <cellStyle name="Note 2 5 2 3 11 6 2" xfId="17711"/>
    <cellStyle name="Note 2 5 2 3 11 6 3" xfId="17712"/>
    <cellStyle name="Note 2 5 2 3 11 7" xfId="17713"/>
    <cellStyle name="Note 2 5 2 3 11 8" xfId="17714"/>
    <cellStyle name="Note 2 5 2 3 12" xfId="17715"/>
    <cellStyle name="Note 2 5 2 3 12 2" xfId="17716"/>
    <cellStyle name="Note 2 5 2 3 12 2 2" xfId="17717"/>
    <cellStyle name="Note 2 5 2 3 12 2 3" xfId="17718"/>
    <cellStyle name="Note 2 5 2 3 12 3" xfId="17719"/>
    <cellStyle name="Note 2 5 2 3 12 3 2" xfId="17720"/>
    <cellStyle name="Note 2 5 2 3 12 3 3" xfId="17721"/>
    <cellStyle name="Note 2 5 2 3 12 4" xfId="17722"/>
    <cellStyle name="Note 2 5 2 3 12 4 2" xfId="17723"/>
    <cellStyle name="Note 2 5 2 3 12 4 3" xfId="17724"/>
    <cellStyle name="Note 2 5 2 3 12 5" xfId="17725"/>
    <cellStyle name="Note 2 5 2 3 12 5 2" xfId="17726"/>
    <cellStyle name="Note 2 5 2 3 12 5 3" xfId="17727"/>
    <cellStyle name="Note 2 5 2 3 12 6" xfId="17728"/>
    <cellStyle name="Note 2 5 2 3 12 6 2" xfId="17729"/>
    <cellStyle name="Note 2 5 2 3 12 6 3" xfId="17730"/>
    <cellStyle name="Note 2 5 2 3 12 7" xfId="17731"/>
    <cellStyle name="Note 2 5 2 3 12 8" xfId="17732"/>
    <cellStyle name="Note 2 5 2 3 13" xfId="17733"/>
    <cellStyle name="Note 2 5 2 3 13 2" xfId="17734"/>
    <cellStyle name="Note 2 5 2 3 13 2 2" xfId="17735"/>
    <cellStyle name="Note 2 5 2 3 13 2 3" xfId="17736"/>
    <cellStyle name="Note 2 5 2 3 13 3" xfId="17737"/>
    <cellStyle name="Note 2 5 2 3 13 3 2" xfId="17738"/>
    <cellStyle name="Note 2 5 2 3 13 3 3" xfId="17739"/>
    <cellStyle name="Note 2 5 2 3 13 4" xfId="17740"/>
    <cellStyle name="Note 2 5 2 3 13 4 2" xfId="17741"/>
    <cellStyle name="Note 2 5 2 3 13 4 3" xfId="17742"/>
    <cellStyle name="Note 2 5 2 3 13 5" xfId="17743"/>
    <cellStyle name="Note 2 5 2 3 13 5 2" xfId="17744"/>
    <cellStyle name="Note 2 5 2 3 13 5 3" xfId="17745"/>
    <cellStyle name="Note 2 5 2 3 13 6" xfId="17746"/>
    <cellStyle name="Note 2 5 2 3 13 6 2" xfId="17747"/>
    <cellStyle name="Note 2 5 2 3 13 6 3" xfId="17748"/>
    <cellStyle name="Note 2 5 2 3 13 7" xfId="17749"/>
    <cellStyle name="Note 2 5 2 3 13 8" xfId="17750"/>
    <cellStyle name="Note 2 5 2 3 14" xfId="17751"/>
    <cellStyle name="Note 2 5 2 3 14 2" xfId="17752"/>
    <cellStyle name="Note 2 5 2 3 14 2 2" xfId="17753"/>
    <cellStyle name="Note 2 5 2 3 14 2 3" xfId="17754"/>
    <cellStyle name="Note 2 5 2 3 14 3" xfId="17755"/>
    <cellStyle name="Note 2 5 2 3 14 3 2" xfId="17756"/>
    <cellStyle name="Note 2 5 2 3 14 3 3" xfId="17757"/>
    <cellStyle name="Note 2 5 2 3 14 4" xfId="17758"/>
    <cellStyle name="Note 2 5 2 3 14 4 2" xfId="17759"/>
    <cellStyle name="Note 2 5 2 3 14 4 3" xfId="17760"/>
    <cellStyle name="Note 2 5 2 3 14 5" xfId="17761"/>
    <cellStyle name="Note 2 5 2 3 14 5 2" xfId="17762"/>
    <cellStyle name="Note 2 5 2 3 14 5 3" xfId="17763"/>
    <cellStyle name="Note 2 5 2 3 14 6" xfId="17764"/>
    <cellStyle name="Note 2 5 2 3 14 6 2" xfId="17765"/>
    <cellStyle name="Note 2 5 2 3 14 6 3" xfId="17766"/>
    <cellStyle name="Note 2 5 2 3 14 7" xfId="17767"/>
    <cellStyle name="Note 2 5 2 3 14 8" xfId="17768"/>
    <cellStyle name="Note 2 5 2 3 15" xfId="17769"/>
    <cellStyle name="Note 2 5 2 3 15 2" xfId="17770"/>
    <cellStyle name="Note 2 5 2 3 15 2 2" xfId="17771"/>
    <cellStyle name="Note 2 5 2 3 15 2 3" xfId="17772"/>
    <cellStyle name="Note 2 5 2 3 15 3" xfId="17773"/>
    <cellStyle name="Note 2 5 2 3 15 3 2" xfId="17774"/>
    <cellStyle name="Note 2 5 2 3 15 3 3" xfId="17775"/>
    <cellStyle name="Note 2 5 2 3 15 4" xfId="17776"/>
    <cellStyle name="Note 2 5 2 3 15 4 2" xfId="17777"/>
    <cellStyle name="Note 2 5 2 3 15 4 3" xfId="17778"/>
    <cellStyle name="Note 2 5 2 3 15 5" xfId="17779"/>
    <cellStyle name="Note 2 5 2 3 15 5 2" xfId="17780"/>
    <cellStyle name="Note 2 5 2 3 15 5 3" xfId="17781"/>
    <cellStyle name="Note 2 5 2 3 15 6" xfId="17782"/>
    <cellStyle name="Note 2 5 2 3 15 6 2" xfId="17783"/>
    <cellStyle name="Note 2 5 2 3 15 6 3" xfId="17784"/>
    <cellStyle name="Note 2 5 2 3 15 7" xfId="17785"/>
    <cellStyle name="Note 2 5 2 3 15 8" xfId="17786"/>
    <cellStyle name="Note 2 5 2 3 16" xfId="17787"/>
    <cellStyle name="Note 2 5 2 3 2" xfId="17788"/>
    <cellStyle name="Note 2 5 2 3 2 2" xfId="17789"/>
    <cellStyle name="Note 2 5 2 3 2 2 2" xfId="17790"/>
    <cellStyle name="Note 2 5 2 3 2 2 3" xfId="17791"/>
    <cellStyle name="Note 2 5 2 3 2 3" xfId="17792"/>
    <cellStyle name="Note 2 5 2 3 2 3 2" xfId="17793"/>
    <cellStyle name="Note 2 5 2 3 2 3 3" xfId="17794"/>
    <cellStyle name="Note 2 5 2 3 2 4" xfId="17795"/>
    <cellStyle name="Note 2 5 2 3 2 4 2" xfId="17796"/>
    <cellStyle name="Note 2 5 2 3 2 4 3" xfId="17797"/>
    <cellStyle name="Note 2 5 2 3 2 5" xfId="17798"/>
    <cellStyle name="Note 2 5 2 3 2 5 2" xfId="17799"/>
    <cellStyle name="Note 2 5 2 3 2 5 3" xfId="17800"/>
    <cellStyle name="Note 2 5 2 3 2 6" xfId="17801"/>
    <cellStyle name="Note 2 5 2 3 2 6 2" xfId="17802"/>
    <cellStyle name="Note 2 5 2 3 2 6 3" xfId="17803"/>
    <cellStyle name="Note 2 5 2 3 2 7" xfId="17804"/>
    <cellStyle name="Note 2 5 2 3 2 8" xfId="17805"/>
    <cellStyle name="Note 2 5 2 3 2 9" xfId="17806"/>
    <cellStyle name="Note 2 5 2 3 3" xfId="17807"/>
    <cellStyle name="Note 2 5 2 3 3 2" xfId="17808"/>
    <cellStyle name="Note 2 5 2 3 3 2 2" xfId="17809"/>
    <cellStyle name="Note 2 5 2 3 3 2 3" xfId="17810"/>
    <cellStyle name="Note 2 5 2 3 3 3" xfId="17811"/>
    <cellStyle name="Note 2 5 2 3 3 3 2" xfId="17812"/>
    <cellStyle name="Note 2 5 2 3 3 3 3" xfId="17813"/>
    <cellStyle name="Note 2 5 2 3 3 4" xfId="17814"/>
    <cellStyle name="Note 2 5 2 3 3 4 2" xfId="17815"/>
    <cellStyle name="Note 2 5 2 3 3 4 3" xfId="17816"/>
    <cellStyle name="Note 2 5 2 3 3 5" xfId="17817"/>
    <cellStyle name="Note 2 5 2 3 3 5 2" xfId="17818"/>
    <cellStyle name="Note 2 5 2 3 3 5 3" xfId="17819"/>
    <cellStyle name="Note 2 5 2 3 3 6" xfId="17820"/>
    <cellStyle name="Note 2 5 2 3 3 6 2" xfId="17821"/>
    <cellStyle name="Note 2 5 2 3 3 6 3" xfId="17822"/>
    <cellStyle name="Note 2 5 2 3 3 7" xfId="17823"/>
    <cellStyle name="Note 2 5 2 3 3 8" xfId="17824"/>
    <cellStyle name="Note 2 5 2 3 3 9" xfId="17825"/>
    <cellStyle name="Note 2 5 2 3 4" xfId="17826"/>
    <cellStyle name="Note 2 5 2 3 4 2" xfId="17827"/>
    <cellStyle name="Note 2 5 2 3 4 2 2" xfId="17828"/>
    <cellStyle name="Note 2 5 2 3 4 2 3" xfId="17829"/>
    <cellStyle name="Note 2 5 2 3 4 3" xfId="17830"/>
    <cellStyle name="Note 2 5 2 3 4 3 2" xfId="17831"/>
    <cellStyle name="Note 2 5 2 3 4 3 3" xfId="17832"/>
    <cellStyle name="Note 2 5 2 3 4 4" xfId="17833"/>
    <cellStyle name="Note 2 5 2 3 4 4 2" xfId="17834"/>
    <cellStyle name="Note 2 5 2 3 4 4 3" xfId="17835"/>
    <cellStyle name="Note 2 5 2 3 4 5" xfId="17836"/>
    <cellStyle name="Note 2 5 2 3 4 5 2" xfId="17837"/>
    <cellStyle name="Note 2 5 2 3 4 5 3" xfId="17838"/>
    <cellStyle name="Note 2 5 2 3 4 6" xfId="17839"/>
    <cellStyle name="Note 2 5 2 3 4 6 2" xfId="17840"/>
    <cellStyle name="Note 2 5 2 3 4 6 3" xfId="17841"/>
    <cellStyle name="Note 2 5 2 3 4 7" xfId="17842"/>
    <cellStyle name="Note 2 5 2 3 4 8" xfId="17843"/>
    <cellStyle name="Note 2 5 2 3 4 9" xfId="17844"/>
    <cellStyle name="Note 2 5 2 3 5" xfId="17845"/>
    <cellStyle name="Note 2 5 2 3 5 2" xfId="17846"/>
    <cellStyle name="Note 2 5 2 3 5 2 2" xfId="17847"/>
    <cellStyle name="Note 2 5 2 3 5 2 3" xfId="17848"/>
    <cellStyle name="Note 2 5 2 3 5 3" xfId="17849"/>
    <cellStyle name="Note 2 5 2 3 5 3 2" xfId="17850"/>
    <cellStyle name="Note 2 5 2 3 5 3 3" xfId="17851"/>
    <cellStyle name="Note 2 5 2 3 5 4" xfId="17852"/>
    <cellStyle name="Note 2 5 2 3 5 4 2" xfId="17853"/>
    <cellStyle name="Note 2 5 2 3 5 4 3" xfId="17854"/>
    <cellStyle name="Note 2 5 2 3 5 5" xfId="17855"/>
    <cellStyle name="Note 2 5 2 3 5 5 2" xfId="17856"/>
    <cellStyle name="Note 2 5 2 3 5 5 3" xfId="17857"/>
    <cellStyle name="Note 2 5 2 3 5 6" xfId="17858"/>
    <cellStyle name="Note 2 5 2 3 5 6 2" xfId="17859"/>
    <cellStyle name="Note 2 5 2 3 5 6 3" xfId="17860"/>
    <cellStyle name="Note 2 5 2 3 5 7" xfId="17861"/>
    <cellStyle name="Note 2 5 2 3 5 8" xfId="17862"/>
    <cellStyle name="Note 2 5 2 3 5 9" xfId="17863"/>
    <cellStyle name="Note 2 5 2 3 6" xfId="17864"/>
    <cellStyle name="Note 2 5 2 3 6 2" xfId="17865"/>
    <cellStyle name="Note 2 5 2 3 6 2 2" xfId="17866"/>
    <cellStyle name="Note 2 5 2 3 6 2 3" xfId="17867"/>
    <cellStyle name="Note 2 5 2 3 6 3" xfId="17868"/>
    <cellStyle name="Note 2 5 2 3 6 3 2" xfId="17869"/>
    <cellStyle name="Note 2 5 2 3 6 3 3" xfId="17870"/>
    <cellStyle name="Note 2 5 2 3 6 4" xfId="17871"/>
    <cellStyle name="Note 2 5 2 3 6 4 2" xfId="17872"/>
    <cellStyle name="Note 2 5 2 3 6 4 3" xfId="17873"/>
    <cellStyle name="Note 2 5 2 3 6 5" xfId="17874"/>
    <cellStyle name="Note 2 5 2 3 6 5 2" xfId="17875"/>
    <cellStyle name="Note 2 5 2 3 6 5 3" xfId="17876"/>
    <cellStyle name="Note 2 5 2 3 6 6" xfId="17877"/>
    <cellStyle name="Note 2 5 2 3 6 6 2" xfId="17878"/>
    <cellStyle name="Note 2 5 2 3 6 6 3" xfId="17879"/>
    <cellStyle name="Note 2 5 2 3 6 7" xfId="17880"/>
    <cellStyle name="Note 2 5 2 3 6 8" xfId="17881"/>
    <cellStyle name="Note 2 5 2 3 6 9" xfId="17882"/>
    <cellStyle name="Note 2 5 2 3 7" xfId="17883"/>
    <cellStyle name="Note 2 5 2 3 7 2" xfId="17884"/>
    <cellStyle name="Note 2 5 2 3 7 2 2" xfId="17885"/>
    <cellStyle name="Note 2 5 2 3 7 2 3" xfId="17886"/>
    <cellStyle name="Note 2 5 2 3 7 3" xfId="17887"/>
    <cellStyle name="Note 2 5 2 3 7 3 2" xfId="17888"/>
    <cellStyle name="Note 2 5 2 3 7 3 3" xfId="17889"/>
    <cellStyle name="Note 2 5 2 3 7 4" xfId="17890"/>
    <cellStyle name="Note 2 5 2 3 7 4 2" xfId="17891"/>
    <cellStyle name="Note 2 5 2 3 7 4 3" xfId="17892"/>
    <cellStyle name="Note 2 5 2 3 7 5" xfId="17893"/>
    <cellStyle name="Note 2 5 2 3 7 5 2" xfId="17894"/>
    <cellStyle name="Note 2 5 2 3 7 5 3" xfId="17895"/>
    <cellStyle name="Note 2 5 2 3 7 6" xfId="17896"/>
    <cellStyle name="Note 2 5 2 3 7 6 2" xfId="17897"/>
    <cellStyle name="Note 2 5 2 3 7 6 3" xfId="17898"/>
    <cellStyle name="Note 2 5 2 3 7 7" xfId="17899"/>
    <cellStyle name="Note 2 5 2 3 7 8" xfId="17900"/>
    <cellStyle name="Note 2 5 2 3 7 9" xfId="17901"/>
    <cellStyle name="Note 2 5 2 3 8" xfId="17902"/>
    <cellStyle name="Note 2 5 2 3 8 2" xfId="17903"/>
    <cellStyle name="Note 2 5 2 3 8 2 2" xfId="17904"/>
    <cellStyle name="Note 2 5 2 3 8 2 3" xfId="17905"/>
    <cellStyle name="Note 2 5 2 3 8 3" xfId="17906"/>
    <cellStyle name="Note 2 5 2 3 8 3 2" xfId="17907"/>
    <cellStyle name="Note 2 5 2 3 8 3 3" xfId="17908"/>
    <cellStyle name="Note 2 5 2 3 8 4" xfId="17909"/>
    <cellStyle name="Note 2 5 2 3 8 4 2" xfId="17910"/>
    <cellStyle name="Note 2 5 2 3 8 4 3" xfId="17911"/>
    <cellStyle name="Note 2 5 2 3 8 5" xfId="17912"/>
    <cellStyle name="Note 2 5 2 3 8 5 2" xfId="17913"/>
    <cellStyle name="Note 2 5 2 3 8 5 3" xfId="17914"/>
    <cellStyle name="Note 2 5 2 3 8 6" xfId="17915"/>
    <cellStyle name="Note 2 5 2 3 8 6 2" xfId="17916"/>
    <cellStyle name="Note 2 5 2 3 8 6 3" xfId="17917"/>
    <cellStyle name="Note 2 5 2 3 8 7" xfId="17918"/>
    <cellStyle name="Note 2 5 2 3 8 8" xfId="17919"/>
    <cellStyle name="Note 2 5 2 3 8 9" xfId="17920"/>
    <cellStyle name="Note 2 5 2 3 9" xfId="17921"/>
    <cellStyle name="Note 2 5 2 3 9 2" xfId="17922"/>
    <cellStyle name="Note 2 5 2 3 9 2 2" xfId="17923"/>
    <cellStyle name="Note 2 5 2 3 9 2 3" xfId="17924"/>
    <cellStyle name="Note 2 5 2 3 9 3" xfId="17925"/>
    <cellStyle name="Note 2 5 2 3 9 3 2" xfId="17926"/>
    <cellStyle name="Note 2 5 2 3 9 3 3" xfId="17927"/>
    <cellStyle name="Note 2 5 2 3 9 4" xfId="17928"/>
    <cellStyle name="Note 2 5 2 3 9 4 2" xfId="17929"/>
    <cellStyle name="Note 2 5 2 3 9 4 3" xfId="17930"/>
    <cellStyle name="Note 2 5 2 3 9 5" xfId="17931"/>
    <cellStyle name="Note 2 5 2 3 9 5 2" xfId="17932"/>
    <cellStyle name="Note 2 5 2 3 9 5 3" xfId="17933"/>
    <cellStyle name="Note 2 5 2 3 9 6" xfId="17934"/>
    <cellStyle name="Note 2 5 2 3 9 6 2" xfId="17935"/>
    <cellStyle name="Note 2 5 2 3 9 6 3" xfId="17936"/>
    <cellStyle name="Note 2 5 2 3 9 7" xfId="17937"/>
    <cellStyle name="Note 2 5 2 3 9 8" xfId="17938"/>
    <cellStyle name="Note 2 5 2 4" xfId="17939"/>
    <cellStyle name="Note 2 5 2 4 10" xfId="17940"/>
    <cellStyle name="Note 2 5 2 4 11" xfId="17941"/>
    <cellStyle name="Note 2 5 2 4 2" xfId="17942"/>
    <cellStyle name="Note 2 5 2 4 2 2" xfId="17943"/>
    <cellStyle name="Note 2 5 2 4 2 3" xfId="17944"/>
    <cellStyle name="Note 2 5 2 4 2 4" xfId="17945"/>
    <cellStyle name="Note 2 5 2 4 3" xfId="17946"/>
    <cellStyle name="Note 2 5 2 4 3 2" xfId="17947"/>
    <cellStyle name="Note 2 5 2 4 3 3" xfId="17948"/>
    <cellStyle name="Note 2 5 2 4 3 4" xfId="17949"/>
    <cellStyle name="Note 2 5 2 4 4" xfId="17950"/>
    <cellStyle name="Note 2 5 2 4 4 2" xfId="17951"/>
    <cellStyle name="Note 2 5 2 4 4 3" xfId="17952"/>
    <cellStyle name="Note 2 5 2 4 4 4" xfId="17953"/>
    <cellStyle name="Note 2 5 2 4 5" xfId="17954"/>
    <cellStyle name="Note 2 5 2 4 5 2" xfId="17955"/>
    <cellStyle name="Note 2 5 2 4 5 3" xfId="17956"/>
    <cellStyle name="Note 2 5 2 4 5 4" xfId="17957"/>
    <cellStyle name="Note 2 5 2 4 6" xfId="17958"/>
    <cellStyle name="Note 2 5 2 4 6 2" xfId="17959"/>
    <cellStyle name="Note 2 5 2 4 6 3" xfId="17960"/>
    <cellStyle name="Note 2 5 2 4 6 4" xfId="17961"/>
    <cellStyle name="Note 2 5 2 4 7" xfId="17962"/>
    <cellStyle name="Note 2 5 2 4 8" xfId="17963"/>
    <cellStyle name="Note 2 5 2 4 9" xfId="17964"/>
    <cellStyle name="Note 2 5 2 5" xfId="17965"/>
    <cellStyle name="Note 2 5 2 5 10" xfId="17966"/>
    <cellStyle name="Note 2 5 2 5 2" xfId="17967"/>
    <cellStyle name="Note 2 5 2 5 2 2" xfId="17968"/>
    <cellStyle name="Note 2 5 2 5 2 3" xfId="17969"/>
    <cellStyle name="Note 2 5 2 5 2 4" xfId="17970"/>
    <cellStyle name="Note 2 5 2 5 3" xfId="17971"/>
    <cellStyle name="Note 2 5 2 5 3 2" xfId="17972"/>
    <cellStyle name="Note 2 5 2 5 3 3" xfId="17973"/>
    <cellStyle name="Note 2 5 2 5 3 4" xfId="17974"/>
    <cellStyle name="Note 2 5 2 5 4" xfId="17975"/>
    <cellStyle name="Note 2 5 2 5 4 2" xfId="17976"/>
    <cellStyle name="Note 2 5 2 5 4 3" xfId="17977"/>
    <cellStyle name="Note 2 5 2 5 4 4" xfId="17978"/>
    <cellStyle name="Note 2 5 2 5 5" xfId="17979"/>
    <cellStyle name="Note 2 5 2 5 5 2" xfId="17980"/>
    <cellStyle name="Note 2 5 2 5 5 3" xfId="17981"/>
    <cellStyle name="Note 2 5 2 5 5 4" xfId="17982"/>
    <cellStyle name="Note 2 5 2 5 6" xfId="17983"/>
    <cellStyle name="Note 2 5 2 5 6 2" xfId="17984"/>
    <cellStyle name="Note 2 5 2 5 6 3" xfId="17985"/>
    <cellStyle name="Note 2 5 2 5 6 4" xfId="17986"/>
    <cellStyle name="Note 2 5 2 5 7" xfId="17987"/>
    <cellStyle name="Note 2 5 2 5 8" xfId="17988"/>
    <cellStyle name="Note 2 5 2 5 9" xfId="17989"/>
    <cellStyle name="Note 2 5 2 6" xfId="17990"/>
    <cellStyle name="Note 2 5 2 6 2" xfId="17991"/>
    <cellStyle name="Note 2 5 2 6 2 2" xfId="17992"/>
    <cellStyle name="Note 2 5 2 6 2 3" xfId="17993"/>
    <cellStyle name="Note 2 5 2 6 3" xfId="17994"/>
    <cellStyle name="Note 2 5 2 6 3 2" xfId="17995"/>
    <cellStyle name="Note 2 5 2 6 3 3" xfId="17996"/>
    <cellStyle name="Note 2 5 2 6 4" xfId="17997"/>
    <cellStyle name="Note 2 5 2 6 4 2" xfId="17998"/>
    <cellStyle name="Note 2 5 2 6 4 3" xfId="17999"/>
    <cellStyle name="Note 2 5 2 6 5" xfId="18000"/>
    <cellStyle name="Note 2 5 2 6 5 2" xfId="18001"/>
    <cellStyle name="Note 2 5 2 6 5 3" xfId="18002"/>
    <cellStyle name="Note 2 5 2 6 6" xfId="18003"/>
    <cellStyle name="Note 2 5 2 6 6 2" xfId="18004"/>
    <cellStyle name="Note 2 5 2 6 6 3" xfId="18005"/>
    <cellStyle name="Note 2 5 2 6 7" xfId="18006"/>
    <cellStyle name="Note 2 5 2 6 8" xfId="18007"/>
    <cellStyle name="Note 2 5 2 6 9" xfId="18008"/>
    <cellStyle name="Note 2 5 2 7" xfId="18009"/>
    <cellStyle name="Note 2 5 2 7 2" xfId="18010"/>
    <cellStyle name="Note 2 5 2 7 2 2" xfId="18011"/>
    <cellStyle name="Note 2 5 2 7 2 3" xfId="18012"/>
    <cellStyle name="Note 2 5 2 7 3" xfId="18013"/>
    <cellStyle name="Note 2 5 2 7 3 2" xfId="18014"/>
    <cellStyle name="Note 2 5 2 7 3 3" xfId="18015"/>
    <cellStyle name="Note 2 5 2 7 4" xfId="18016"/>
    <cellStyle name="Note 2 5 2 7 4 2" xfId="18017"/>
    <cellStyle name="Note 2 5 2 7 4 3" xfId="18018"/>
    <cellStyle name="Note 2 5 2 7 5" xfId="18019"/>
    <cellStyle name="Note 2 5 2 7 5 2" xfId="18020"/>
    <cellStyle name="Note 2 5 2 7 5 3" xfId="18021"/>
    <cellStyle name="Note 2 5 2 7 6" xfId="18022"/>
    <cellStyle name="Note 2 5 2 7 6 2" xfId="18023"/>
    <cellStyle name="Note 2 5 2 7 6 3" xfId="18024"/>
    <cellStyle name="Note 2 5 2 7 7" xfId="18025"/>
    <cellStyle name="Note 2 5 2 7 8" xfId="18026"/>
    <cellStyle name="Note 2 5 2 7 9" xfId="18027"/>
    <cellStyle name="Note 2 5 2 8" xfId="18028"/>
    <cellStyle name="Note 2 5 2 8 2" xfId="18029"/>
    <cellStyle name="Note 2 5 2 8 2 2" xfId="18030"/>
    <cellStyle name="Note 2 5 2 8 2 3" xfId="18031"/>
    <cellStyle name="Note 2 5 2 8 3" xfId="18032"/>
    <cellStyle name="Note 2 5 2 8 3 2" xfId="18033"/>
    <cellStyle name="Note 2 5 2 8 3 3" xfId="18034"/>
    <cellStyle name="Note 2 5 2 8 4" xfId="18035"/>
    <cellStyle name="Note 2 5 2 8 4 2" xfId="18036"/>
    <cellStyle name="Note 2 5 2 8 4 3" xfId="18037"/>
    <cellStyle name="Note 2 5 2 8 5" xfId="18038"/>
    <cellStyle name="Note 2 5 2 8 5 2" xfId="18039"/>
    <cellStyle name="Note 2 5 2 8 5 3" xfId="18040"/>
    <cellStyle name="Note 2 5 2 8 6" xfId="18041"/>
    <cellStyle name="Note 2 5 2 8 6 2" xfId="18042"/>
    <cellStyle name="Note 2 5 2 8 6 3" xfId="18043"/>
    <cellStyle name="Note 2 5 2 8 7" xfId="18044"/>
    <cellStyle name="Note 2 5 2 8 8" xfId="18045"/>
    <cellStyle name="Note 2 5 2 8 9" xfId="18046"/>
    <cellStyle name="Note 2 5 2 9" xfId="18047"/>
    <cellStyle name="Note 2 5 2 9 2" xfId="18048"/>
    <cellStyle name="Note 2 5 2 9 2 2" xfId="18049"/>
    <cellStyle name="Note 2 5 2 9 2 3" xfId="18050"/>
    <cellStyle name="Note 2 5 2 9 3" xfId="18051"/>
    <cellStyle name="Note 2 5 2 9 3 2" xfId="18052"/>
    <cellStyle name="Note 2 5 2 9 3 3" xfId="18053"/>
    <cellStyle name="Note 2 5 2 9 4" xfId="18054"/>
    <cellStyle name="Note 2 5 2 9 4 2" xfId="18055"/>
    <cellStyle name="Note 2 5 2 9 4 3" xfId="18056"/>
    <cellStyle name="Note 2 5 2 9 5" xfId="18057"/>
    <cellStyle name="Note 2 5 2 9 5 2" xfId="18058"/>
    <cellStyle name="Note 2 5 2 9 5 3" xfId="18059"/>
    <cellStyle name="Note 2 5 2 9 6" xfId="18060"/>
    <cellStyle name="Note 2 5 2 9 6 2" xfId="18061"/>
    <cellStyle name="Note 2 5 2 9 6 3" xfId="18062"/>
    <cellStyle name="Note 2 5 2 9 7" xfId="18063"/>
    <cellStyle name="Note 2 5 2 9 8" xfId="18064"/>
    <cellStyle name="Note 2 5 2 9 9" xfId="18065"/>
    <cellStyle name="Note 2 5 20" xfId="18066"/>
    <cellStyle name="Note 2 5 3" xfId="18067"/>
    <cellStyle name="Note 2 5 3 10" xfId="18068"/>
    <cellStyle name="Note 2 5 3 10 2" xfId="18069"/>
    <cellStyle name="Note 2 5 3 10 2 2" xfId="18070"/>
    <cellStyle name="Note 2 5 3 10 2 3" xfId="18071"/>
    <cellStyle name="Note 2 5 3 10 3" xfId="18072"/>
    <cellStyle name="Note 2 5 3 10 3 2" xfId="18073"/>
    <cellStyle name="Note 2 5 3 10 3 3" xfId="18074"/>
    <cellStyle name="Note 2 5 3 10 4" xfId="18075"/>
    <cellStyle name="Note 2 5 3 10 4 2" xfId="18076"/>
    <cellStyle name="Note 2 5 3 10 4 3" xfId="18077"/>
    <cellStyle name="Note 2 5 3 10 5" xfId="18078"/>
    <cellStyle name="Note 2 5 3 10 5 2" xfId="18079"/>
    <cellStyle name="Note 2 5 3 10 5 3" xfId="18080"/>
    <cellStyle name="Note 2 5 3 10 6" xfId="18081"/>
    <cellStyle name="Note 2 5 3 10 6 2" xfId="18082"/>
    <cellStyle name="Note 2 5 3 10 6 3" xfId="18083"/>
    <cellStyle name="Note 2 5 3 10 7" xfId="18084"/>
    <cellStyle name="Note 2 5 3 10 8" xfId="18085"/>
    <cellStyle name="Note 2 5 3 11" xfId="18086"/>
    <cellStyle name="Note 2 5 3 11 2" xfId="18087"/>
    <cellStyle name="Note 2 5 3 11 2 2" xfId="18088"/>
    <cellStyle name="Note 2 5 3 11 2 3" xfId="18089"/>
    <cellStyle name="Note 2 5 3 11 3" xfId="18090"/>
    <cellStyle name="Note 2 5 3 11 3 2" xfId="18091"/>
    <cellStyle name="Note 2 5 3 11 3 3" xfId="18092"/>
    <cellStyle name="Note 2 5 3 11 4" xfId="18093"/>
    <cellStyle name="Note 2 5 3 11 4 2" xfId="18094"/>
    <cellStyle name="Note 2 5 3 11 4 3" xfId="18095"/>
    <cellStyle name="Note 2 5 3 11 5" xfId="18096"/>
    <cellStyle name="Note 2 5 3 11 5 2" xfId="18097"/>
    <cellStyle name="Note 2 5 3 11 5 3" xfId="18098"/>
    <cellStyle name="Note 2 5 3 11 6" xfId="18099"/>
    <cellStyle name="Note 2 5 3 11 6 2" xfId="18100"/>
    <cellStyle name="Note 2 5 3 11 6 3" xfId="18101"/>
    <cellStyle name="Note 2 5 3 11 7" xfId="18102"/>
    <cellStyle name="Note 2 5 3 11 8" xfId="18103"/>
    <cellStyle name="Note 2 5 3 12" xfId="18104"/>
    <cellStyle name="Note 2 5 3 12 2" xfId="18105"/>
    <cellStyle name="Note 2 5 3 12 2 2" xfId="18106"/>
    <cellStyle name="Note 2 5 3 12 2 3" xfId="18107"/>
    <cellStyle name="Note 2 5 3 12 3" xfId="18108"/>
    <cellStyle name="Note 2 5 3 12 3 2" xfId="18109"/>
    <cellStyle name="Note 2 5 3 12 3 3" xfId="18110"/>
    <cellStyle name="Note 2 5 3 12 4" xfId="18111"/>
    <cellStyle name="Note 2 5 3 12 4 2" xfId="18112"/>
    <cellStyle name="Note 2 5 3 12 4 3" xfId="18113"/>
    <cellStyle name="Note 2 5 3 12 5" xfId="18114"/>
    <cellStyle name="Note 2 5 3 12 5 2" xfId="18115"/>
    <cellStyle name="Note 2 5 3 12 5 3" xfId="18116"/>
    <cellStyle name="Note 2 5 3 12 6" xfId="18117"/>
    <cellStyle name="Note 2 5 3 12 6 2" xfId="18118"/>
    <cellStyle name="Note 2 5 3 12 6 3" xfId="18119"/>
    <cellStyle name="Note 2 5 3 12 7" xfId="18120"/>
    <cellStyle name="Note 2 5 3 12 8" xfId="18121"/>
    <cellStyle name="Note 2 5 3 13" xfId="18122"/>
    <cellStyle name="Note 2 5 3 13 2" xfId="18123"/>
    <cellStyle name="Note 2 5 3 13 2 2" xfId="18124"/>
    <cellStyle name="Note 2 5 3 13 2 3" xfId="18125"/>
    <cellStyle name="Note 2 5 3 13 3" xfId="18126"/>
    <cellStyle name="Note 2 5 3 13 3 2" xfId="18127"/>
    <cellStyle name="Note 2 5 3 13 3 3" xfId="18128"/>
    <cellStyle name="Note 2 5 3 13 4" xfId="18129"/>
    <cellStyle name="Note 2 5 3 13 4 2" xfId="18130"/>
    <cellStyle name="Note 2 5 3 13 4 3" xfId="18131"/>
    <cellStyle name="Note 2 5 3 13 5" xfId="18132"/>
    <cellStyle name="Note 2 5 3 13 5 2" xfId="18133"/>
    <cellStyle name="Note 2 5 3 13 5 3" xfId="18134"/>
    <cellStyle name="Note 2 5 3 13 6" xfId="18135"/>
    <cellStyle name="Note 2 5 3 13 6 2" xfId="18136"/>
    <cellStyle name="Note 2 5 3 13 6 3" xfId="18137"/>
    <cellStyle name="Note 2 5 3 13 7" xfId="18138"/>
    <cellStyle name="Note 2 5 3 13 8" xfId="18139"/>
    <cellStyle name="Note 2 5 3 14" xfId="18140"/>
    <cellStyle name="Note 2 5 3 14 2" xfId="18141"/>
    <cellStyle name="Note 2 5 3 14 2 2" xfId="18142"/>
    <cellStyle name="Note 2 5 3 14 2 3" xfId="18143"/>
    <cellStyle name="Note 2 5 3 14 3" xfId="18144"/>
    <cellStyle name="Note 2 5 3 14 3 2" xfId="18145"/>
    <cellStyle name="Note 2 5 3 14 3 3" xfId="18146"/>
    <cellStyle name="Note 2 5 3 14 4" xfId="18147"/>
    <cellStyle name="Note 2 5 3 14 4 2" xfId="18148"/>
    <cellStyle name="Note 2 5 3 14 4 3" xfId="18149"/>
    <cellStyle name="Note 2 5 3 14 5" xfId="18150"/>
    <cellStyle name="Note 2 5 3 14 5 2" xfId="18151"/>
    <cellStyle name="Note 2 5 3 14 5 3" xfId="18152"/>
    <cellStyle name="Note 2 5 3 14 6" xfId="18153"/>
    <cellStyle name="Note 2 5 3 14 6 2" xfId="18154"/>
    <cellStyle name="Note 2 5 3 14 6 3" xfId="18155"/>
    <cellStyle name="Note 2 5 3 14 7" xfId="18156"/>
    <cellStyle name="Note 2 5 3 14 8" xfId="18157"/>
    <cellStyle name="Note 2 5 3 15" xfId="18158"/>
    <cellStyle name="Note 2 5 3 15 2" xfId="18159"/>
    <cellStyle name="Note 2 5 3 15 2 2" xfId="18160"/>
    <cellStyle name="Note 2 5 3 15 2 3" xfId="18161"/>
    <cellStyle name="Note 2 5 3 15 3" xfId="18162"/>
    <cellStyle name="Note 2 5 3 15 3 2" xfId="18163"/>
    <cellStyle name="Note 2 5 3 15 3 3" xfId="18164"/>
    <cellStyle name="Note 2 5 3 15 4" xfId="18165"/>
    <cellStyle name="Note 2 5 3 15 4 2" xfId="18166"/>
    <cellStyle name="Note 2 5 3 15 4 3" xfId="18167"/>
    <cellStyle name="Note 2 5 3 15 5" xfId="18168"/>
    <cellStyle name="Note 2 5 3 15 5 2" xfId="18169"/>
    <cellStyle name="Note 2 5 3 15 5 3" xfId="18170"/>
    <cellStyle name="Note 2 5 3 15 6" xfId="18171"/>
    <cellStyle name="Note 2 5 3 15 6 2" xfId="18172"/>
    <cellStyle name="Note 2 5 3 15 6 3" xfId="18173"/>
    <cellStyle name="Note 2 5 3 15 7" xfId="18174"/>
    <cellStyle name="Note 2 5 3 15 8" xfId="18175"/>
    <cellStyle name="Note 2 5 3 16" xfId="18176"/>
    <cellStyle name="Note 2 5 3 2" xfId="18177"/>
    <cellStyle name="Note 2 5 3 2 2" xfId="18178"/>
    <cellStyle name="Note 2 5 3 2 2 2" xfId="18179"/>
    <cellStyle name="Note 2 5 3 2 2 3" xfId="18180"/>
    <cellStyle name="Note 2 5 3 2 3" xfId="18181"/>
    <cellStyle name="Note 2 5 3 2 3 2" xfId="18182"/>
    <cellStyle name="Note 2 5 3 2 3 3" xfId="18183"/>
    <cellStyle name="Note 2 5 3 2 4" xfId="18184"/>
    <cellStyle name="Note 2 5 3 2 4 2" xfId="18185"/>
    <cellStyle name="Note 2 5 3 2 4 3" xfId="18186"/>
    <cellStyle name="Note 2 5 3 2 5" xfId="18187"/>
    <cellStyle name="Note 2 5 3 2 5 2" xfId="18188"/>
    <cellStyle name="Note 2 5 3 2 5 3" xfId="18189"/>
    <cellStyle name="Note 2 5 3 2 6" xfId="18190"/>
    <cellStyle name="Note 2 5 3 2 6 2" xfId="18191"/>
    <cellStyle name="Note 2 5 3 2 6 3" xfId="18192"/>
    <cellStyle name="Note 2 5 3 2 7" xfId="18193"/>
    <cellStyle name="Note 2 5 3 2 8" xfId="18194"/>
    <cellStyle name="Note 2 5 3 2 9" xfId="18195"/>
    <cellStyle name="Note 2 5 3 3" xfId="18196"/>
    <cellStyle name="Note 2 5 3 3 2" xfId="18197"/>
    <cellStyle name="Note 2 5 3 3 2 2" xfId="18198"/>
    <cellStyle name="Note 2 5 3 3 2 3" xfId="18199"/>
    <cellStyle name="Note 2 5 3 3 3" xfId="18200"/>
    <cellStyle name="Note 2 5 3 3 3 2" xfId="18201"/>
    <cellStyle name="Note 2 5 3 3 3 3" xfId="18202"/>
    <cellStyle name="Note 2 5 3 3 4" xfId="18203"/>
    <cellStyle name="Note 2 5 3 3 4 2" xfId="18204"/>
    <cellStyle name="Note 2 5 3 3 4 3" xfId="18205"/>
    <cellStyle name="Note 2 5 3 3 5" xfId="18206"/>
    <cellStyle name="Note 2 5 3 3 5 2" xfId="18207"/>
    <cellStyle name="Note 2 5 3 3 5 3" xfId="18208"/>
    <cellStyle name="Note 2 5 3 3 6" xfId="18209"/>
    <cellStyle name="Note 2 5 3 3 6 2" xfId="18210"/>
    <cellStyle name="Note 2 5 3 3 6 3" xfId="18211"/>
    <cellStyle name="Note 2 5 3 3 7" xfId="18212"/>
    <cellStyle name="Note 2 5 3 3 8" xfId="18213"/>
    <cellStyle name="Note 2 5 3 3 9" xfId="18214"/>
    <cellStyle name="Note 2 5 3 4" xfId="18215"/>
    <cellStyle name="Note 2 5 3 4 2" xfId="18216"/>
    <cellStyle name="Note 2 5 3 4 2 2" xfId="18217"/>
    <cellStyle name="Note 2 5 3 4 2 3" xfId="18218"/>
    <cellStyle name="Note 2 5 3 4 3" xfId="18219"/>
    <cellStyle name="Note 2 5 3 4 3 2" xfId="18220"/>
    <cellStyle name="Note 2 5 3 4 3 3" xfId="18221"/>
    <cellStyle name="Note 2 5 3 4 4" xfId="18222"/>
    <cellStyle name="Note 2 5 3 4 4 2" xfId="18223"/>
    <cellStyle name="Note 2 5 3 4 4 3" xfId="18224"/>
    <cellStyle name="Note 2 5 3 4 5" xfId="18225"/>
    <cellStyle name="Note 2 5 3 4 5 2" xfId="18226"/>
    <cellStyle name="Note 2 5 3 4 5 3" xfId="18227"/>
    <cellStyle name="Note 2 5 3 4 6" xfId="18228"/>
    <cellStyle name="Note 2 5 3 4 6 2" xfId="18229"/>
    <cellStyle name="Note 2 5 3 4 6 3" xfId="18230"/>
    <cellStyle name="Note 2 5 3 4 7" xfId="18231"/>
    <cellStyle name="Note 2 5 3 4 8" xfId="18232"/>
    <cellStyle name="Note 2 5 3 4 9" xfId="18233"/>
    <cellStyle name="Note 2 5 3 5" xfId="18234"/>
    <cellStyle name="Note 2 5 3 5 2" xfId="18235"/>
    <cellStyle name="Note 2 5 3 5 2 2" xfId="18236"/>
    <cellStyle name="Note 2 5 3 5 2 3" xfId="18237"/>
    <cellStyle name="Note 2 5 3 5 3" xfId="18238"/>
    <cellStyle name="Note 2 5 3 5 3 2" xfId="18239"/>
    <cellStyle name="Note 2 5 3 5 3 3" xfId="18240"/>
    <cellStyle name="Note 2 5 3 5 4" xfId="18241"/>
    <cellStyle name="Note 2 5 3 5 4 2" xfId="18242"/>
    <cellStyle name="Note 2 5 3 5 4 3" xfId="18243"/>
    <cellStyle name="Note 2 5 3 5 5" xfId="18244"/>
    <cellStyle name="Note 2 5 3 5 5 2" xfId="18245"/>
    <cellStyle name="Note 2 5 3 5 5 3" xfId="18246"/>
    <cellStyle name="Note 2 5 3 5 6" xfId="18247"/>
    <cellStyle name="Note 2 5 3 5 6 2" xfId="18248"/>
    <cellStyle name="Note 2 5 3 5 6 3" xfId="18249"/>
    <cellStyle name="Note 2 5 3 5 7" xfId="18250"/>
    <cellStyle name="Note 2 5 3 5 8" xfId="18251"/>
    <cellStyle name="Note 2 5 3 5 9" xfId="18252"/>
    <cellStyle name="Note 2 5 3 6" xfId="18253"/>
    <cellStyle name="Note 2 5 3 6 2" xfId="18254"/>
    <cellStyle name="Note 2 5 3 6 2 2" xfId="18255"/>
    <cellStyle name="Note 2 5 3 6 2 3" xfId="18256"/>
    <cellStyle name="Note 2 5 3 6 3" xfId="18257"/>
    <cellStyle name="Note 2 5 3 6 3 2" xfId="18258"/>
    <cellStyle name="Note 2 5 3 6 3 3" xfId="18259"/>
    <cellStyle name="Note 2 5 3 6 4" xfId="18260"/>
    <cellStyle name="Note 2 5 3 6 4 2" xfId="18261"/>
    <cellStyle name="Note 2 5 3 6 4 3" xfId="18262"/>
    <cellStyle name="Note 2 5 3 6 5" xfId="18263"/>
    <cellStyle name="Note 2 5 3 6 5 2" xfId="18264"/>
    <cellStyle name="Note 2 5 3 6 5 3" xfId="18265"/>
    <cellStyle name="Note 2 5 3 6 6" xfId="18266"/>
    <cellStyle name="Note 2 5 3 6 6 2" xfId="18267"/>
    <cellStyle name="Note 2 5 3 6 6 3" xfId="18268"/>
    <cellStyle name="Note 2 5 3 6 7" xfId="18269"/>
    <cellStyle name="Note 2 5 3 6 8" xfId="18270"/>
    <cellStyle name="Note 2 5 3 6 9" xfId="18271"/>
    <cellStyle name="Note 2 5 3 7" xfId="18272"/>
    <cellStyle name="Note 2 5 3 7 2" xfId="18273"/>
    <cellStyle name="Note 2 5 3 7 2 2" xfId="18274"/>
    <cellStyle name="Note 2 5 3 7 2 3" xfId="18275"/>
    <cellStyle name="Note 2 5 3 7 3" xfId="18276"/>
    <cellStyle name="Note 2 5 3 7 3 2" xfId="18277"/>
    <cellStyle name="Note 2 5 3 7 3 3" xfId="18278"/>
    <cellStyle name="Note 2 5 3 7 4" xfId="18279"/>
    <cellStyle name="Note 2 5 3 7 4 2" xfId="18280"/>
    <cellStyle name="Note 2 5 3 7 4 3" xfId="18281"/>
    <cellStyle name="Note 2 5 3 7 5" xfId="18282"/>
    <cellStyle name="Note 2 5 3 7 5 2" xfId="18283"/>
    <cellStyle name="Note 2 5 3 7 5 3" xfId="18284"/>
    <cellStyle name="Note 2 5 3 7 6" xfId="18285"/>
    <cellStyle name="Note 2 5 3 7 6 2" xfId="18286"/>
    <cellStyle name="Note 2 5 3 7 6 3" xfId="18287"/>
    <cellStyle name="Note 2 5 3 7 7" xfId="18288"/>
    <cellStyle name="Note 2 5 3 7 8" xfId="18289"/>
    <cellStyle name="Note 2 5 3 7 9" xfId="18290"/>
    <cellStyle name="Note 2 5 3 8" xfId="18291"/>
    <cellStyle name="Note 2 5 3 8 2" xfId="18292"/>
    <cellStyle name="Note 2 5 3 8 2 2" xfId="18293"/>
    <cellStyle name="Note 2 5 3 8 2 3" xfId="18294"/>
    <cellStyle name="Note 2 5 3 8 3" xfId="18295"/>
    <cellStyle name="Note 2 5 3 8 3 2" xfId="18296"/>
    <cellStyle name="Note 2 5 3 8 3 3" xfId="18297"/>
    <cellStyle name="Note 2 5 3 8 4" xfId="18298"/>
    <cellStyle name="Note 2 5 3 8 4 2" xfId="18299"/>
    <cellStyle name="Note 2 5 3 8 4 3" xfId="18300"/>
    <cellStyle name="Note 2 5 3 8 5" xfId="18301"/>
    <cellStyle name="Note 2 5 3 8 5 2" xfId="18302"/>
    <cellStyle name="Note 2 5 3 8 5 3" xfId="18303"/>
    <cellStyle name="Note 2 5 3 8 6" xfId="18304"/>
    <cellStyle name="Note 2 5 3 8 6 2" xfId="18305"/>
    <cellStyle name="Note 2 5 3 8 6 3" xfId="18306"/>
    <cellStyle name="Note 2 5 3 8 7" xfId="18307"/>
    <cellStyle name="Note 2 5 3 8 8" xfId="18308"/>
    <cellStyle name="Note 2 5 3 8 9" xfId="18309"/>
    <cellStyle name="Note 2 5 3 9" xfId="18310"/>
    <cellStyle name="Note 2 5 3 9 2" xfId="18311"/>
    <cellStyle name="Note 2 5 3 9 2 2" xfId="18312"/>
    <cellStyle name="Note 2 5 3 9 2 3" xfId="18313"/>
    <cellStyle name="Note 2 5 3 9 3" xfId="18314"/>
    <cellStyle name="Note 2 5 3 9 3 2" xfId="18315"/>
    <cellStyle name="Note 2 5 3 9 3 3" xfId="18316"/>
    <cellStyle name="Note 2 5 3 9 4" xfId="18317"/>
    <cellStyle name="Note 2 5 3 9 4 2" xfId="18318"/>
    <cellStyle name="Note 2 5 3 9 4 3" xfId="18319"/>
    <cellStyle name="Note 2 5 3 9 5" xfId="18320"/>
    <cellStyle name="Note 2 5 3 9 5 2" xfId="18321"/>
    <cellStyle name="Note 2 5 3 9 5 3" xfId="18322"/>
    <cellStyle name="Note 2 5 3 9 6" xfId="18323"/>
    <cellStyle name="Note 2 5 3 9 6 2" xfId="18324"/>
    <cellStyle name="Note 2 5 3 9 6 3" xfId="18325"/>
    <cellStyle name="Note 2 5 3 9 7" xfId="18326"/>
    <cellStyle name="Note 2 5 3 9 8" xfId="18327"/>
    <cellStyle name="Note 2 5 4" xfId="18328"/>
    <cellStyle name="Note 2 5 4 10" xfId="18329"/>
    <cellStyle name="Note 2 5 4 10 2" xfId="18330"/>
    <cellStyle name="Note 2 5 4 10 2 2" xfId="18331"/>
    <cellStyle name="Note 2 5 4 10 2 3" xfId="18332"/>
    <cellStyle name="Note 2 5 4 10 3" xfId="18333"/>
    <cellStyle name="Note 2 5 4 10 3 2" xfId="18334"/>
    <cellStyle name="Note 2 5 4 10 3 3" xfId="18335"/>
    <cellStyle name="Note 2 5 4 10 4" xfId="18336"/>
    <cellStyle name="Note 2 5 4 10 4 2" xfId="18337"/>
    <cellStyle name="Note 2 5 4 10 4 3" xfId="18338"/>
    <cellStyle name="Note 2 5 4 10 5" xfId="18339"/>
    <cellStyle name="Note 2 5 4 10 5 2" xfId="18340"/>
    <cellStyle name="Note 2 5 4 10 5 3" xfId="18341"/>
    <cellStyle name="Note 2 5 4 10 6" xfId="18342"/>
    <cellStyle name="Note 2 5 4 10 6 2" xfId="18343"/>
    <cellStyle name="Note 2 5 4 10 6 3" xfId="18344"/>
    <cellStyle name="Note 2 5 4 10 7" xfId="18345"/>
    <cellStyle name="Note 2 5 4 10 8" xfId="18346"/>
    <cellStyle name="Note 2 5 4 11" xfId="18347"/>
    <cellStyle name="Note 2 5 4 11 2" xfId="18348"/>
    <cellStyle name="Note 2 5 4 11 2 2" xfId="18349"/>
    <cellStyle name="Note 2 5 4 11 2 3" xfId="18350"/>
    <cellStyle name="Note 2 5 4 11 3" xfId="18351"/>
    <cellStyle name="Note 2 5 4 11 3 2" xfId="18352"/>
    <cellStyle name="Note 2 5 4 11 3 3" xfId="18353"/>
    <cellStyle name="Note 2 5 4 11 4" xfId="18354"/>
    <cellStyle name="Note 2 5 4 11 4 2" xfId="18355"/>
    <cellStyle name="Note 2 5 4 11 4 3" xfId="18356"/>
    <cellStyle name="Note 2 5 4 11 5" xfId="18357"/>
    <cellStyle name="Note 2 5 4 11 5 2" xfId="18358"/>
    <cellStyle name="Note 2 5 4 11 5 3" xfId="18359"/>
    <cellStyle name="Note 2 5 4 11 6" xfId="18360"/>
    <cellStyle name="Note 2 5 4 11 6 2" xfId="18361"/>
    <cellStyle name="Note 2 5 4 11 6 3" xfId="18362"/>
    <cellStyle name="Note 2 5 4 11 7" xfId="18363"/>
    <cellStyle name="Note 2 5 4 11 8" xfId="18364"/>
    <cellStyle name="Note 2 5 4 12" xfId="18365"/>
    <cellStyle name="Note 2 5 4 12 2" xfId="18366"/>
    <cellStyle name="Note 2 5 4 12 2 2" xfId="18367"/>
    <cellStyle name="Note 2 5 4 12 2 3" xfId="18368"/>
    <cellStyle name="Note 2 5 4 12 3" xfId="18369"/>
    <cellStyle name="Note 2 5 4 12 3 2" xfId="18370"/>
    <cellStyle name="Note 2 5 4 12 3 3" xfId="18371"/>
    <cellStyle name="Note 2 5 4 12 4" xfId="18372"/>
    <cellStyle name="Note 2 5 4 12 4 2" xfId="18373"/>
    <cellStyle name="Note 2 5 4 12 4 3" xfId="18374"/>
    <cellStyle name="Note 2 5 4 12 5" xfId="18375"/>
    <cellStyle name="Note 2 5 4 12 5 2" xfId="18376"/>
    <cellStyle name="Note 2 5 4 12 5 3" xfId="18377"/>
    <cellStyle name="Note 2 5 4 12 6" xfId="18378"/>
    <cellStyle name="Note 2 5 4 12 6 2" xfId="18379"/>
    <cellStyle name="Note 2 5 4 12 6 3" xfId="18380"/>
    <cellStyle name="Note 2 5 4 12 7" xfId="18381"/>
    <cellStyle name="Note 2 5 4 12 8" xfId="18382"/>
    <cellStyle name="Note 2 5 4 13" xfId="18383"/>
    <cellStyle name="Note 2 5 4 13 2" xfId="18384"/>
    <cellStyle name="Note 2 5 4 13 2 2" xfId="18385"/>
    <cellStyle name="Note 2 5 4 13 2 3" xfId="18386"/>
    <cellStyle name="Note 2 5 4 13 3" xfId="18387"/>
    <cellStyle name="Note 2 5 4 13 3 2" xfId="18388"/>
    <cellStyle name="Note 2 5 4 13 3 3" xfId="18389"/>
    <cellStyle name="Note 2 5 4 13 4" xfId="18390"/>
    <cellStyle name="Note 2 5 4 13 4 2" xfId="18391"/>
    <cellStyle name="Note 2 5 4 13 4 3" xfId="18392"/>
    <cellStyle name="Note 2 5 4 13 5" xfId="18393"/>
    <cellStyle name="Note 2 5 4 13 5 2" xfId="18394"/>
    <cellStyle name="Note 2 5 4 13 5 3" xfId="18395"/>
    <cellStyle name="Note 2 5 4 13 6" xfId="18396"/>
    <cellStyle name="Note 2 5 4 13 6 2" xfId="18397"/>
    <cellStyle name="Note 2 5 4 13 6 3" xfId="18398"/>
    <cellStyle name="Note 2 5 4 13 7" xfId="18399"/>
    <cellStyle name="Note 2 5 4 13 8" xfId="18400"/>
    <cellStyle name="Note 2 5 4 14" xfId="18401"/>
    <cellStyle name="Note 2 5 4 14 2" xfId="18402"/>
    <cellStyle name="Note 2 5 4 14 2 2" xfId="18403"/>
    <cellStyle name="Note 2 5 4 14 2 3" xfId="18404"/>
    <cellStyle name="Note 2 5 4 14 3" xfId="18405"/>
    <cellStyle name="Note 2 5 4 14 3 2" xfId="18406"/>
    <cellStyle name="Note 2 5 4 14 3 3" xfId="18407"/>
    <cellStyle name="Note 2 5 4 14 4" xfId="18408"/>
    <cellStyle name="Note 2 5 4 14 4 2" xfId="18409"/>
    <cellStyle name="Note 2 5 4 14 4 3" xfId="18410"/>
    <cellStyle name="Note 2 5 4 14 5" xfId="18411"/>
    <cellStyle name="Note 2 5 4 14 5 2" xfId="18412"/>
    <cellStyle name="Note 2 5 4 14 5 3" xfId="18413"/>
    <cellStyle name="Note 2 5 4 14 6" xfId="18414"/>
    <cellStyle name="Note 2 5 4 14 6 2" xfId="18415"/>
    <cellStyle name="Note 2 5 4 14 6 3" xfId="18416"/>
    <cellStyle name="Note 2 5 4 14 7" xfId="18417"/>
    <cellStyle name="Note 2 5 4 14 8" xfId="18418"/>
    <cellStyle name="Note 2 5 4 15" xfId="18419"/>
    <cellStyle name="Note 2 5 4 15 2" xfId="18420"/>
    <cellStyle name="Note 2 5 4 15 2 2" xfId="18421"/>
    <cellStyle name="Note 2 5 4 15 2 3" xfId="18422"/>
    <cellStyle name="Note 2 5 4 15 3" xfId="18423"/>
    <cellStyle name="Note 2 5 4 15 3 2" xfId="18424"/>
    <cellStyle name="Note 2 5 4 15 3 3" xfId="18425"/>
    <cellStyle name="Note 2 5 4 15 4" xfId="18426"/>
    <cellStyle name="Note 2 5 4 15 4 2" xfId="18427"/>
    <cellStyle name="Note 2 5 4 15 4 3" xfId="18428"/>
    <cellStyle name="Note 2 5 4 15 5" xfId="18429"/>
    <cellStyle name="Note 2 5 4 15 5 2" xfId="18430"/>
    <cellStyle name="Note 2 5 4 15 5 3" xfId="18431"/>
    <cellStyle name="Note 2 5 4 15 6" xfId="18432"/>
    <cellStyle name="Note 2 5 4 15 6 2" xfId="18433"/>
    <cellStyle name="Note 2 5 4 15 6 3" xfId="18434"/>
    <cellStyle name="Note 2 5 4 15 7" xfId="18435"/>
    <cellStyle name="Note 2 5 4 15 8" xfId="18436"/>
    <cellStyle name="Note 2 5 4 16" xfId="18437"/>
    <cellStyle name="Note 2 5 4 2" xfId="18438"/>
    <cellStyle name="Note 2 5 4 2 2" xfId="18439"/>
    <cellStyle name="Note 2 5 4 2 2 2" xfId="18440"/>
    <cellStyle name="Note 2 5 4 2 2 3" xfId="18441"/>
    <cellStyle name="Note 2 5 4 2 3" xfId="18442"/>
    <cellStyle name="Note 2 5 4 2 3 2" xfId="18443"/>
    <cellStyle name="Note 2 5 4 2 3 3" xfId="18444"/>
    <cellStyle name="Note 2 5 4 2 4" xfId="18445"/>
    <cellStyle name="Note 2 5 4 2 4 2" xfId="18446"/>
    <cellStyle name="Note 2 5 4 2 4 3" xfId="18447"/>
    <cellStyle name="Note 2 5 4 2 5" xfId="18448"/>
    <cellStyle name="Note 2 5 4 2 5 2" xfId="18449"/>
    <cellStyle name="Note 2 5 4 2 5 3" xfId="18450"/>
    <cellStyle name="Note 2 5 4 2 6" xfId="18451"/>
    <cellStyle name="Note 2 5 4 2 6 2" xfId="18452"/>
    <cellStyle name="Note 2 5 4 2 6 3" xfId="18453"/>
    <cellStyle name="Note 2 5 4 2 7" xfId="18454"/>
    <cellStyle name="Note 2 5 4 2 8" xfId="18455"/>
    <cellStyle name="Note 2 5 4 2 9" xfId="18456"/>
    <cellStyle name="Note 2 5 4 3" xfId="18457"/>
    <cellStyle name="Note 2 5 4 3 2" xfId="18458"/>
    <cellStyle name="Note 2 5 4 3 2 2" xfId="18459"/>
    <cellStyle name="Note 2 5 4 3 2 3" xfId="18460"/>
    <cellStyle name="Note 2 5 4 3 3" xfId="18461"/>
    <cellStyle name="Note 2 5 4 3 3 2" xfId="18462"/>
    <cellStyle name="Note 2 5 4 3 3 3" xfId="18463"/>
    <cellStyle name="Note 2 5 4 3 4" xfId="18464"/>
    <cellStyle name="Note 2 5 4 3 4 2" xfId="18465"/>
    <cellStyle name="Note 2 5 4 3 4 3" xfId="18466"/>
    <cellStyle name="Note 2 5 4 3 5" xfId="18467"/>
    <cellStyle name="Note 2 5 4 3 5 2" xfId="18468"/>
    <cellStyle name="Note 2 5 4 3 5 3" xfId="18469"/>
    <cellStyle name="Note 2 5 4 3 6" xfId="18470"/>
    <cellStyle name="Note 2 5 4 3 6 2" xfId="18471"/>
    <cellStyle name="Note 2 5 4 3 6 3" xfId="18472"/>
    <cellStyle name="Note 2 5 4 3 7" xfId="18473"/>
    <cellStyle name="Note 2 5 4 3 8" xfId="18474"/>
    <cellStyle name="Note 2 5 4 3 9" xfId="18475"/>
    <cellStyle name="Note 2 5 4 4" xfId="18476"/>
    <cellStyle name="Note 2 5 4 4 2" xfId="18477"/>
    <cellStyle name="Note 2 5 4 4 2 2" xfId="18478"/>
    <cellStyle name="Note 2 5 4 4 2 3" xfId="18479"/>
    <cellStyle name="Note 2 5 4 4 3" xfId="18480"/>
    <cellStyle name="Note 2 5 4 4 3 2" xfId="18481"/>
    <cellStyle name="Note 2 5 4 4 3 3" xfId="18482"/>
    <cellStyle name="Note 2 5 4 4 4" xfId="18483"/>
    <cellStyle name="Note 2 5 4 4 4 2" xfId="18484"/>
    <cellStyle name="Note 2 5 4 4 4 3" xfId="18485"/>
    <cellStyle name="Note 2 5 4 4 5" xfId="18486"/>
    <cellStyle name="Note 2 5 4 4 5 2" xfId="18487"/>
    <cellStyle name="Note 2 5 4 4 5 3" xfId="18488"/>
    <cellStyle name="Note 2 5 4 4 6" xfId="18489"/>
    <cellStyle name="Note 2 5 4 4 6 2" xfId="18490"/>
    <cellStyle name="Note 2 5 4 4 6 3" xfId="18491"/>
    <cellStyle name="Note 2 5 4 4 7" xfId="18492"/>
    <cellStyle name="Note 2 5 4 4 8" xfId="18493"/>
    <cellStyle name="Note 2 5 4 4 9" xfId="18494"/>
    <cellStyle name="Note 2 5 4 5" xfId="18495"/>
    <cellStyle name="Note 2 5 4 5 2" xfId="18496"/>
    <cellStyle name="Note 2 5 4 5 2 2" xfId="18497"/>
    <cellStyle name="Note 2 5 4 5 2 3" xfId="18498"/>
    <cellStyle name="Note 2 5 4 5 3" xfId="18499"/>
    <cellStyle name="Note 2 5 4 5 3 2" xfId="18500"/>
    <cellStyle name="Note 2 5 4 5 3 3" xfId="18501"/>
    <cellStyle name="Note 2 5 4 5 4" xfId="18502"/>
    <cellStyle name="Note 2 5 4 5 4 2" xfId="18503"/>
    <cellStyle name="Note 2 5 4 5 4 3" xfId="18504"/>
    <cellStyle name="Note 2 5 4 5 5" xfId="18505"/>
    <cellStyle name="Note 2 5 4 5 5 2" xfId="18506"/>
    <cellStyle name="Note 2 5 4 5 5 3" xfId="18507"/>
    <cellStyle name="Note 2 5 4 5 6" xfId="18508"/>
    <cellStyle name="Note 2 5 4 5 6 2" xfId="18509"/>
    <cellStyle name="Note 2 5 4 5 6 3" xfId="18510"/>
    <cellStyle name="Note 2 5 4 5 7" xfId="18511"/>
    <cellStyle name="Note 2 5 4 5 8" xfId="18512"/>
    <cellStyle name="Note 2 5 4 5 9" xfId="18513"/>
    <cellStyle name="Note 2 5 4 6" xfId="18514"/>
    <cellStyle name="Note 2 5 4 6 2" xfId="18515"/>
    <cellStyle name="Note 2 5 4 6 2 2" xfId="18516"/>
    <cellStyle name="Note 2 5 4 6 2 3" xfId="18517"/>
    <cellStyle name="Note 2 5 4 6 3" xfId="18518"/>
    <cellStyle name="Note 2 5 4 6 3 2" xfId="18519"/>
    <cellStyle name="Note 2 5 4 6 3 3" xfId="18520"/>
    <cellStyle name="Note 2 5 4 6 4" xfId="18521"/>
    <cellStyle name="Note 2 5 4 6 4 2" xfId="18522"/>
    <cellStyle name="Note 2 5 4 6 4 3" xfId="18523"/>
    <cellStyle name="Note 2 5 4 6 5" xfId="18524"/>
    <cellStyle name="Note 2 5 4 6 5 2" xfId="18525"/>
    <cellStyle name="Note 2 5 4 6 5 3" xfId="18526"/>
    <cellStyle name="Note 2 5 4 6 6" xfId="18527"/>
    <cellStyle name="Note 2 5 4 6 6 2" xfId="18528"/>
    <cellStyle name="Note 2 5 4 6 6 3" xfId="18529"/>
    <cellStyle name="Note 2 5 4 6 7" xfId="18530"/>
    <cellStyle name="Note 2 5 4 6 8" xfId="18531"/>
    <cellStyle name="Note 2 5 4 6 9" xfId="18532"/>
    <cellStyle name="Note 2 5 4 7" xfId="18533"/>
    <cellStyle name="Note 2 5 4 7 2" xfId="18534"/>
    <cellStyle name="Note 2 5 4 7 2 2" xfId="18535"/>
    <cellStyle name="Note 2 5 4 7 2 3" xfId="18536"/>
    <cellStyle name="Note 2 5 4 7 3" xfId="18537"/>
    <cellStyle name="Note 2 5 4 7 3 2" xfId="18538"/>
    <cellStyle name="Note 2 5 4 7 3 3" xfId="18539"/>
    <cellStyle name="Note 2 5 4 7 4" xfId="18540"/>
    <cellStyle name="Note 2 5 4 7 4 2" xfId="18541"/>
    <cellStyle name="Note 2 5 4 7 4 3" xfId="18542"/>
    <cellStyle name="Note 2 5 4 7 5" xfId="18543"/>
    <cellStyle name="Note 2 5 4 7 5 2" xfId="18544"/>
    <cellStyle name="Note 2 5 4 7 5 3" xfId="18545"/>
    <cellStyle name="Note 2 5 4 7 6" xfId="18546"/>
    <cellStyle name="Note 2 5 4 7 6 2" xfId="18547"/>
    <cellStyle name="Note 2 5 4 7 6 3" xfId="18548"/>
    <cellStyle name="Note 2 5 4 7 7" xfId="18549"/>
    <cellStyle name="Note 2 5 4 7 8" xfId="18550"/>
    <cellStyle name="Note 2 5 4 7 9" xfId="18551"/>
    <cellStyle name="Note 2 5 4 8" xfId="18552"/>
    <cellStyle name="Note 2 5 4 8 2" xfId="18553"/>
    <cellStyle name="Note 2 5 4 8 2 2" xfId="18554"/>
    <cellStyle name="Note 2 5 4 8 2 3" xfId="18555"/>
    <cellStyle name="Note 2 5 4 8 3" xfId="18556"/>
    <cellStyle name="Note 2 5 4 8 3 2" xfId="18557"/>
    <cellStyle name="Note 2 5 4 8 3 3" xfId="18558"/>
    <cellStyle name="Note 2 5 4 8 4" xfId="18559"/>
    <cellStyle name="Note 2 5 4 8 4 2" xfId="18560"/>
    <cellStyle name="Note 2 5 4 8 4 3" xfId="18561"/>
    <cellStyle name="Note 2 5 4 8 5" xfId="18562"/>
    <cellStyle name="Note 2 5 4 8 5 2" xfId="18563"/>
    <cellStyle name="Note 2 5 4 8 5 3" xfId="18564"/>
    <cellStyle name="Note 2 5 4 8 6" xfId="18565"/>
    <cellStyle name="Note 2 5 4 8 6 2" xfId="18566"/>
    <cellStyle name="Note 2 5 4 8 6 3" xfId="18567"/>
    <cellStyle name="Note 2 5 4 8 7" xfId="18568"/>
    <cellStyle name="Note 2 5 4 8 8" xfId="18569"/>
    <cellStyle name="Note 2 5 4 8 9" xfId="18570"/>
    <cellStyle name="Note 2 5 4 9" xfId="18571"/>
    <cellStyle name="Note 2 5 4 9 2" xfId="18572"/>
    <cellStyle name="Note 2 5 4 9 2 2" xfId="18573"/>
    <cellStyle name="Note 2 5 4 9 2 3" xfId="18574"/>
    <cellStyle name="Note 2 5 4 9 3" xfId="18575"/>
    <cellStyle name="Note 2 5 4 9 3 2" xfId="18576"/>
    <cellStyle name="Note 2 5 4 9 3 3" xfId="18577"/>
    <cellStyle name="Note 2 5 4 9 4" xfId="18578"/>
    <cellStyle name="Note 2 5 4 9 4 2" xfId="18579"/>
    <cellStyle name="Note 2 5 4 9 4 3" xfId="18580"/>
    <cellStyle name="Note 2 5 4 9 5" xfId="18581"/>
    <cellStyle name="Note 2 5 4 9 5 2" xfId="18582"/>
    <cellStyle name="Note 2 5 4 9 5 3" xfId="18583"/>
    <cellStyle name="Note 2 5 4 9 6" xfId="18584"/>
    <cellStyle name="Note 2 5 4 9 6 2" xfId="18585"/>
    <cellStyle name="Note 2 5 4 9 6 3" xfId="18586"/>
    <cellStyle name="Note 2 5 4 9 7" xfId="18587"/>
    <cellStyle name="Note 2 5 4 9 8" xfId="18588"/>
    <cellStyle name="Note 2 5 5" xfId="18589"/>
    <cellStyle name="Note 2 5 5 10" xfId="18590"/>
    <cellStyle name="Note 2 5 5 11" xfId="18591"/>
    <cellStyle name="Note 2 5 5 2" xfId="18592"/>
    <cellStyle name="Note 2 5 5 2 2" xfId="18593"/>
    <cellStyle name="Note 2 5 5 2 3" xfId="18594"/>
    <cellStyle name="Note 2 5 5 2 4" xfId="18595"/>
    <cellStyle name="Note 2 5 5 3" xfId="18596"/>
    <cellStyle name="Note 2 5 5 3 2" xfId="18597"/>
    <cellStyle name="Note 2 5 5 3 3" xfId="18598"/>
    <cellStyle name="Note 2 5 5 3 4" xfId="18599"/>
    <cellStyle name="Note 2 5 5 4" xfId="18600"/>
    <cellStyle name="Note 2 5 5 4 2" xfId="18601"/>
    <cellStyle name="Note 2 5 5 4 3" xfId="18602"/>
    <cellStyle name="Note 2 5 5 4 4" xfId="18603"/>
    <cellStyle name="Note 2 5 5 5" xfId="18604"/>
    <cellStyle name="Note 2 5 5 5 2" xfId="18605"/>
    <cellStyle name="Note 2 5 5 5 3" xfId="18606"/>
    <cellStyle name="Note 2 5 5 5 4" xfId="18607"/>
    <cellStyle name="Note 2 5 5 6" xfId="18608"/>
    <cellStyle name="Note 2 5 5 6 2" xfId="18609"/>
    <cellStyle name="Note 2 5 5 6 3" xfId="18610"/>
    <cellStyle name="Note 2 5 5 6 4" xfId="18611"/>
    <cellStyle name="Note 2 5 5 7" xfId="18612"/>
    <cellStyle name="Note 2 5 5 8" xfId="18613"/>
    <cellStyle name="Note 2 5 5 9" xfId="18614"/>
    <cellStyle name="Note 2 5 6" xfId="18615"/>
    <cellStyle name="Note 2 5 6 10" xfId="18616"/>
    <cellStyle name="Note 2 5 6 2" xfId="18617"/>
    <cellStyle name="Note 2 5 6 2 2" xfId="18618"/>
    <cellStyle name="Note 2 5 6 2 3" xfId="18619"/>
    <cellStyle name="Note 2 5 6 2 4" xfId="18620"/>
    <cellStyle name="Note 2 5 6 3" xfId="18621"/>
    <cellStyle name="Note 2 5 6 3 2" xfId="18622"/>
    <cellStyle name="Note 2 5 6 3 3" xfId="18623"/>
    <cellStyle name="Note 2 5 6 3 4" xfId="18624"/>
    <cellStyle name="Note 2 5 6 4" xfId="18625"/>
    <cellStyle name="Note 2 5 6 4 2" xfId="18626"/>
    <cellStyle name="Note 2 5 6 4 3" xfId="18627"/>
    <cellStyle name="Note 2 5 6 4 4" xfId="18628"/>
    <cellStyle name="Note 2 5 6 5" xfId="18629"/>
    <cellStyle name="Note 2 5 6 5 2" xfId="18630"/>
    <cellStyle name="Note 2 5 6 5 3" xfId="18631"/>
    <cellStyle name="Note 2 5 6 5 4" xfId="18632"/>
    <cellStyle name="Note 2 5 6 6" xfId="18633"/>
    <cellStyle name="Note 2 5 6 6 2" xfId="18634"/>
    <cellStyle name="Note 2 5 6 6 3" xfId="18635"/>
    <cellStyle name="Note 2 5 6 6 4" xfId="18636"/>
    <cellStyle name="Note 2 5 6 7" xfId="18637"/>
    <cellStyle name="Note 2 5 6 8" xfId="18638"/>
    <cellStyle name="Note 2 5 6 9" xfId="18639"/>
    <cellStyle name="Note 2 5 7" xfId="18640"/>
    <cellStyle name="Note 2 5 7 2" xfId="18641"/>
    <cellStyle name="Note 2 5 7 2 2" xfId="18642"/>
    <cellStyle name="Note 2 5 7 2 3" xfId="18643"/>
    <cellStyle name="Note 2 5 7 3" xfId="18644"/>
    <cellStyle name="Note 2 5 7 3 2" xfId="18645"/>
    <cellStyle name="Note 2 5 7 3 3" xfId="18646"/>
    <cellStyle name="Note 2 5 7 4" xfId="18647"/>
    <cellStyle name="Note 2 5 7 4 2" xfId="18648"/>
    <cellStyle name="Note 2 5 7 4 3" xfId="18649"/>
    <cellStyle name="Note 2 5 7 5" xfId="18650"/>
    <cellStyle name="Note 2 5 7 5 2" xfId="18651"/>
    <cellStyle name="Note 2 5 7 5 3" xfId="18652"/>
    <cellStyle name="Note 2 5 7 6" xfId="18653"/>
    <cellStyle name="Note 2 5 7 6 2" xfId="18654"/>
    <cellStyle name="Note 2 5 7 6 3" xfId="18655"/>
    <cellStyle name="Note 2 5 7 7" xfId="18656"/>
    <cellStyle name="Note 2 5 7 8" xfId="18657"/>
    <cellStyle name="Note 2 5 7 9" xfId="18658"/>
    <cellStyle name="Note 2 5 8" xfId="18659"/>
    <cellStyle name="Note 2 5 8 2" xfId="18660"/>
    <cellStyle name="Note 2 5 8 2 2" xfId="18661"/>
    <cellStyle name="Note 2 5 8 2 3" xfId="18662"/>
    <cellStyle name="Note 2 5 8 3" xfId="18663"/>
    <cellStyle name="Note 2 5 8 3 2" xfId="18664"/>
    <cellStyle name="Note 2 5 8 3 3" xfId="18665"/>
    <cellStyle name="Note 2 5 8 4" xfId="18666"/>
    <cellStyle name="Note 2 5 8 4 2" xfId="18667"/>
    <cellStyle name="Note 2 5 8 4 3" xfId="18668"/>
    <cellStyle name="Note 2 5 8 5" xfId="18669"/>
    <cellStyle name="Note 2 5 8 5 2" xfId="18670"/>
    <cellStyle name="Note 2 5 8 5 3" xfId="18671"/>
    <cellStyle name="Note 2 5 8 6" xfId="18672"/>
    <cellStyle name="Note 2 5 8 6 2" xfId="18673"/>
    <cellStyle name="Note 2 5 8 6 3" xfId="18674"/>
    <cellStyle name="Note 2 5 8 7" xfId="18675"/>
    <cellStyle name="Note 2 5 8 8" xfId="18676"/>
    <cellStyle name="Note 2 5 8 9" xfId="18677"/>
    <cellStyle name="Note 2 5 9" xfId="18678"/>
    <cellStyle name="Note 2 5 9 2" xfId="18679"/>
    <cellStyle name="Note 2 5 9 2 2" xfId="18680"/>
    <cellStyle name="Note 2 5 9 2 3" xfId="18681"/>
    <cellStyle name="Note 2 5 9 3" xfId="18682"/>
    <cellStyle name="Note 2 5 9 3 2" xfId="18683"/>
    <cellStyle name="Note 2 5 9 3 3" xfId="18684"/>
    <cellStyle name="Note 2 5 9 4" xfId="18685"/>
    <cellStyle name="Note 2 5 9 4 2" xfId="18686"/>
    <cellStyle name="Note 2 5 9 4 3" xfId="18687"/>
    <cellStyle name="Note 2 5 9 5" xfId="18688"/>
    <cellStyle name="Note 2 5 9 5 2" xfId="18689"/>
    <cellStyle name="Note 2 5 9 5 3" xfId="18690"/>
    <cellStyle name="Note 2 5 9 6" xfId="18691"/>
    <cellStyle name="Note 2 5 9 6 2" xfId="18692"/>
    <cellStyle name="Note 2 5 9 6 3" xfId="18693"/>
    <cellStyle name="Note 2 5 9 7" xfId="18694"/>
    <cellStyle name="Note 2 5 9 8" xfId="18695"/>
    <cellStyle name="Note 2 5 9 9" xfId="18696"/>
    <cellStyle name="Note 2 6" xfId="18697"/>
    <cellStyle name="Note 2 6 10" xfId="18698"/>
    <cellStyle name="Note 2 6 10 2" xfId="18699"/>
    <cellStyle name="Note 2 6 10 2 2" xfId="18700"/>
    <cellStyle name="Note 2 6 10 2 3" xfId="18701"/>
    <cellStyle name="Note 2 6 10 3" xfId="18702"/>
    <cellStyle name="Note 2 6 10 3 2" xfId="18703"/>
    <cellStyle name="Note 2 6 10 3 3" xfId="18704"/>
    <cellStyle name="Note 2 6 10 4" xfId="18705"/>
    <cellStyle name="Note 2 6 10 4 2" xfId="18706"/>
    <cellStyle name="Note 2 6 10 4 3" xfId="18707"/>
    <cellStyle name="Note 2 6 10 5" xfId="18708"/>
    <cellStyle name="Note 2 6 10 5 2" xfId="18709"/>
    <cellStyle name="Note 2 6 10 5 3" xfId="18710"/>
    <cellStyle name="Note 2 6 10 6" xfId="18711"/>
    <cellStyle name="Note 2 6 10 6 2" xfId="18712"/>
    <cellStyle name="Note 2 6 10 6 3" xfId="18713"/>
    <cellStyle name="Note 2 6 10 7" xfId="18714"/>
    <cellStyle name="Note 2 6 10 8" xfId="18715"/>
    <cellStyle name="Note 2 6 10 9" xfId="18716"/>
    <cellStyle name="Note 2 6 11" xfId="18717"/>
    <cellStyle name="Note 2 6 11 2" xfId="18718"/>
    <cellStyle name="Note 2 6 11 2 2" xfId="18719"/>
    <cellStyle name="Note 2 6 11 2 3" xfId="18720"/>
    <cellStyle name="Note 2 6 11 3" xfId="18721"/>
    <cellStyle name="Note 2 6 11 3 2" xfId="18722"/>
    <cellStyle name="Note 2 6 11 3 3" xfId="18723"/>
    <cellStyle name="Note 2 6 11 4" xfId="18724"/>
    <cellStyle name="Note 2 6 11 4 2" xfId="18725"/>
    <cellStyle name="Note 2 6 11 4 3" xfId="18726"/>
    <cellStyle name="Note 2 6 11 5" xfId="18727"/>
    <cellStyle name="Note 2 6 11 5 2" xfId="18728"/>
    <cellStyle name="Note 2 6 11 5 3" xfId="18729"/>
    <cellStyle name="Note 2 6 11 6" xfId="18730"/>
    <cellStyle name="Note 2 6 11 6 2" xfId="18731"/>
    <cellStyle name="Note 2 6 11 6 3" xfId="18732"/>
    <cellStyle name="Note 2 6 11 7" xfId="18733"/>
    <cellStyle name="Note 2 6 11 8" xfId="18734"/>
    <cellStyle name="Note 2 6 11 9" xfId="18735"/>
    <cellStyle name="Note 2 6 12" xfId="18736"/>
    <cellStyle name="Note 2 6 12 2" xfId="18737"/>
    <cellStyle name="Note 2 6 12 2 2" xfId="18738"/>
    <cellStyle name="Note 2 6 12 2 3" xfId="18739"/>
    <cellStyle name="Note 2 6 12 3" xfId="18740"/>
    <cellStyle name="Note 2 6 12 3 2" xfId="18741"/>
    <cellStyle name="Note 2 6 12 3 3" xfId="18742"/>
    <cellStyle name="Note 2 6 12 4" xfId="18743"/>
    <cellStyle name="Note 2 6 12 4 2" xfId="18744"/>
    <cellStyle name="Note 2 6 12 4 3" xfId="18745"/>
    <cellStyle name="Note 2 6 12 5" xfId="18746"/>
    <cellStyle name="Note 2 6 12 5 2" xfId="18747"/>
    <cellStyle name="Note 2 6 12 5 3" xfId="18748"/>
    <cellStyle name="Note 2 6 12 6" xfId="18749"/>
    <cellStyle name="Note 2 6 12 6 2" xfId="18750"/>
    <cellStyle name="Note 2 6 12 6 3" xfId="18751"/>
    <cellStyle name="Note 2 6 12 7" xfId="18752"/>
    <cellStyle name="Note 2 6 12 8" xfId="18753"/>
    <cellStyle name="Note 2 6 12 9" xfId="18754"/>
    <cellStyle name="Note 2 6 13" xfId="18755"/>
    <cellStyle name="Note 2 6 13 2" xfId="18756"/>
    <cellStyle name="Note 2 6 13 2 2" xfId="18757"/>
    <cellStyle name="Note 2 6 13 2 3" xfId="18758"/>
    <cellStyle name="Note 2 6 13 3" xfId="18759"/>
    <cellStyle name="Note 2 6 13 3 2" xfId="18760"/>
    <cellStyle name="Note 2 6 13 3 3" xfId="18761"/>
    <cellStyle name="Note 2 6 13 4" xfId="18762"/>
    <cellStyle name="Note 2 6 13 4 2" xfId="18763"/>
    <cellStyle name="Note 2 6 13 4 3" xfId="18764"/>
    <cellStyle name="Note 2 6 13 5" xfId="18765"/>
    <cellStyle name="Note 2 6 13 5 2" xfId="18766"/>
    <cellStyle name="Note 2 6 13 5 3" xfId="18767"/>
    <cellStyle name="Note 2 6 13 6" xfId="18768"/>
    <cellStyle name="Note 2 6 13 6 2" xfId="18769"/>
    <cellStyle name="Note 2 6 13 6 3" xfId="18770"/>
    <cellStyle name="Note 2 6 13 7" xfId="18771"/>
    <cellStyle name="Note 2 6 13 8" xfId="18772"/>
    <cellStyle name="Note 2 6 13 9" xfId="18773"/>
    <cellStyle name="Note 2 6 14" xfId="18774"/>
    <cellStyle name="Note 2 6 14 2" xfId="18775"/>
    <cellStyle name="Note 2 6 14 2 2" xfId="18776"/>
    <cellStyle name="Note 2 6 14 2 3" xfId="18777"/>
    <cellStyle name="Note 2 6 14 3" xfId="18778"/>
    <cellStyle name="Note 2 6 14 3 2" xfId="18779"/>
    <cellStyle name="Note 2 6 14 3 3" xfId="18780"/>
    <cellStyle name="Note 2 6 14 4" xfId="18781"/>
    <cellStyle name="Note 2 6 14 4 2" xfId="18782"/>
    <cellStyle name="Note 2 6 14 4 3" xfId="18783"/>
    <cellStyle name="Note 2 6 14 5" xfId="18784"/>
    <cellStyle name="Note 2 6 14 5 2" xfId="18785"/>
    <cellStyle name="Note 2 6 14 5 3" xfId="18786"/>
    <cellStyle name="Note 2 6 14 6" xfId="18787"/>
    <cellStyle name="Note 2 6 14 6 2" xfId="18788"/>
    <cellStyle name="Note 2 6 14 6 3" xfId="18789"/>
    <cellStyle name="Note 2 6 14 7" xfId="18790"/>
    <cellStyle name="Note 2 6 14 8" xfId="18791"/>
    <cellStyle name="Note 2 6 14 9" xfId="18792"/>
    <cellStyle name="Note 2 6 15" xfId="18793"/>
    <cellStyle name="Note 2 6 16" xfId="18794"/>
    <cellStyle name="Note 2 6 17" xfId="18795"/>
    <cellStyle name="Note 2 6 18" xfId="18796"/>
    <cellStyle name="Note 2 6 19" xfId="18797"/>
    <cellStyle name="Note 2 6 2" xfId="18798"/>
    <cellStyle name="Note 2 6 2 10" xfId="18799"/>
    <cellStyle name="Note 2 6 2 10 2" xfId="18800"/>
    <cellStyle name="Note 2 6 2 10 2 2" xfId="18801"/>
    <cellStyle name="Note 2 6 2 10 2 3" xfId="18802"/>
    <cellStyle name="Note 2 6 2 10 3" xfId="18803"/>
    <cellStyle name="Note 2 6 2 10 3 2" xfId="18804"/>
    <cellStyle name="Note 2 6 2 10 3 3" xfId="18805"/>
    <cellStyle name="Note 2 6 2 10 4" xfId="18806"/>
    <cellStyle name="Note 2 6 2 10 4 2" xfId="18807"/>
    <cellStyle name="Note 2 6 2 10 4 3" xfId="18808"/>
    <cellStyle name="Note 2 6 2 10 5" xfId="18809"/>
    <cellStyle name="Note 2 6 2 10 5 2" xfId="18810"/>
    <cellStyle name="Note 2 6 2 10 5 3" xfId="18811"/>
    <cellStyle name="Note 2 6 2 10 6" xfId="18812"/>
    <cellStyle name="Note 2 6 2 10 6 2" xfId="18813"/>
    <cellStyle name="Note 2 6 2 10 6 3" xfId="18814"/>
    <cellStyle name="Note 2 6 2 10 7" xfId="18815"/>
    <cellStyle name="Note 2 6 2 10 8" xfId="18816"/>
    <cellStyle name="Note 2 6 2 10 9" xfId="18817"/>
    <cellStyle name="Note 2 6 2 11" xfId="18818"/>
    <cellStyle name="Note 2 6 2 11 2" xfId="18819"/>
    <cellStyle name="Note 2 6 2 11 2 2" xfId="18820"/>
    <cellStyle name="Note 2 6 2 11 2 3" xfId="18821"/>
    <cellStyle name="Note 2 6 2 11 3" xfId="18822"/>
    <cellStyle name="Note 2 6 2 11 3 2" xfId="18823"/>
    <cellStyle name="Note 2 6 2 11 3 3" xfId="18824"/>
    <cellStyle name="Note 2 6 2 11 4" xfId="18825"/>
    <cellStyle name="Note 2 6 2 11 4 2" xfId="18826"/>
    <cellStyle name="Note 2 6 2 11 4 3" xfId="18827"/>
    <cellStyle name="Note 2 6 2 11 5" xfId="18828"/>
    <cellStyle name="Note 2 6 2 11 5 2" xfId="18829"/>
    <cellStyle name="Note 2 6 2 11 5 3" xfId="18830"/>
    <cellStyle name="Note 2 6 2 11 6" xfId="18831"/>
    <cellStyle name="Note 2 6 2 11 6 2" xfId="18832"/>
    <cellStyle name="Note 2 6 2 11 6 3" xfId="18833"/>
    <cellStyle name="Note 2 6 2 11 7" xfId="18834"/>
    <cellStyle name="Note 2 6 2 11 8" xfId="18835"/>
    <cellStyle name="Note 2 6 2 11 9" xfId="18836"/>
    <cellStyle name="Note 2 6 2 12" xfId="18837"/>
    <cellStyle name="Note 2 6 2 12 2" xfId="18838"/>
    <cellStyle name="Note 2 6 2 12 2 2" xfId="18839"/>
    <cellStyle name="Note 2 6 2 12 2 3" xfId="18840"/>
    <cellStyle name="Note 2 6 2 12 3" xfId="18841"/>
    <cellStyle name="Note 2 6 2 12 3 2" xfId="18842"/>
    <cellStyle name="Note 2 6 2 12 3 3" xfId="18843"/>
    <cellStyle name="Note 2 6 2 12 4" xfId="18844"/>
    <cellStyle name="Note 2 6 2 12 4 2" xfId="18845"/>
    <cellStyle name="Note 2 6 2 12 4 3" xfId="18846"/>
    <cellStyle name="Note 2 6 2 12 5" xfId="18847"/>
    <cellStyle name="Note 2 6 2 12 5 2" xfId="18848"/>
    <cellStyle name="Note 2 6 2 12 5 3" xfId="18849"/>
    <cellStyle name="Note 2 6 2 12 6" xfId="18850"/>
    <cellStyle name="Note 2 6 2 12 6 2" xfId="18851"/>
    <cellStyle name="Note 2 6 2 12 6 3" xfId="18852"/>
    <cellStyle name="Note 2 6 2 12 7" xfId="18853"/>
    <cellStyle name="Note 2 6 2 12 8" xfId="18854"/>
    <cellStyle name="Note 2 6 2 12 9" xfId="18855"/>
    <cellStyle name="Note 2 6 2 13" xfId="18856"/>
    <cellStyle name="Note 2 6 2 13 2" xfId="18857"/>
    <cellStyle name="Note 2 6 2 13 2 2" xfId="18858"/>
    <cellStyle name="Note 2 6 2 13 2 3" xfId="18859"/>
    <cellStyle name="Note 2 6 2 13 3" xfId="18860"/>
    <cellStyle name="Note 2 6 2 13 3 2" xfId="18861"/>
    <cellStyle name="Note 2 6 2 13 3 3" xfId="18862"/>
    <cellStyle name="Note 2 6 2 13 4" xfId="18863"/>
    <cellStyle name="Note 2 6 2 13 4 2" xfId="18864"/>
    <cellStyle name="Note 2 6 2 13 4 3" xfId="18865"/>
    <cellStyle name="Note 2 6 2 13 5" xfId="18866"/>
    <cellStyle name="Note 2 6 2 13 5 2" xfId="18867"/>
    <cellStyle name="Note 2 6 2 13 5 3" xfId="18868"/>
    <cellStyle name="Note 2 6 2 13 6" xfId="18869"/>
    <cellStyle name="Note 2 6 2 13 6 2" xfId="18870"/>
    <cellStyle name="Note 2 6 2 13 6 3" xfId="18871"/>
    <cellStyle name="Note 2 6 2 13 7" xfId="18872"/>
    <cellStyle name="Note 2 6 2 13 8" xfId="18873"/>
    <cellStyle name="Note 2 6 2 13 9" xfId="18874"/>
    <cellStyle name="Note 2 6 2 14" xfId="18875"/>
    <cellStyle name="Note 2 6 2 15" xfId="18876"/>
    <cellStyle name="Note 2 6 2 16" xfId="18877"/>
    <cellStyle name="Note 2 6 2 17" xfId="18878"/>
    <cellStyle name="Note 2 6 2 18" xfId="18879"/>
    <cellStyle name="Note 2 6 2 19" xfId="18880"/>
    <cellStyle name="Note 2 6 2 2" xfId="18881"/>
    <cellStyle name="Note 2 6 2 2 10" xfId="18882"/>
    <cellStyle name="Note 2 6 2 2 10 2" xfId="18883"/>
    <cellStyle name="Note 2 6 2 2 10 2 2" xfId="18884"/>
    <cellStyle name="Note 2 6 2 2 10 2 3" xfId="18885"/>
    <cellStyle name="Note 2 6 2 2 10 3" xfId="18886"/>
    <cellStyle name="Note 2 6 2 2 10 3 2" xfId="18887"/>
    <cellStyle name="Note 2 6 2 2 10 3 3" xfId="18888"/>
    <cellStyle name="Note 2 6 2 2 10 4" xfId="18889"/>
    <cellStyle name="Note 2 6 2 2 10 4 2" xfId="18890"/>
    <cellStyle name="Note 2 6 2 2 10 4 3" xfId="18891"/>
    <cellStyle name="Note 2 6 2 2 10 5" xfId="18892"/>
    <cellStyle name="Note 2 6 2 2 10 5 2" xfId="18893"/>
    <cellStyle name="Note 2 6 2 2 10 5 3" xfId="18894"/>
    <cellStyle name="Note 2 6 2 2 10 6" xfId="18895"/>
    <cellStyle name="Note 2 6 2 2 10 6 2" xfId="18896"/>
    <cellStyle name="Note 2 6 2 2 10 6 3" xfId="18897"/>
    <cellStyle name="Note 2 6 2 2 10 7" xfId="18898"/>
    <cellStyle name="Note 2 6 2 2 10 8" xfId="18899"/>
    <cellStyle name="Note 2 6 2 2 11" xfId="18900"/>
    <cellStyle name="Note 2 6 2 2 11 2" xfId="18901"/>
    <cellStyle name="Note 2 6 2 2 11 2 2" xfId="18902"/>
    <cellStyle name="Note 2 6 2 2 11 2 3" xfId="18903"/>
    <cellStyle name="Note 2 6 2 2 11 3" xfId="18904"/>
    <cellStyle name="Note 2 6 2 2 11 3 2" xfId="18905"/>
    <cellStyle name="Note 2 6 2 2 11 3 3" xfId="18906"/>
    <cellStyle name="Note 2 6 2 2 11 4" xfId="18907"/>
    <cellStyle name="Note 2 6 2 2 11 4 2" xfId="18908"/>
    <cellStyle name="Note 2 6 2 2 11 4 3" xfId="18909"/>
    <cellStyle name="Note 2 6 2 2 11 5" xfId="18910"/>
    <cellStyle name="Note 2 6 2 2 11 5 2" xfId="18911"/>
    <cellStyle name="Note 2 6 2 2 11 5 3" xfId="18912"/>
    <cellStyle name="Note 2 6 2 2 11 6" xfId="18913"/>
    <cellStyle name="Note 2 6 2 2 11 6 2" xfId="18914"/>
    <cellStyle name="Note 2 6 2 2 11 6 3" xfId="18915"/>
    <cellStyle name="Note 2 6 2 2 11 7" xfId="18916"/>
    <cellStyle name="Note 2 6 2 2 11 8" xfId="18917"/>
    <cellStyle name="Note 2 6 2 2 12" xfId="18918"/>
    <cellStyle name="Note 2 6 2 2 12 2" xfId="18919"/>
    <cellStyle name="Note 2 6 2 2 12 2 2" xfId="18920"/>
    <cellStyle name="Note 2 6 2 2 12 2 3" xfId="18921"/>
    <cellStyle name="Note 2 6 2 2 12 3" xfId="18922"/>
    <cellStyle name="Note 2 6 2 2 12 3 2" xfId="18923"/>
    <cellStyle name="Note 2 6 2 2 12 3 3" xfId="18924"/>
    <cellStyle name="Note 2 6 2 2 12 4" xfId="18925"/>
    <cellStyle name="Note 2 6 2 2 12 4 2" xfId="18926"/>
    <cellStyle name="Note 2 6 2 2 12 4 3" xfId="18927"/>
    <cellStyle name="Note 2 6 2 2 12 5" xfId="18928"/>
    <cellStyle name="Note 2 6 2 2 12 5 2" xfId="18929"/>
    <cellStyle name="Note 2 6 2 2 12 5 3" xfId="18930"/>
    <cellStyle name="Note 2 6 2 2 12 6" xfId="18931"/>
    <cellStyle name="Note 2 6 2 2 12 6 2" xfId="18932"/>
    <cellStyle name="Note 2 6 2 2 12 6 3" xfId="18933"/>
    <cellStyle name="Note 2 6 2 2 12 7" xfId="18934"/>
    <cellStyle name="Note 2 6 2 2 12 8" xfId="18935"/>
    <cellStyle name="Note 2 6 2 2 13" xfId="18936"/>
    <cellStyle name="Note 2 6 2 2 13 2" xfId="18937"/>
    <cellStyle name="Note 2 6 2 2 13 2 2" xfId="18938"/>
    <cellStyle name="Note 2 6 2 2 13 2 3" xfId="18939"/>
    <cellStyle name="Note 2 6 2 2 13 3" xfId="18940"/>
    <cellStyle name="Note 2 6 2 2 13 3 2" xfId="18941"/>
    <cellStyle name="Note 2 6 2 2 13 3 3" xfId="18942"/>
    <cellStyle name="Note 2 6 2 2 13 4" xfId="18943"/>
    <cellStyle name="Note 2 6 2 2 13 4 2" xfId="18944"/>
    <cellStyle name="Note 2 6 2 2 13 4 3" xfId="18945"/>
    <cellStyle name="Note 2 6 2 2 13 5" xfId="18946"/>
    <cellStyle name="Note 2 6 2 2 13 5 2" xfId="18947"/>
    <cellStyle name="Note 2 6 2 2 13 5 3" xfId="18948"/>
    <cellStyle name="Note 2 6 2 2 13 6" xfId="18949"/>
    <cellStyle name="Note 2 6 2 2 13 6 2" xfId="18950"/>
    <cellStyle name="Note 2 6 2 2 13 6 3" xfId="18951"/>
    <cellStyle name="Note 2 6 2 2 13 7" xfId="18952"/>
    <cellStyle name="Note 2 6 2 2 13 8" xfId="18953"/>
    <cellStyle name="Note 2 6 2 2 14" xfId="18954"/>
    <cellStyle name="Note 2 6 2 2 14 2" xfId="18955"/>
    <cellStyle name="Note 2 6 2 2 14 2 2" xfId="18956"/>
    <cellStyle name="Note 2 6 2 2 14 2 3" xfId="18957"/>
    <cellStyle name="Note 2 6 2 2 14 3" xfId="18958"/>
    <cellStyle name="Note 2 6 2 2 14 3 2" xfId="18959"/>
    <cellStyle name="Note 2 6 2 2 14 3 3" xfId="18960"/>
    <cellStyle name="Note 2 6 2 2 14 4" xfId="18961"/>
    <cellStyle name="Note 2 6 2 2 14 4 2" xfId="18962"/>
    <cellStyle name="Note 2 6 2 2 14 4 3" xfId="18963"/>
    <cellStyle name="Note 2 6 2 2 14 5" xfId="18964"/>
    <cellStyle name="Note 2 6 2 2 14 5 2" xfId="18965"/>
    <cellStyle name="Note 2 6 2 2 14 5 3" xfId="18966"/>
    <cellStyle name="Note 2 6 2 2 14 6" xfId="18967"/>
    <cellStyle name="Note 2 6 2 2 14 6 2" xfId="18968"/>
    <cellStyle name="Note 2 6 2 2 14 6 3" xfId="18969"/>
    <cellStyle name="Note 2 6 2 2 14 7" xfId="18970"/>
    <cellStyle name="Note 2 6 2 2 14 8" xfId="18971"/>
    <cellStyle name="Note 2 6 2 2 15" xfId="18972"/>
    <cellStyle name="Note 2 6 2 2 15 2" xfId="18973"/>
    <cellStyle name="Note 2 6 2 2 15 2 2" xfId="18974"/>
    <cellStyle name="Note 2 6 2 2 15 2 3" xfId="18975"/>
    <cellStyle name="Note 2 6 2 2 15 3" xfId="18976"/>
    <cellStyle name="Note 2 6 2 2 15 3 2" xfId="18977"/>
    <cellStyle name="Note 2 6 2 2 15 3 3" xfId="18978"/>
    <cellStyle name="Note 2 6 2 2 15 4" xfId="18979"/>
    <cellStyle name="Note 2 6 2 2 15 4 2" xfId="18980"/>
    <cellStyle name="Note 2 6 2 2 15 4 3" xfId="18981"/>
    <cellStyle name="Note 2 6 2 2 15 5" xfId="18982"/>
    <cellStyle name="Note 2 6 2 2 15 5 2" xfId="18983"/>
    <cellStyle name="Note 2 6 2 2 15 5 3" xfId="18984"/>
    <cellStyle name="Note 2 6 2 2 15 6" xfId="18985"/>
    <cellStyle name="Note 2 6 2 2 15 6 2" xfId="18986"/>
    <cellStyle name="Note 2 6 2 2 15 6 3" xfId="18987"/>
    <cellStyle name="Note 2 6 2 2 15 7" xfId="18988"/>
    <cellStyle name="Note 2 6 2 2 15 8" xfId="18989"/>
    <cellStyle name="Note 2 6 2 2 16" xfId="18990"/>
    <cellStyle name="Note 2 6 2 2 2" xfId="18991"/>
    <cellStyle name="Note 2 6 2 2 2 2" xfId="18992"/>
    <cellStyle name="Note 2 6 2 2 2 2 2" xfId="18993"/>
    <cellStyle name="Note 2 6 2 2 2 2 3" xfId="18994"/>
    <cellStyle name="Note 2 6 2 2 2 3" xfId="18995"/>
    <cellStyle name="Note 2 6 2 2 2 3 2" xfId="18996"/>
    <cellStyle name="Note 2 6 2 2 2 3 3" xfId="18997"/>
    <cellStyle name="Note 2 6 2 2 2 4" xfId="18998"/>
    <cellStyle name="Note 2 6 2 2 2 4 2" xfId="18999"/>
    <cellStyle name="Note 2 6 2 2 2 4 3" xfId="19000"/>
    <cellStyle name="Note 2 6 2 2 2 5" xfId="19001"/>
    <cellStyle name="Note 2 6 2 2 2 5 2" xfId="19002"/>
    <cellStyle name="Note 2 6 2 2 2 5 3" xfId="19003"/>
    <cellStyle name="Note 2 6 2 2 2 6" xfId="19004"/>
    <cellStyle name="Note 2 6 2 2 2 6 2" xfId="19005"/>
    <cellStyle name="Note 2 6 2 2 2 6 3" xfId="19006"/>
    <cellStyle name="Note 2 6 2 2 2 7" xfId="19007"/>
    <cellStyle name="Note 2 6 2 2 2 8" xfId="19008"/>
    <cellStyle name="Note 2 6 2 2 2 9" xfId="19009"/>
    <cellStyle name="Note 2 6 2 2 3" xfId="19010"/>
    <cellStyle name="Note 2 6 2 2 3 2" xfId="19011"/>
    <cellStyle name="Note 2 6 2 2 3 2 2" xfId="19012"/>
    <cellStyle name="Note 2 6 2 2 3 2 3" xfId="19013"/>
    <cellStyle name="Note 2 6 2 2 3 3" xfId="19014"/>
    <cellStyle name="Note 2 6 2 2 3 3 2" xfId="19015"/>
    <cellStyle name="Note 2 6 2 2 3 3 3" xfId="19016"/>
    <cellStyle name="Note 2 6 2 2 3 4" xfId="19017"/>
    <cellStyle name="Note 2 6 2 2 3 4 2" xfId="19018"/>
    <cellStyle name="Note 2 6 2 2 3 4 3" xfId="19019"/>
    <cellStyle name="Note 2 6 2 2 3 5" xfId="19020"/>
    <cellStyle name="Note 2 6 2 2 3 5 2" xfId="19021"/>
    <cellStyle name="Note 2 6 2 2 3 5 3" xfId="19022"/>
    <cellStyle name="Note 2 6 2 2 3 6" xfId="19023"/>
    <cellStyle name="Note 2 6 2 2 3 6 2" xfId="19024"/>
    <cellStyle name="Note 2 6 2 2 3 6 3" xfId="19025"/>
    <cellStyle name="Note 2 6 2 2 3 7" xfId="19026"/>
    <cellStyle name="Note 2 6 2 2 3 8" xfId="19027"/>
    <cellStyle name="Note 2 6 2 2 3 9" xfId="19028"/>
    <cellStyle name="Note 2 6 2 2 4" xfId="19029"/>
    <cellStyle name="Note 2 6 2 2 4 2" xfId="19030"/>
    <cellStyle name="Note 2 6 2 2 4 2 2" xfId="19031"/>
    <cellStyle name="Note 2 6 2 2 4 2 3" xfId="19032"/>
    <cellStyle name="Note 2 6 2 2 4 3" xfId="19033"/>
    <cellStyle name="Note 2 6 2 2 4 3 2" xfId="19034"/>
    <cellStyle name="Note 2 6 2 2 4 3 3" xfId="19035"/>
    <cellStyle name="Note 2 6 2 2 4 4" xfId="19036"/>
    <cellStyle name="Note 2 6 2 2 4 4 2" xfId="19037"/>
    <cellStyle name="Note 2 6 2 2 4 4 3" xfId="19038"/>
    <cellStyle name="Note 2 6 2 2 4 5" xfId="19039"/>
    <cellStyle name="Note 2 6 2 2 4 5 2" xfId="19040"/>
    <cellStyle name="Note 2 6 2 2 4 5 3" xfId="19041"/>
    <cellStyle name="Note 2 6 2 2 4 6" xfId="19042"/>
    <cellStyle name="Note 2 6 2 2 4 6 2" xfId="19043"/>
    <cellStyle name="Note 2 6 2 2 4 6 3" xfId="19044"/>
    <cellStyle name="Note 2 6 2 2 4 7" xfId="19045"/>
    <cellStyle name="Note 2 6 2 2 4 8" xfId="19046"/>
    <cellStyle name="Note 2 6 2 2 4 9" xfId="19047"/>
    <cellStyle name="Note 2 6 2 2 5" xfId="19048"/>
    <cellStyle name="Note 2 6 2 2 5 2" xfId="19049"/>
    <cellStyle name="Note 2 6 2 2 5 2 2" xfId="19050"/>
    <cellStyle name="Note 2 6 2 2 5 2 3" xfId="19051"/>
    <cellStyle name="Note 2 6 2 2 5 3" xfId="19052"/>
    <cellStyle name="Note 2 6 2 2 5 3 2" xfId="19053"/>
    <cellStyle name="Note 2 6 2 2 5 3 3" xfId="19054"/>
    <cellStyle name="Note 2 6 2 2 5 4" xfId="19055"/>
    <cellStyle name="Note 2 6 2 2 5 4 2" xfId="19056"/>
    <cellStyle name="Note 2 6 2 2 5 4 3" xfId="19057"/>
    <cellStyle name="Note 2 6 2 2 5 5" xfId="19058"/>
    <cellStyle name="Note 2 6 2 2 5 5 2" xfId="19059"/>
    <cellStyle name="Note 2 6 2 2 5 5 3" xfId="19060"/>
    <cellStyle name="Note 2 6 2 2 5 6" xfId="19061"/>
    <cellStyle name="Note 2 6 2 2 5 6 2" xfId="19062"/>
    <cellStyle name="Note 2 6 2 2 5 6 3" xfId="19063"/>
    <cellStyle name="Note 2 6 2 2 5 7" xfId="19064"/>
    <cellStyle name="Note 2 6 2 2 5 8" xfId="19065"/>
    <cellStyle name="Note 2 6 2 2 5 9" xfId="19066"/>
    <cellStyle name="Note 2 6 2 2 6" xfId="19067"/>
    <cellStyle name="Note 2 6 2 2 6 2" xfId="19068"/>
    <cellStyle name="Note 2 6 2 2 6 2 2" xfId="19069"/>
    <cellStyle name="Note 2 6 2 2 6 2 3" xfId="19070"/>
    <cellStyle name="Note 2 6 2 2 6 3" xfId="19071"/>
    <cellStyle name="Note 2 6 2 2 6 3 2" xfId="19072"/>
    <cellStyle name="Note 2 6 2 2 6 3 3" xfId="19073"/>
    <cellStyle name="Note 2 6 2 2 6 4" xfId="19074"/>
    <cellStyle name="Note 2 6 2 2 6 4 2" xfId="19075"/>
    <cellStyle name="Note 2 6 2 2 6 4 3" xfId="19076"/>
    <cellStyle name="Note 2 6 2 2 6 5" xfId="19077"/>
    <cellStyle name="Note 2 6 2 2 6 5 2" xfId="19078"/>
    <cellStyle name="Note 2 6 2 2 6 5 3" xfId="19079"/>
    <cellStyle name="Note 2 6 2 2 6 6" xfId="19080"/>
    <cellStyle name="Note 2 6 2 2 6 6 2" xfId="19081"/>
    <cellStyle name="Note 2 6 2 2 6 6 3" xfId="19082"/>
    <cellStyle name="Note 2 6 2 2 6 7" xfId="19083"/>
    <cellStyle name="Note 2 6 2 2 6 8" xfId="19084"/>
    <cellStyle name="Note 2 6 2 2 6 9" xfId="19085"/>
    <cellStyle name="Note 2 6 2 2 7" xfId="19086"/>
    <cellStyle name="Note 2 6 2 2 7 2" xfId="19087"/>
    <cellStyle name="Note 2 6 2 2 7 2 2" xfId="19088"/>
    <cellStyle name="Note 2 6 2 2 7 2 3" xfId="19089"/>
    <cellStyle name="Note 2 6 2 2 7 3" xfId="19090"/>
    <cellStyle name="Note 2 6 2 2 7 3 2" xfId="19091"/>
    <cellStyle name="Note 2 6 2 2 7 3 3" xfId="19092"/>
    <cellStyle name="Note 2 6 2 2 7 4" xfId="19093"/>
    <cellStyle name="Note 2 6 2 2 7 4 2" xfId="19094"/>
    <cellStyle name="Note 2 6 2 2 7 4 3" xfId="19095"/>
    <cellStyle name="Note 2 6 2 2 7 5" xfId="19096"/>
    <cellStyle name="Note 2 6 2 2 7 5 2" xfId="19097"/>
    <cellStyle name="Note 2 6 2 2 7 5 3" xfId="19098"/>
    <cellStyle name="Note 2 6 2 2 7 6" xfId="19099"/>
    <cellStyle name="Note 2 6 2 2 7 6 2" xfId="19100"/>
    <cellStyle name="Note 2 6 2 2 7 6 3" xfId="19101"/>
    <cellStyle name="Note 2 6 2 2 7 7" xfId="19102"/>
    <cellStyle name="Note 2 6 2 2 7 8" xfId="19103"/>
    <cellStyle name="Note 2 6 2 2 7 9" xfId="19104"/>
    <cellStyle name="Note 2 6 2 2 8" xfId="19105"/>
    <cellStyle name="Note 2 6 2 2 8 2" xfId="19106"/>
    <cellStyle name="Note 2 6 2 2 8 2 2" xfId="19107"/>
    <cellStyle name="Note 2 6 2 2 8 2 3" xfId="19108"/>
    <cellStyle name="Note 2 6 2 2 8 3" xfId="19109"/>
    <cellStyle name="Note 2 6 2 2 8 3 2" xfId="19110"/>
    <cellStyle name="Note 2 6 2 2 8 3 3" xfId="19111"/>
    <cellStyle name="Note 2 6 2 2 8 4" xfId="19112"/>
    <cellStyle name="Note 2 6 2 2 8 4 2" xfId="19113"/>
    <cellStyle name="Note 2 6 2 2 8 4 3" xfId="19114"/>
    <cellStyle name="Note 2 6 2 2 8 5" xfId="19115"/>
    <cellStyle name="Note 2 6 2 2 8 5 2" xfId="19116"/>
    <cellStyle name="Note 2 6 2 2 8 5 3" xfId="19117"/>
    <cellStyle name="Note 2 6 2 2 8 6" xfId="19118"/>
    <cellStyle name="Note 2 6 2 2 8 6 2" xfId="19119"/>
    <cellStyle name="Note 2 6 2 2 8 6 3" xfId="19120"/>
    <cellStyle name="Note 2 6 2 2 8 7" xfId="19121"/>
    <cellStyle name="Note 2 6 2 2 8 8" xfId="19122"/>
    <cellStyle name="Note 2 6 2 2 8 9" xfId="19123"/>
    <cellStyle name="Note 2 6 2 2 9" xfId="19124"/>
    <cellStyle name="Note 2 6 2 2 9 2" xfId="19125"/>
    <cellStyle name="Note 2 6 2 2 9 2 2" xfId="19126"/>
    <cellStyle name="Note 2 6 2 2 9 2 3" xfId="19127"/>
    <cellStyle name="Note 2 6 2 2 9 3" xfId="19128"/>
    <cellStyle name="Note 2 6 2 2 9 3 2" xfId="19129"/>
    <cellStyle name="Note 2 6 2 2 9 3 3" xfId="19130"/>
    <cellStyle name="Note 2 6 2 2 9 4" xfId="19131"/>
    <cellStyle name="Note 2 6 2 2 9 4 2" xfId="19132"/>
    <cellStyle name="Note 2 6 2 2 9 4 3" xfId="19133"/>
    <cellStyle name="Note 2 6 2 2 9 5" xfId="19134"/>
    <cellStyle name="Note 2 6 2 2 9 5 2" xfId="19135"/>
    <cellStyle name="Note 2 6 2 2 9 5 3" xfId="19136"/>
    <cellStyle name="Note 2 6 2 2 9 6" xfId="19137"/>
    <cellStyle name="Note 2 6 2 2 9 6 2" xfId="19138"/>
    <cellStyle name="Note 2 6 2 2 9 6 3" xfId="19139"/>
    <cellStyle name="Note 2 6 2 2 9 7" xfId="19140"/>
    <cellStyle name="Note 2 6 2 2 9 8" xfId="19141"/>
    <cellStyle name="Note 2 6 2 3" xfId="19142"/>
    <cellStyle name="Note 2 6 2 3 10" xfId="19143"/>
    <cellStyle name="Note 2 6 2 3 10 2" xfId="19144"/>
    <cellStyle name="Note 2 6 2 3 10 2 2" xfId="19145"/>
    <cellStyle name="Note 2 6 2 3 10 2 3" xfId="19146"/>
    <cellStyle name="Note 2 6 2 3 10 3" xfId="19147"/>
    <cellStyle name="Note 2 6 2 3 10 3 2" xfId="19148"/>
    <cellStyle name="Note 2 6 2 3 10 3 3" xfId="19149"/>
    <cellStyle name="Note 2 6 2 3 10 4" xfId="19150"/>
    <cellStyle name="Note 2 6 2 3 10 4 2" xfId="19151"/>
    <cellStyle name="Note 2 6 2 3 10 4 3" xfId="19152"/>
    <cellStyle name="Note 2 6 2 3 10 5" xfId="19153"/>
    <cellStyle name="Note 2 6 2 3 10 5 2" xfId="19154"/>
    <cellStyle name="Note 2 6 2 3 10 5 3" xfId="19155"/>
    <cellStyle name="Note 2 6 2 3 10 6" xfId="19156"/>
    <cellStyle name="Note 2 6 2 3 10 6 2" xfId="19157"/>
    <cellStyle name="Note 2 6 2 3 10 6 3" xfId="19158"/>
    <cellStyle name="Note 2 6 2 3 10 7" xfId="19159"/>
    <cellStyle name="Note 2 6 2 3 10 8" xfId="19160"/>
    <cellStyle name="Note 2 6 2 3 11" xfId="19161"/>
    <cellStyle name="Note 2 6 2 3 11 2" xfId="19162"/>
    <cellStyle name="Note 2 6 2 3 11 2 2" xfId="19163"/>
    <cellStyle name="Note 2 6 2 3 11 2 3" xfId="19164"/>
    <cellStyle name="Note 2 6 2 3 11 3" xfId="19165"/>
    <cellStyle name="Note 2 6 2 3 11 3 2" xfId="19166"/>
    <cellStyle name="Note 2 6 2 3 11 3 3" xfId="19167"/>
    <cellStyle name="Note 2 6 2 3 11 4" xfId="19168"/>
    <cellStyle name="Note 2 6 2 3 11 4 2" xfId="19169"/>
    <cellStyle name="Note 2 6 2 3 11 4 3" xfId="19170"/>
    <cellStyle name="Note 2 6 2 3 11 5" xfId="19171"/>
    <cellStyle name="Note 2 6 2 3 11 5 2" xfId="19172"/>
    <cellStyle name="Note 2 6 2 3 11 5 3" xfId="19173"/>
    <cellStyle name="Note 2 6 2 3 11 6" xfId="19174"/>
    <cellStyle name="Note 2 6 2 3 11 6 2" xfId="19175"/>
    <cellStyle name="Note 2 6 2 3 11 6 3" xfId="19176"/>
    <cellStyle name="Note 2 6 2 3 11 7" xfId="19177"/>
    <cellStyle name="Note 2 6 2 3 11 8" xfId="19178"/>
    <cellStyle name="Note 2 6 2 3 12" xfId="19179"/>
    <cellStyle name="Note 2 6 2 3 12 2" xfId="19180"/>
    <cellStyle name="Note 2 6 2 3 12 2 2" xfId="19181"/>
    <cellStyle name="Note 2 6 2 3 12 2 3" xfId="19182"/>
    <cellStyle name="Note 2 6 2 3 12 3" xfId="19183"/>
    <cellStyle name="Note 2 6 2 3 12 3 2" xfId="19184"/>
    <cellStyle name="Note 2 6 2 3 12 3 3" xfId="19185"/>
    <cellStyle name="Note 2 6 2 3 12 4" xfId="19186"/>
    <cellStyle name="Note 2 6 2 3 12 4 2" xfId="19187"/>
    <cellStyle name="Note 2 6 2 3 12 4 3" xfId="19188"/>
    <cellStyle name="Note 2 6 2 3 12 5" xfId="19189"/>
    <cellStyle name="Note 2 6 2 3 12 5 2" xfId="19190"/>
    <cellStyle name="Note 2 6 2 3 12 5 3" xfId="19191"/>
    <cellStyle name="Note 2 6 2 3 12 6" xfId="19192"/>
    <cellStyle name="Note 2 6 2 3 12 6 2" xfId="19193"/>
    <cellStyle name="Note 2 6 2 3 12 6 3" xfId="19194"/>
    <cellStyle name="Note 2 6 2 3 12 7" xfId="19195"/>
    <cellStyle name="Note 2 6 2 3 12 8" xfId="19196"/>
    <cellStyle name="Note 2 6 2 3 13" xfId="19197"/>
    <cellStyle name="Note 2 6 2 3 13 2" xfId="19198"/>
    <cellStyle name="Note 2 6 2 3 13 2 2" xfId="19199"/>
    <cellStyle name="Note 2 6 2 3 13 2 3" xfId="19200"/>
    <cellStyle name="Note 2 6 2 3 13 3" xfId="19201"/>
    <cellStyle name="Note 2 6 2 3 13 3 2" xfId="19202"/>
    <cellStyle name="Note 2 6 2 3 13 3 3" xfId="19203"/>
    <cellStyle name="Note 2 6 2 3 13 4" xfId="19204"/>
    <cellStyle name="Note 2 6 2 3 13 4 2" xfId="19205"/>
    <cellStyle name="Note 2 6 2 3 13 4 3" xfId="19206"/>
    <cellStyle name="Note 2 6 2 3 13 5" xfId="19207"/>
    <cellStyle name="Note 2 6 2 3 13 5 2" xfId="19208"/>
    <cellStyle name="Note 2 6 2 3 13 5 3" xfId="19209"/>
    <cellStyle name="Note 2 6 2 3 13 6" xfId="19210"/>
    <cellStyle name="Note 2 6 2 3 13 6 2" xfId="19211"/>
    <cellStyle name="Note 2 6 2 3 13 6 3" xfId="19212"/>
    <cellStyle name="Note 2 6 2 3 13 7" xfId="19213"/>
    <cellStyle name="Note 2 6 2 3 13 8" xfId="19214"/>
    <cellStyle name="Note 2 6 2 3 14" xfId="19215"/>
    <cellStyle name="Note 2 6 2 3 14 2" xfId="19216"/>
    <cellStyle name="Note 2 6 2 3 14 2 2" xfId="19217"/>
    <cellStyle name="Note 2 6 2 3 14 2 3" xfId="19218"/>
    <cellStyle name="Note 2 6 2 3 14 3" xfId="19219"/>
    <cellStyle name="Note 2 6 2 3 14 3 2" xfId="19220"/>
    <cellStyle name="Note 2 6 2 3 14 3 3" xfId="19221"/>
    <cellStyle name="Note 2 6 2 3 14 4" xfId="19222"/>
    <cellStyle name="Note 2 6 2 3 14 4 2" xfId="19223"/>
    <cellStyle name="Note 2 6 2 3 14 4 3" xfId="19224"/>
    <cellStyle name="Note 2 6 2 3 14 5" xfId="19225"/>
    <cellStyle name="Note 2 6 2 3 14 5 2" xfId="19226"/>
    <cellStyle name="Note 2 6 2 3 14 5 3" xfId="19227"/>
    <cellStyle name="Note 2 6 2 3 14 6" xfId="19228"/>
    <cellStyle name="Note 2 6 2 3 14 6 2" xfId="19229"/>
    <cellStyle name="Note 2 6 2 3 14 6 3" xfId="19230"/>
    <cellStyle name="Note 2 6 2 3 14 7" xfId="19231"/>
    <cellStyle name="Note 2 6 2 3 14 8" xfId="19232"/>
    <cellStyle name="Note 2 6 2 3 15" xfId="19233"/>
    <cellStyle name="Note 2 6 2 3 15 2" xfId="19234"/>
    <cellStyle name="Note 2 6 2 3 15 2 2" xfId="19235"/>
    <cellStyle name="Note 2 6 2 3 15 2 3" xfId="19236"/>
    <cellStyle name="Note 2 6 2 3 15 3" xfId="19237"/>
    <cellStyle name="Note 2 6 2 3 15 3 2" xfId="19238"/>
    <cellStyle name="Note 2 6 2 3 15 3 3" xfId="19239"/>
    <cellStyle name="Note 2 6 2 3 15 4" xfId="19240"/>
    <cellStyle name="Note 2 6 2 3 15 4 2" xfId="19241"/>
    <cellStyle name="Note 2 6 2 3 15 4 3" xfId="19242"/>
    <cellStyle name="Note 2 6 2 3 15 5" xfId="19243"/>
    <cellStyle name="Note 2 6 2 3 15 5 2" xfId="19244"/>
    <cellStyle name="Note 2 6 2 3 15 5 3" xfId="19245"/>
    <cellStyle name="Note 2 6 2 3 15 6" xfId="19246"/>
    <cellStyle name="Note 2 6 2 3 15 6 2" xfId="19247"/>
    <cellStyle name="Note 2 6 2 3 15 6 3" xfId="19248"/>
    <cellStyle name="Note 2 6 2 3 15 7" xfId="19249"/>
    <cellStyle name="Note 2 6 2 3 15 8" xfId="19250"/>
    <cellStyle name="Note 2 6 2 3 16" xfId="19251"/>
    <cellStyle name="Note 2 6 2 3 2" xfId="19252"/>
    <cellStyle name="Note 2 6 2 3 2 2" xfId="19253"/>
    <cellStyle name="Note 2 6 2 3 2 2 2" xfId="19254"/>
    <cellStyle name="Note 2 6 2 3 2 2 3" xfId="19255"/>
    <cellStyle name="Note 2 6 2 3 2 3" xfId="19256"/>
    <cellStyle name="Note 2 6 2 3 2 3 2" xfId="19257"/>
    <cellStyle name="Note 2 6 2 3 2 3 3" xfId="19258"/>
    <cellStyle name="Note 2 6 2 3 2 4" xfId="19259"/>
    <cellStyle name="Note 2 6 2 3 2 4 2" xfId="19260"/>
    <cellStyle name="Note 2 6 2 3 2 4 3" xfId="19261"/>
    <cellStyle name="Note 2 6 2 3 2 5" xfId="19262"/>
    <cellStyle name="Note 2 6 2 3 2 5 2" xfId="19263"/>
    <cellStyle name="Note 2 6 2 3 2 5 3" xfId="19264"/>
    <cellStyle name="Note 2 6 2 3 2 6" xfId="19265"/>
    <cellStyle name="Note 2 6 2 3 2 6 2" xfId="19266"/>
    <cellStyle name="Note 2 6 2 3 2 6 3" xfId="19267"/>
    <cellStyle name="Note 2 6 2 3 2 7" xfId="19268"/>
    <cellStyle name="Note 2 6 2 3 2 8" xfId="19269"/>
    <cellStyle name="Note 2 6 2 3 2 9" xfId="19270"/>
    <cellStyle name="Note 2 6 2 3 3" xfId="19271"/>
    <cellStyle name="Note 2 6 2 3 3 2" xfId="19272"/>
    <cellStyle name="Note 2 6 2 3 3 2 2" xfId="19273"/>
    <cellStyle name="Note 2 6 2 3 3 2 3" xfId="19274"/>
    <cellStyle name="Note 2 6 2 3 3 3" xfId="19275"/>
    <cellStyle name="Note 2 6 2 3 3 3 2" xfId="19276"/>
    <cellStyle name="Note 2 6 2 3 3 3 3" xfId="19277"/>
    <cellStyle name="Note 2 6 2 3 3 4" xfId="19278"/>
    <cellStyle name="Note 2 6 2 3 3 4 2" xfId="19279"/>
    <cellStyle name="Note 2 6 2 3 3 4 3" xfId="19280"/>
    <cellStyle name="Note 2 6 2 3 3 5" xfId="19281"/>
    <cellStyle name="Note 2 6 2 3 3 5 2" xfId="19282"/>
    <cellStyle name="Note 2 6 2 3 3 5 3" xfId="19283"/>
    <cellStyle name="Note 2 6 2 3 3 6" xfId="19284"/>
    <cellStyle name="Note 2 6 2 3 3 6 2" xfId="19285"/>
    <cellStyle name="Note 2 6 2 3 3 6 3" xfId="19286"/>
    <cellStyle name="Note 2 6 2 3 3 7" xfId="19287"/>
    <cellStyle name="Note 2 6 2 3 3 8" xfId="19288"/>
    <cellStyle name="Note 2 6 2 3 3 9" xfId="19289"/>
    <cellStyle name="Note 2 6 2 3 4" xfId="19290"/>
    <cellStyle name="Note 2 6 2 3 4 2" xfId="19291"/>
    <cellStyle name="Note 2 6 2 3 4 2 2" xfId="19292"/>
    <cellStyle name="Note 2 6 2 3 4 2 3" xfId="19293"/>
    <cellStyle name="Note 2 6 2 3 4 3" xfId="19294"/>
    <cellStyle name="Note 2 6 2 3 4 3 2" xfId="19295"/>
    <cellStyle name="Note 2 6 2 3 4 3 3" xfId="19296"/>
    <cellStyle name="Note 2 6 2 3 4 4" xfId="19297"/>
    <cellStyle name="Note 2 6 2 3 4 4 2" xfId="19298"/>
    <cellStyle name="Note 2 6 2 3 4 4 3" xfId="19299"/>
    <cellStyle name="Note 2 6 2 3 4 5" xfId="19300"/>
    <cellStyle name="Note 2 6 2 3 4 5 2" xfId="19301"/>
    <cellStyle name="Note 2 6 2 3 4 5 3" xfId="19302"/>
    <cellStyle name="Note 2 6 2 3 4 6" xfId="19303"/>
    <cellStyle name="Note 2 6 2 3 4 6 2" xfId="19304"/>
    <cellStyle name="Note 2 6 2 3 4 6 3" xfId="19305"/>
    <cellStyle name="Note 2 6 2 3 4 7" xfId="19306"/>
    <cellStyle name="Note 2 6 2 3 4 8" xfId="19307"/>
    <cellStyle name="Note 2 6 2 3 4 9" xfId="19308"/>
    <cellStyle name="Note 2 6 2 3 5" xfId="19309"/>
    <cellStyle name="Note 2 6 2 3 5 2" xfId="19310"/>
    <cellStyle name="Note 2 6 2 3 5 2 2" xfId="19311"/>
    <cellStyle name="Note 2 6 2 3 5 2 3" xfId="19312"/>
    <cellStyle name="Note 2 6 2 3 5 3" xfId="19313"/>
    <cellStyle name="Note 2 6 2 3 5 3 2" xfId="19314"/>
    <cellStyle name="Note 2 6 2 3 5 3 3" xfId="19315"/>
    <cellStyle name="Note 2 6 2 3 5 4" xfId="19316"/>
    <cellStyle name="Note 2 6 2 3 5 4 2" xfId="19317"/>
    <cellStyle name="Note 2 6 2 3 5 4 3" xfId="19318"/>
    <cellStyle name="Note 2 6 2 3 5 5" xfId="19319"/>
    <cellStyle name="Note 2 6 2 3 5 5 2" xfId="19320"/>
    <cellStyle name="Note 2 6 2 3 5 5 3" xfId="19321"/>
    <cellStyle name="Note 2 6 2 3 5 6" xfId="19322"/>
    <cellStyle name="Note 2 6 2 3 5 6 2" xfId="19323"/>
    <cellStyle name="Note 2 6 2 3 5 6 3" xfId="19324"/>
    <cellStyle name="Note 2 6 2 3 5 7" xfId="19325"/>
    <cellStyle name="Note 2 6 2 3 5 8" xfId="19326"/>
    <cellStyle name="Note 2 6 2 3 5 9" xfId="19327"/>
    <cellStyle name="Note 2 6 2 3 6" xfId="19328"/>
    <cellStyle name="Note 2 6 2 3 6 2" xfId="19329"/>
    <cellStyle name="Note 2 6 2 3 6 2 2" xfId="19330"/>
    <cellStyle name="Note 2 6 2 3 6 2 3" xfId="19331"/>
    <cellStyle name="Note 2 6 2 3 6 3" xfId="19332"/>
    <cellStyle name="Note 2 6 2 3 6 3 2" xfId="19333"/>
    <cellStyle name="Note 2 6 2 3 6 3 3" xfId="19334"/>
    <cellStyle name="Note 2 6 2 3 6 4" xfId="19335"/>
    <cellStyle name="Note 2 6 2 3 6 4 2" xfId="19336"/>
    <cellStyle name="Note 2 6 2 3 6 4 3" xfId="19337"/>
    <cellStyle name="Note 2 6 2 3 6 5" xfId="19338"/>
    <cellStyle name="Note 2 6 2 3 6 5 2" xfId="19339"/>
    <cellStyle name="Note 2 6 2 3 6 5 3" xfId="19340"/>
    <cellStyle name="Note 2 6 2 3 6 6" xfId="19341"/>
    <cellStyle name="Note 2 6 2 3 6 6 2" xfId="19342"/>
    <cellStyle name="Note 2 6 2 3 6 6 3" xfId="19343"/>
    <cellStyle name="Note 2 6 2 3 6 7" xfId="19344"/>
    <cellStyle name="Note 2 6 2 3 6 8" xfId="19345"/>
    <cellStyle name="Note 2 6 2 3 6 9" xfId="19346"/>
    <cellStyle name="Note 2 6 2 3 7" xfId="19347"/>
    <cellStyle name="Note 2 6 2 3 7 2" xfId="19348"/>
    <cellStyle name="Note 2 6 2 3 7 2 2" xfId="19349"/>
    <cellStyle name="Note 2 6 2 3 7 2 3" xfId="19350"/>
    <cellStyle name="Note 2 6 2 3 7 3" xfId="19351"/>
    <cellStyle name="Note 2 6 2 3 7 3 2" xfId="19352"/>
    <cellStyle name="Note 2 6 2 3 7 3 3" xfId="19353"/>
    <cellStyle name="Note 2 6 2 3 7 4" xfId="19354"/>
    <cellStyle name="Note 2 6 2 3 7 4 2" xfId="19355"/>
    <cellStyle name="Note 2 6 2 3 7 4 3" xfId="19356"/>
    <cellStyle name="Note 2 6 2 3 7 5" xfId="19357"/>
    <cellStyle name="Note 2 6 2 3 7 5 2" xfId="19358"/>
    <cellStyle name="Note 2 6 2 3 7 5 3" xfId="19359"/>
    <cellStyle name="Note 2 6 2 3 7 6" xfId="19360"/>
    <cellStyle name="Note 2 6 2 3 7 6 2" xfId="19361"/>
    <cellStyle name="Note 2 6 2 3 7 6 3" xfId="19362"/>
    <cellStyle name="Note 2 6 2 3 7 7" xfId="19363"/>
    <cellStyle name="Note 2 6 2 3 7 8" xfId="19364"/>
    <cellStyle name="Note 2 6 2 3 7 9" xfId="19365"/>
    <cellStyle name="Note 2 6 2 3 8" xfId="19366"/>
    <cellStyle name="Note 2 6 2 3 8 2" xfId="19367"/>
    <cellStyle name="Note 2 6 2 3 8 2 2" xfId="19368"/>
    <cellStyle name="Note 2 6 2 3 8 2 3" xfId="19369"/>
    <cellStyle name="Note 2 6 2 3 8 3" xfId="19370"/>
    <cellStyle name="Note 2 6 2 3 8 3 2" xfId="19371"/>
    <cellStyle name="Note 2 6 2 3 8 3 3" xfId="19372"/>
    <cellStyle name="Note 2 6 2 3 8 4" xfId="19373"/>
    <cellStyle name="Note 2 6 2 3 8 4 2" xfId="19374"/>
    <cellStyle name="Note 2 6 2 3 8 4 3" xfId="19375"/>
    <cellStyle name="Note 2 6 2 3 8 5" xfId="19376"/>
    <cellStyle name="Note 2 6 2 3 8 5 2" xfId="19377"/>
    <cellStyle name="Note 2 6 2 3 8 5 3" xfId="19378"/>
    <cellStyle name="Note 2 6 2 3 8 6" xfId="19379"/>
    <cellStyle name="Note 2 6 2 3 8 6 2" xfId="19380"/>
    <cellStyle name="Note 2 6 2 3 8 6 3" xfId="19381"/>
    <cellStyle name="Note 2 6 2 3 8 7" xfId="19382"/>
    <cellStyle name="Note 2 6 2 3 8 8" xfId="19383"/>
    <cellStyle name="Note 2 6 2 3 8 9" xfId="19384"/>
    <cellStyle name="Note 2 6 2 3 9" xfId="19385"/>
    <cellStyle name="Note 2 6 2 3 9 2" xfId="19386"/>
    <cellStyle name="Note 2 6 2 3 9 2 2" xfId="19387"/>
    <cellStyle name="Note 2 6 2 3 9 2 3" xfId="19388"/>
    <cellStyle name="Note 2 6 2 3 9 3" xfId="19389"/>
    <cellStyle name="Note 2 6 2 3 9 3 2" xfId="19390"/>
    <cellStyle name="Note 2 6 2 3 9 3 3" xfId="19391"/>
    <cellStyle name="Note 2 6 2 3 9 4" xfId="19392"/>
    <cellStyle name="Note 2 6 2 3 9 4 2" xfId="19393"/>
    <cellStyle name="Note 2 6 2 3 9 4 3" xfId="19394"/>
    <cellStyle name="Note 2 6 2 3 9 5" xfId="19395"/>
    <cellStyle name="Note 2 6 2 3 9 5 2" xfId="19396"/>
    <cellStyle name="Note 2 6 2 3 9 5 3" xfId="19397"/>
    <cellStyle name="Note 2 6 2 3 9 6" xfId="19398"/>
    <cellStyle name="Note 2 6 2 3 9 6 2" xfId="19399"/>
    <cellStyle name="Note 2 6 2 3 9 6 3" xfId="19400"/>
    <cellStyle name="Note 2 6 2 3 9 7" xfId="19401"/>
    <cellStyle name="Note 2 6 2 3 9 8" xfId="19402"/>
    <cellStyle name="Note 2 6 2 4" xfId="19403"/>
    <cellStyle name="Note 2 6 2 4 10" xfId="19404"/>
    <cellStyle name="Note 2 6 2 4 11" xfId="19405"/>
    <cellStyle name="Note 2 6 2 4 2" xfId="19406"/>
    <cellStyle name="Note 2 6 2 4 2 2" xfId="19407"/>
    <cellStyle name="Note 2 6 2 4 2 3" xfId="19408"/>
    <cellStyle name="Note 2 6 2 4 2 4" xfId="19409"/>
    <cellStyle name="Note 2 6 2 4 3" xfId="19410"/>
    <cellStyle name="Note 2 6 2 4 3 2" xfId="19411"/>
    <cellStyle name="Note 2 6 2 4 3 3" xfId="19412"/>
    <cellStyle name="Note 2 6 2 4 3 4" xfId="19413"/>
    <cellStyle name="Note 2 6 2 4 4" xfId="19414"/>
    <cellStyle name="Note 2 6 2 4 4 2" xfId="19415"/>
    <cellStyle name="Note 2 6 2 4 4 3" xfId="19416"/>
    <cellStyle name="Note 2 6 2 4 4 4" xfId="19417"/>
    <cellStyle name="Note 2 6 2 4 5" xfId="19418"/>
    <cellStyle name="Note 2 6 2 4 5 2" xfId="19419"/>
    <cellStyle name="Note 2 6 2 4 5 3" xfId="19420"/>
    <cellStyle name="Note 2 6 2 4 5 4" xfId="19421"/>
    <cellStyle name="Note 2 6 2 4 6" xfId="19422"/>
    <cellStyle name="Note 2 6 2 4 6 2" xfId="19423"/>
    <cellStyle name="Note 2 6 2 4 6 3" xfId="19424"/>
    <cellStyle name="Note 2 6 2 4 6 4" xfId="19425"/>
    <cellStyle name="Note 2 6 2 4 7" xfId="19426"/>
    <cellStyle name="Note 2 6 2 4 8" xfId="19427"/>
    <cellStyle name="Note 2 6 2 4 9" xfId="19428"/>
    <cellStyle name="Note 2 6 2 5" xfId="19429"/>
    <cellStyle name="Note 2 6 2 5 10" xfId="19430"/>
    <cellStyle name="Note 2 6 2 5 2" xfId="19431"/>
    <cellStyle name="Note 2 6 2 5 2 2" xfId="19432"/>
    <cellStyle name="Note 2 6 2 5 2 3" xfId="19433"/>
    <cellStyle name="Note 2 6 2 5 2 4" xfId="19434"/>
    <cellStyle name="Note 2 6 2 5 3" xfId="19435"/>
    <cellStyle name="Note 2 6 2 5 3 2" xfId="19436"/>
    <cellStyle name="Note 2 6 2 5 3 3" xfId="19437"/>
    <cellStyle name="Note 2 6 2 5 3 4" xfId="19438"/>
    <cellStyle name="Note 2 6 2 5 4" xfId="19439"/>
    <cellStyle name="Note 2 6 2 5 4 2" xfId="19440"/>
    <cellStyle name="Note 2 6 2 5 4 3" xfId="19441"/>
    <cellStyle name="Note 2 6 2 5 4 4" xfId="19442"/>
    <cellStyle name="Note 2 6 2 5 5" xfId="19443"/>
    <cellStyle name="Note 2 6 2 5 5 2" xfId="19444"/>
    <cellStyle name="Note 2 6 2 5 5 3" xfId="19445"/>
    <cellStyle name="Note 2 6 2 5 5 4" xfId="19446"/>
    <cellStyle name="Note 2 6 2 5 6" xfId="19447"/>
    <cellStyle name="Note 2 6 2 5 6 2" xfId="19448"/>
    <cellStyle name="Note 2 6 2 5 6 3" xfId="19449"/>
    <cellStyle name="Note 2 6 2 5 6 4" xfId="19450"/>
    <cellStyle name="Note 2 6 2 5 7" xfId="19451"/>
    <cellStyle name="Note 2 6 2 5 8" xfId="19452"/>
    <cellStyle name="Note 2 6 2 5 9" xfId="19453"/>
    <cellStyle name="Note 2 6 2 6" xfId="19454"/>
    <cellStyle name="Note 2 6 2 6 2" xfId="19455"/>
    <cellStyle name="Note 2 6 2 6 2 2" xfId="19456"/>
    <cellStyle name="Note 2 6 2 6 2 3" xfId="19457"/>
    <cellStyle name="Note 2 6 2 6 3" xfId="19458"/>
    <cellStyle name="Note 2 6 2 6 3 2" xfId="19459"/>
    <cellStyle name="Note 2 6 2 6 3 3" xfId="19460"/>
    <cellStyle name="Note 2 6 2 6 4" xfId="19461"/>
    <cellStyle name="Note 2 6 2 6 4 2" xfId="19462"/>
    <cellStyle name="Note 2 6 2 6 4 3" xfId="19463"/>
    <cellStyle name="Note 2 6 2 6 5" xfId="19464"/>
    <cellStyle name="Note 2 6 2 6 5 2" xfId="19465"/>
    <cellStyle name="Note 2 6 2 6 5 3" xfId="19466"/>
    <cellStyle name="Note 2 6 2 6 6" xfId="19467"/>
    <cellStyle name="Note 2 6 2 6 6 2" xfId="19468"/>
    <cellStyle name="Note 2 6 2 6 6 3" xfId="19469"/>
    <cellStyle name="Note 2 6 2 6 7" xfId="19470"/>
    <cellStyle name="Note 2 6 2 6 8" xfId="19471"/>
    <cellStyle name="Note 2 6 2 6 9" xfId="19472"/>
    <cellStyle name="Note 2 6 2 7" xfId="19473"/>
    <cellStyle name="Note 2 6 2 7 2" xfId="19474"/>
    <cellStyle name="Note 2 6 2 7 2 2" xfId="19475"/>
    <cellStyle name="Note 2 6 2 7 2 3" xfId="19476"/>
    <cellStyle name="Note 2 6 2 7 3" xfId="19477"/>
    <cellStyle name="Note 2 6 2 7 3 2" xfId="19478"/>
    <cellStyle name="Note 2 6 2 7 3 3" xfId="19479"/>
    <cellStyle name="Note 2 6 2 7 4" xfId="19480"/>
    <cellStyle name="Note 2 6 2 7 4 2" xfId="19481"/>
    <cellStyle name="Note 2 6 2 7 4 3" xfId="19482"/>
    <cellStyle name="Note 2 6 2 7 5" xfId="19483"/>
    <cellStyle name="Note 2 6 2 7 5 2" xfId="19484"/>
    <cellStyle name="Note 2 6 2 7 5 3" xfId="19485"/>
    <cellStyle name="Note 2 6 2 7 6" xfId="19486"/>
    <cellStyle name="Note 2 6 2 7 6 2" xfId="19487"/>
    <cellStyle name="Note 2 6 2 7 6 3" xfId="19488"/>
    <cellStyle name="Note 2 6 2 7 7" xfId="19489"/>
    <cellStyle name="Note 2 6 2 7 8" xfId="19490"/>
    <cellStyle name="Note 2 6 2 7 9" xfId="19491"/>
    <cellStyle name="Note 2 6 2 8" xfId="19492"/>
    <cellStyle name="Note 2 6 2 8 2" xfId="19493"/>
    <cellStyle name="Note 2 6 2 8 2 2" xfId="19494"/>
    <cellStyle name="Note 2 6 2 8 2 3" xfId="19495"/>
    <cellStyle name="Note 2 6 2 8 3" xfId="19496"/>
    <cellStyle name="Note 2 6 2 8 3 2" xfId="19497"/>
    <cellStyle name="Note 2 6 2 8 3 3" xfId="19498"/>
    <cellStyle name="Note 2 6 2 8 4" xfId="19499"/>
    <cellStyle name="Note 2 6 2 8 4 2" xfId="19500"/>
    <cellStyle name="Note 2 6 2 8 4 3" xfId="19501"/>
    <cellStyle name="Note 2 6 2 8 5" xfId="19502"/>
    <cellStyle name="Note 2 6 2 8 5 2" xfId="19503"/>
    <cellStyle name="Note 2 6 2 8 5 3" xfId="19504"/>
    <cellStyle name="Note 2 6 2 8 6" xfId="19505"/>
    <cellStyle name="Note 2 6 2 8 6 2" xfId="19506"/>
    <cellStyle name="Note 2 6 2 8 6 3" xfId="19507"/>
    <cellStyle name="Note 2 6 2 8 7" xfId="19508"/>
    <cellStyle name="Note 2 6 2 8 8" xfId="19509"/>
    <cellStyle name="Note 2 6 2 8 9" xfId="19510"/>
    <cellStyle name="Note 2 6 2 9" xfId="19511"/>
    <cellStyle name="Note 2 6 2 9 2" xfId="19512"/>
    <cellStyle name="Note 2 6 2 9 2 2" xfId="19513"/>
    <cellStyle name="Note 2 6 2 9 2 3" xfId="19514"/>
    <cellStyle name="Note 2 6 2 9 3" xfId="19515"/>
    <cellStyle name="Note 2 6 2 9 3 2" xfId="19516"/>
    <cellStyle name="Note 2 6 2 9 3 3" xfId="19517"/>
    <cellStyle name="Note 2 6 2 9 4" xfId="19518"/>
    <cellStyle name="Note 2 6 2 9 4 2" xfId="19519"/>
    <cellStyle name="Note 2 6 2 9 4 3" xfId="19520"/>
    <cellStyle name="Note 2 6 2 9 5" xfId="19521"/>
    <cellStyle name="Note 2 6 2 9 5 2" xfId="19522"/>
    <cellStyle name="Note 2 6 2 9 5 3" xfId="19523"/>
    <cellStyle name="Note 2 6 2 9 6" xfId="19524"/>
    <cellStyle name="Note 2 6 2 9 6 2" xfId="19525"/>
    <cellStyle name="Note 2 6 2 9 6 3" xfId="19526"/>
    <cellStyle name="Note 2 6 2 9 7" xfId="19527"/>
    <cellStyle name="Note 2 6 2 9 8" xfId="19528"/>
    <cellStyle name="Note 2 6 2 9 9" xfId="19529"/>
    <cellStyle name="Note 2 6 20" xfId="19530"/>
    <cellStyle name="Note 2 6 3" xfId="19531"/>
    <cellStyle name="Note 2 6 3 10" xfId="19532"/>
    <cellStyle name="Note 2 6 3 10 2" xfId="19533"/>
    <cellStyle name="Note 2 6 3 10 2 2" xfId="19534"/>
    <cellStyle name="Note 2 6 3 10 2 3" xfId="19535"/>
    <cellStyle name="Note 2 6 3 10 3" xfId="19536"/>
    <cellStyle name="Note 2 6 3 10 3 2" xfId="19537"/>
    <cellStyle name="Note 2 6 3 10 3 3" xfId="19538"/>
    <cellStyle name="Note 2 6 3 10 4" xfId="19539"/>
    <cellStyle name="Note 2 6 3 10 4 2" xfId="19540"/>
    <cellStyle name="Note 2 6 3 10 4 3" xfId="19541"/>
    <cellStyle name="Note 2 6 3 10 5" xfId="19542"/>
    <cellStyle name="Note 2 6 3 10 5 2" xfId="19543"/>
    <cellStyle name="Note 2 6 3 10 5 3" xfId="19544"/>
    <cellStyle name="Note 2 6 3 10 6" xfId="19545"/>
    <cellStyle name="Note 2 6 3 10 6 2" xfId="19546"/>
    <cellStyle name="Note 2 6 3 10 6 3" xfId="19547"/>
    <cellStyle name="Note 2 6 3 10 7" xfId="19548"/>
    <cellStyle name="Note 2 6 3 10 8" xfId="19549"/>
    <cellStyle name="Note 2 6 3 11" xfId="19550"/>
    <cellStyle name="Note 2 6 3 11 2" xfId="19551"/>
    <cellStyle name="Note 2 6 3 11 2 2" xfId="19552"/>
    <cellStyle name="Note 2 6 3 11 2 3" xfId="19553"/>
    <cellStyle name="Note 2 6 3 11 3" xfId="19554"/>
    <cellStyle name="Note 2 6 3 11 3 2" xfId="19555"/>
    <cellStyle name="Note 2 6 3 11 3 3" xfId="19556"/>
    <cellStyle name="Note 2 6 3 11 4" xfId="19557"/>
    <cellStyle name="Note 2 6 3 11 4 2" xfId="19558"/>
    <cellStyle name="Note 2 6 3 11 4 3" xfId="19559"/>
    <cellStyle name="Note 2 6 3 11 5" xfId="19560"/>
    <cellStyle name="Note 2 6 3 11 5 2" xfId="19561"/>
    <cellStyle name="Note 2 6 3 11 5 3" xfId="19562"/>
    <cellStyle name="Note 2 6 3 11 6" xfId="19563"/>
    <cellStyle name="Note 2 6 3 11 6 2" xfId="19564"/>
    <cellStyle name="Note 2 6 3 11 6 3" xfId="19565"/>
    <cellStyle name="Note 2 6 3 11 7" xfId="19566"/>
    <cellStyle name="Note 2 6 3 11 8" xfId="19567"/>
    <cellStyle name="Note 2 6 3 12" xfId="19568"/>
    <cellStyle name="Note 2 6 3 12 2" xfId="19569"/>
    <cellStyle name="Note 2 6 3 12 2 2" xfId="19570"/>
    <cellStyle name="Note 2 6 3 12 2 3" xfId="19571"/>
    <cellStyle name="Note 2 6 3 12 3" xfId="19572"/>
    <cellStyle name="Note 2 6 3 12 3 2" xfId="19573"/>
    <cellStyle name="Note 2 6 3 12 3 3" xfId="19574"/>
    <cellStyle name="Note 2 6 3 12 4" xfId="19575"/>
    <cellStyle name="Note 2 6 3 12 4 2" xfId="19576"/>
    <cellStyle name="Note 2 6 3 12 4 3" xfId="19577"/>
    <cellStyle name="Note 2 6 3 12 5" xfId="19578"/>
    <cellStyle name="Note 2 6 3 12 5 2" xfId="19579"/>
    <cellStyle name="Note 2 6 3 12 5 3" xfId="19580"/>
    <cellStyle name="Note 2 6 3 12 6" xfId="19581"/>
    <cellStyle name="Note 2 6 3 12 6 2" xfId="19582"/>
    <cellStyle name="Note 2 6 3 12 6 3" xfId="19583"/>
    <cellStyle name="Note 2 6 3 12 7" xfId="19584"/>
    <cellStyle name="Note 2 6 3 12 8" xfId="19585"/>
    <cellStyle name="Note 2 6 3 13" xfId="19586"/>
    <cellStyle name="Note 2 6 3 13 2" xfId="19587"/>
    <cellStyle name="Note 2 6 3 13 2 2" xfId="19588"/>
    <cellStyle name="Note 2 6 3 13 2 3" xfId="19589"/>
    <cellStyle name="Note 2 6 3 13 3" xfId="19590"/>
    <cellStyle name="Note 2 6 3 13 3 2" xfId="19591"/>
    <cellStyle name="Note 2 6 3 13 3 3" xfId="19592"/>
    <cellStyle name="Note 2 6 3 13 4" xfId="19593"/>
    <cellStyle name="Note 2 6 3 13 4 2" xfId="19594"/>
    <cellStyle name="Note 2 6 3 13 4 3" xfId="19595"/>
    <cellStyle name="Note 2 6 3 13 5" xfId="19596"/>
    <cellStyle name="Note 2 6 3 13 5 2" xfId="19597"/>
    <cellStyle name="Note 2 6 3 13 5 3" xfId="19598"/>
    <cellStyle name="Note 2 6 3 13 6" xfId="19599"/>
    <cellStyle name="Note 2 6 3 13 6 2" xfId="19600"/>
    <cellStyle name="Note 2 6 3 13 6 3" xfId="19601"/>
    <cellStyle name="Note 2 6 3 13 7" xfId="19602"/>
    <cellStyle name="Note 2 6 3 13 8" xfId="19603"/>
    <cellStyle name="Note 2 6 3 14" xfId="19604"/>
    <cellStyle name="Note 2 6 3 14 2" xfId="19605"/>
    <cellStyle name="Note 2 6 3 14 2 2" xfId="19606"/>
    <cellStyle name="Note 2 6 3 14 2 3" xfId="19607"/>
    <cellStyle name="Note 2 6 3 14 3" xfId="19608"/>
    <cellStyle name="Note 2 6 3 14 3 2" xfId="19609"/>
    <cellStyle name="Note 2 6 3 14 3 3" xfId="19610"/>
    <cellStyle name="Note 2 6 3 14 4" xfId="19611"/>
    <cellStyle name="Note 2 6 3 14 4 2" xfId="19612"/>
    <cellStyle name="Note 2 6 3 14 4 3" xfId="19613"/>
    <cellStyle name="Note 2 6 3 14 5" xfId="19614"/>
    <cellStyle name="Note 2 6 3 14 5 2" xfId="19615"/>
    <cellStyle name="Note 2 6 3 14 5 3" xfId="19616"/>
    <cellStyle name="Note 2 6 3 14 6" xfId="19617"/>
    <cellStyle name="Note 2 6 3 14 6 2" xfId="19618"/>
    <cellStyle name="Note 2 6 3 14 6 3" xfId="19619"/>
    <cellStyle name="Note 2 6 3 14 7" xfId="19620"/>
    <cellStyle name="Note 2 6 3 14 8" xfId="19621"/>
    <cellStyle name="Note 2 6 3 15" xfId="19622"/>
    <cellStyle name="Note 2 6 3 15 2" xfId="19623"/>
    <cellStyle name="Note 2 6 3 15 2 2" xfId="19624"/>
    <cellStyle name="Note 2 6 3 15 2 3" xfId="19625"/>
    <cellStyle name="Note 2 6 3 15 3" xfId="19626"/>
    <cellStyle name="Note 2 6 3 15 3 2" xfId="19627"/>
    <cellStyle name="Note 2 6 3 15 3 3" xfId="19628"/>
    <cellStyle name="Note 2 6 3 15 4" xfId="19629"/>
    <cellStyle name="Note 2 6 3 15 4 2" xfId="19630"/>
    <cellStyle name="Note 2 6 3 15 4 3" xfId="19631"/>
    <cellStyle name="Note 2 6 3 15 5" xfId="19632"/>
    <cellStyle name="Note 2 6 3 15 5 2" xfId="19633"/>
    <cellStyle name="Note 2 6 3 15 5 3" xfId="19634"/>
    <cellStyle name="Note 2 6 3 15 6" xfId="19635"/>
    <cellStyle name="Note 2 6 3 15 6 2" xfId="19636"/>
    <cellStyle name="Note 2 6 3 15 6 3" xfId="19637"/>
    <cellStyle name="Note 2 6 3 15 7" xfId="19638"/>
    <cellStyle name="Note 2 6 3 15 8" xfId="19639"/>
    <cellStyle name="Note 2 6 3 16" xfId="19640"/>
    <cellStyle name="Note 2 6 3 2" xfId="19641"/>
    <cellStyle name="Note 2 6 3 2 2" xfId="19642"/>
    <cellStyle name="Note 2 6 3 2 2 2" xfId="19643"/>
    <cellStyle name="Note 2 6 3 2 2 3" xfId="19644"/>
    <cellStyle name="Note 2 6 3 2 3" xfId="19645"/>
    <cellStyle name="Note 2 6 3 2 3 2" xfId="19646"/>
    <cellStyle name="Note 2 6 3 2 3 3" xfId="19647"/>
    <cellStyle name="Note 2 6 3 2 4" xfId="19648"/>
    <cellStyle name="Note 2 6 3 2 4 2" xfId="19649"/>
    <cellStyle name="Note 2 6 3 2 4 3" xfId="19650"/>
    <cellStyle name="Note 2 6 3 2 5" xfId="19651"/>
    <cellStyle name="Note 2 6 3 2 5 2" xfId="19652"/>
    <cellStyle name="Note 2 6 3 2 5 3" xfId="19653"/>
    <cellStyle name="Note 2 6 3 2 6" xfId="19654"/>
    <cellStyle name="Note 2 6 3 2 6 2" xfId="19655"/>
    <cellStyle name="Note 2 6 3 2 6 3" xfId="19656"/>
    <cellStyle name="Note 2 6 3 2 7" xfId="19657"/>
    <cellStyle name="Note 2 6 3 2 8" xfId="19658"/>
    <cellStyle name="Note 2 6 3 2 9" xfId="19659"/>
    <cellStyle name="Note 2 6 3 3" xfId="19660"/>
    <cellStyle name="Note 2 6 3 3 2" xfId="19661"/>
    <cellStyle name="Note 2 6 3 3 2 2" xfId="19662"/>
    <cellStyle name="Note 2 6 3 3 2 3" xfId="19663"/>
    <cellStyle name="Note 2 6 3 3 3" xfId="19664"/>
    <cellStyle name="Note 2 6 3 3 3 2" xfId="19665"/>
    <cellStyle name="Note 2 6 3 3 3 3" xfId="19666"/>
    <cellStyle name="Note 2 6 3 3 4" xfId="19667"/>
    <cellStyle name="Note 2 6 3 3 4 2" xfId="19668"/>
    <cellStyle name="Note 2 6 3 3 4 3" xfId="19669"/>
    <cellStyle name="Note 2 6 3 3 5" xfId="19670"/>
    <cellStyle name="Note 2 6 3 3 5 2" xfId="19671"/>
    <cellStyle name="Note 2 6 3 3 5 3" xfId="19672"/>
    <cellStyle name="Note 2 6 3 3 6" xfId="19673"/>
    <cellStyle name="Note 2 6 3 3 6 2" xfId="19674"/>
    <cellStyle name="Note 2 6 3 3 6 3" xfId="19675"/>
    <cellStyle name="Note 2 6 3 3 7" xfId="19676"/>
    <cellStyle name="Note 2 6 3 3 8" xfId="19677"/>
    <cellStyle name="Note 2 6 3 3 9" xfId="19678"/>
    <cellStyle name="Note 2 6 3 4" xfId="19679"/>
    <cellStyle name="Note 2 6 3 4 2" xfId="19680"/>
    <cellStyle name="Note 2 6 3 4 2 2" xfId="19681"/>
    <cellStyle name="Note 2 6 3 4 2 3" xfId="19682"/>
    <cellStyle name="Note 2 6 3 4 3" xfId="19683"/>
    <cellStyle name="Note 2 6 3 4 3 2" xfId="19684"/>
    <cellStyle name="Note 2 6 3 4 3 3" xfId="19685"/>
    <cellStyle name="Note 2 6 3 4 4" xfId="19686"/>
    <cellStyle name="Note 2 6 3 4 4 2" xfId="19687"/>
    <cellStyle name="Note 2 6 3 4 4 3" xfId="19688"/>
    <cellStyle name="Note 2 6 3 4 5" xfId="19689"/>
    <cellStyle name="Note 2 6 3 4 5 2" xfId="19690"/>
    <cellStyle name="Note 2 6 3 4 5 3" xfId="19691"/>
    <cellStyle name="Note 2 6 3 4 6" xfId="19692"/>
    <cellStyle name="Note 2 6 3 4 6 2" xfId="19693"/>
    <cellStyle name="Note 2 6 3 4 6 3" xfId="19694"/>
    <cellStyle name="Note 2 6 3 4 7" xfId="19695"/>
    <cellStyle name="Note 2 6 3 4 8" xfId="19696"/>
    <cellStyle name="Note 2 6 3 4 9" xfId="19697"/>
    <cellStyle name="Note 2 6 3 5" xfId="19698"/>
    <cellStyle name="Note 2 6 3 5 2" xfId="19699"/>
    <cellStyle name="Note 2 6 3 5 2 2" xfId="19700"/>
    <cellStyle name="Note 2 6 3 5 2 3" xfId="19701"/>
    <cellStyle name="Note 2 6 3 5 3" xfId="19702"/>
    <cellStyle name="Note 2 6 3 5 3 2" xfId="19703"/>
    <cellStyle name="Note 2 6 3 5 3 3" xfId="19704"/>
    <cellStyle name="Note 2 6 3 5 4" xfId="19705"/>
    <cellStyle name="Note 2 6 3 5 4 2" xfId="19706"/>
    <cellStyle name="Note 2 6 3 5 4 3" xfId="19707"/>
    <cellStyle name="Note 2 6 3 5 5" xfId="19708"/>
    <cellStyle name="Note 2 6 3 5 5 2" xfId="19709"/>
    <cellStyle name="Note 2 6 3 5 5 3" xfId="19710"/>
    <cellStyle name="Note 2 6 3 5 6" xfId="19711"/>
    <cellStyle name="Note 2 6 3 5 6 2" xfId="19712"/>
    <cellStyle name="Note 2 6 3 5 6 3" xfId="19713"/>
    <cellStyle name="Note 2 6 3 5 7" xfId="19714"/>
    <cellStyle name="Note 2 6 3 5 8" xfId="19715"/>
    <cellStyle name="Note 2 6 3 5 9" xfId="19716"/>
    <cellStyle name="Note 2 6 3 6" xfId="19717"/>
    <cellStyle name="Note 2 6 3 6 2" xfId="19718"/>
    <cellStyle name="Note 2 6 3 6 2 2" xfId="19719"/>
    <cellStyle name="Note 2 6 3 6 2 3" xfId="19720"/>
    <cellStyle name="Note 2 6 3 6 3" xfId="19721"/>
    <cellStyle name="Note 2 6 3 6 3 2" xfId="19722"/>
    <cellStyle name="Note 2 6 3 6 3 3" xfId="19723"/>
    <cellStyle name="Note 2 6 3 6 4" xfId="19724"/>
    <cellStyle name="Note 2 6 3 6 4 2" xfId="19725"/>
    <cellStyle name="Note 2 6 3 6 4 3" xfId="19726"/>
    <cellStyle name="Note 2 6 3 6 5" xfId="19727"/>
    <cellStyle name="Note 2 6 3 6 5 2" xfId="19728"/>
    <cellStyle name="Note 2 6 3 6 5 3" xfId="19729"/>
    <cellStyle name="Note 2 6 3 6 6" xfId="19730"/>
    <cellStyle name="Note 2 6 3 6 6 2" xfId="19731"/>
    <cellStyle name="Note 2 6 3 6 6 3" xfId="19732"/>
    <cellStyle name="Note 2 6 3 6 7" xfId="19733"/>
    <cellStyle name="Note 2 6 3 6 8" xfId="19734"/>
    <cellStyle name="Note 2 6 3 6 9" xfId="19735"/>
    <cellStyle name="Note 2 6 3 7" xfId="19736"/>
    <cellStyle name="Note 2 6 3 7 2" xfId="19737"/>
    <cellStyle name="Note 2 6 3 7 2 2" xfId="19738"/>
    <cellStyle name="Note 2 6 3 7 2 3" xfId="19739"/>
    <cellStyle name="Note 2 6 3 7 3" xfId="19740"/>
    <cellStyle name="Note 2 6 3 7 3 2" xfId="19741"/>
    <cellStyle name="Note 2 6 3 7 3 3" xfId="19742"/>
    <cellStyle name="Note 2 6 3 7 4" xfId="19743"/>
    <cellStyle name="Note 2 6 3 7 4 2" xfId="19744"/>
    <cellStyle name="Note 2 6 3 7 4 3" xfId="19745"/>
    <cellStyle name="Note 2 6 3 7 5" xfId="19746"/>
    <cellStyle name="Note 2 6 3 7 5 2" xfId="19747"/>
    <cellStyle name="Note 2 6 3 7 5 3" xfId="19748"/>
    <cellStyle name="Note 2 6 3 7 6" xfId="19749"/>
    <cellStyle name="Note 2 6 3 7 6 2" xfId="19750"/>
    <cellStyle name="Note 2 6 3 7 6 3" xfId="19751"/>
    <cellStyle name="Note 2 6 3 7 7" xfId="19752"/>
    <cellStyle name="Note 2 6 3 7 8" xfId="19753"/>
    <cellStyle name="Note 2 6 3 7 9" xfId="19754"/>
    <cellStyle name="Note 2 6 3 8" xfId="19755"/>
    <cellStyle name="Note 2 6 3 8 2" xfId="19756"/>
    <cellStyle name="Note 2 6 3 8 2 2" xfId="19757"/>
    <cellStyle name="Note 2 6 3 8 2 3" xfId="19758"/>
    <cellStyle name="Note 2 6 3 8 3" xfId="19759"/>
    <cellStyle name="Note 2 6 3 8 3 2" xfId="19760"/>
    <cellStyle name="Note 2 6 3 8 3 3" xfId="19761"/>
    <cellStyle name="Note 2 6 3 8 4" xfId="19762"/>
    <cellStyle name="Note 2 6 3 8 4 2" xfId="19763"/>
    <cellStyle name="Note 2 6 3 8 4 3" xfId="19764"/>
    <cellStyle name="Note 2 6 3 8 5" xfId="19765"/>
    <cellStyle name="Note 2 6 3 8 5 2" xfId="19766"/>
    <cellStyle name="Note 2 6 3 8 5 3" xfId="19767"/>
    <cellStyle name="Note 2 6 3 8 6" xfId="19768"/>
    <cellStyle name="Note 2 6 3 8 6 2" xfId="19769"/>
    <cellStyle name="Note 2 6 3 8 6 3" xfId="19770"/>
    <cellStyle name="Note 2 6 3 8 7" xfId="19771"/>
    <cellStyle name="Note 2 6 3 8 8" xfId="19772"/>
    <cellStyle name="Note 2 6 3 8 9" xfId="19773"/>
    <cellStyle name="Note 2 6 3 9" xfId="19774"/>
    <cellStyle name="Note 2 6 3 9 2" xfId="19775"/>
    <cellStyle name="Note 2 6 3 9 2 2" xfId="19776"/>
    <cellStyle name="Note 2 6 3 9 2 3" xfId="19777"/>
    <cellStyle name="Note 2 6 3 9 3" xfId="19778"/>
    <cellStyle name="Note 2 6 3 9 3 2" xfId="19779"/>
    <cellStyle name="Note 2 6 3 9 3 3" xfId="19780"/>
    <cellStyle name="Note 2 6 3 9 4" xfId="19781"/>
    <cellStyle name="Note 2 6 3 9 4 2" xfId="19782"/>
    <cellStyle name="Note 2 6 3 9 4 3" xfId="19783"/>
    <cellStyle name="Note 2 6 3 9 5" xfId="19784"/>
    <cellStyle name="Note 2 6 3 9 5 2" xfId="19785"/>
    <cellStyle name="Note 2 6 3 9 5 3" xfId="19786"/>
    <cellStyle name="Note 2 6 3 9 6" xfId="19787"/>
    <cellStyle name="Note 2 6 3 9 6 2" xfId="19788"/>
    <cellStyle name="Note 2 6 3 9 6 3" xfId="19789"/>
    <cellStyle name="Note 2 6 3 9 7" xfId="19790"/>
    <cellStyle name="Note 2 6 3 9 8" xfId="19791"/>
    <cellStyle name="Note 2 6 4" xfId="19792"/>
    <cellStyle name="Note 2 6 4 10" xfId="19793"/>
    <cellStyle name="Note 2 6 4 10 2" xfId="19794"/>
    <cellStyle name="Note 2 6 4 10 2 2" xfId="19795"/>
    <cellStyle name="Note 2 6 4 10 2 3" xfId="19796"/>
    <cellStyle name="Note 2 6 4 10 3" xfId="19797"/>
    <cellStyle name="Note 2 6 4 10 3 2" xfId="19798"/>
    <cellStyle name="Note 2 6 4 10 3 3" xfId="19799"/>
    <cellStyle name="Note 2 6 4 10 4" xfId="19800"/>
    <cellStyle name="Note 2 6 4 10 4 2" xfId="19801"/>
    <cellStyle name="Note 2 6 4 10 4 3" xfId="19802"/>
    <cellStyle name="Note 2 6 4 10 5" xfId="19803"/>
    <cellStyle name="Note 2 6 4 10 5 2" xfId="19804"/>
    <cellStyle name="Note 2 6 4 10 5 3" xfId="19805"/>
    <cellStyle name="Note 2 6 4 10 6" xfId="19806"/>
    <cellStyle name="Note 2 6 4 10 6 2" xfId="19807"/>
    <cellStyle name="Note 2 6 4 10 6 3" xfId="19808"/>
    <cellStyle name="Note 2 6 4 10 7" xfId="19809"/>
    <cellStyle name="Note 2 6 4 10 8" xfId="19810"/>
    <cellStyle name="Note 2 6 4 11" xfId="19811"/>
    <cellStyle name="Note 2 6 4 11 2" xfId="19812"/>
    <cellStyle name="Note 2 6 4 11 2 2" xfId="19813"/>
    <cellStyle name="Note 2 6 4 11 2 3" xfId="19814"/>
    <cellStyle name="Note 2 6 4 11 3" xfId="19815"/>
    <cellStyle name="Note 2 6 4 11 3 2" xfId="19816"/>
    <cellStyle name="Note 2 6 4 11 3 3" xfId="19817"/>
    <cellStyle name="Note 2 6 4 11 4" xfId="19818"/>
    <cellStyle name="Note 2 6 4 11 4 2" xfId="19819"/>
    <cellStyle name="Note 2 6 4 11 4 3" xfId="19820"/>
    <cellStyle name="Note 2 6 4 11 5" xfId="19821"/>
    <cellStyle name="Note 2 6 4 11 5 2" xfId="19822"/>
    <cellStyle name="Note 2 6 4 11 5 3" xfId="19823"/>
    <cellStyle name="Note 2 6 4 11 6" xfId="19824"/>
    <cellStyle name="Note 2 6 4 11 6 2" xfId="19825"/>
    <cellStyle name="Note 2 6 4 11 6 3" xfId="19826"/>
    <cellStyle name="Note 2 6 4 11 7" xfId="19827"/>
    <cellStyle name="Note 2 6 4 11 8" xfId="19828"/>
    <cellStyle name="Note 2 6 4 12" xfId="19829"/>
    <cellStyle name="Note 2 6 4 12 2" xfId="19830"/>
    <cellStyle name="Note 2 6 4 12 2 2" xfId="19831"/>
    <cellStyle name="Note 2 6 4 12 2 3" xfId="19832"/>
    <cellStyle name="Note 2 6 4 12 3" xfId="19833"/>
    <cellStyle name="Note 2 6 4 12 3 2" xfId="19834"/>
    <cellStyle name="Note 2 6 4 12 3 3" xfId="19835"/>
    <cellStyle name="Note 2 6 4 12 4" xfId="19836"/>
    <cellStyle name="Note 2 6 4 12 4 2" xfId="19837"/>
    <cellStyle name="Note 2 6 4 12 4 3" xfId="19838"/>
    <cellStyle name="Note 2 6 4 12 5" xfId="19839"/>
    <cellStyle name="Note 2 6 4 12 5 2" xfId="19840"/>
    <cellStyle name="Note 2 6 4 12 5 3" xfId="19841"/>
    <cellStyle name="Note 2 6 4 12 6" xfId="19842"/>
    <cellStyle name="Note 2 6 4 12 6 2" xfId="19843"/>
    <cellStyle name="Note 2 6 4 12 6 3" xfId="19844"/>
    <cellStyle name="Note 2 6 4 12 7" xfId="19845"/>
    <cellStyle name="Note 2 6 4 12 8" xfId="19846"/>
    <cellStyle name="Note 2 6 4 13" xfId="19847"/>
    <cellStyle name="Note 2 6 4 13 2" xfId="19848"/>
    <cellStyle name="Note 2 6 4 13 2 2" xfId="19849"/>
    <cellStyle name="Note 2 6 4 13 2 3" xfId="19850"/>
    <cellStyle name="Note 2 6 4 13 3" xfId="19851"/>
    <cellStyle name="Note 2 6 4 13 3 2" xfId="19852"/>
    <cellStyle name="Note 2 6 4 13 3 3" xfId="19853"/>
    <cellStyle name="Note 2 6 4 13 4" xfId="19854"/>
    <cellStyle name="Note 2 6 4 13 4 2" xfId="19855"/>
    <cellStyle name="Note 2 6 4 13 4 3" xfId="19856"/>
    <cellStyle name="Note 2 6 4 13 5" xfId="19857"/>
    <cellStyle name="Note 2 6 4 13 5 2" xfId="19858"/>
    <cellStyle name="Note 2 6 4 13 5 3" xfId="19859"/>
    <cellStyle name="Note 2 6 4 13 6" xfId="19860"/>
    <cellStyle name="Note 2 6 4 13 6 2" xfId="19861"/>
    <cellStyle name="Note 2 6 4 13 6 3" xfId="19862"/>
    <cellStyle name="Note 2 6 4 13 7" xfId="19863"/>
    <cellStyle name="Note 2 6 4 13 8" xfId="19864"/>
    <cellStyle name="Note 2 6 4 14" xfId="19865"/>
    <cellStyle name="Note 2 6 4 14 2" xfId="19866"/>
    <cellStyle name="Note 2 6 4 14 2 2" xfId="19867"/>
    <cellStyle name="Note 2 6 4 14 2 3" xfId="19868"/>
    <cellStyle name="Note 2 6 4 14 3" xfId="19869"/>
    <cellStyle name="Note 2 6 4 14 3 2" xfId="19870"/>
    <cellStyle name="Note 2 6 4 14 3 3" xfId="19871"/>
    <cellStyle name="Note 2 6 4 14 4" xfId="19872"/>
    <cellStyle name="Note 2 6 4 14 4 2" xfId="19873"/>
    <cellStyle name="Note 2 6 4 14 4 3" xfId="19874"/>
    <cellStyle name="Note 2 6 4 14 5" xfId="19875"/>
    <cellStyle name="Note 2 6 4 14 5 2" xfId="19876"/>
    <cellStyle name="Note 2 6 4 14 5 3" xfId="19877"/>
    <cellStyle name="Note 2 6 4 14 6" xfId="19878"/>
    <cellStyle name="Note 2 6 4 14 6 2" xfId="19879"/>
    <cellStyle name="Note 2 6 4 14 6 3" xfId="19880"/>
    <cellStyle name="Note 2 6 4 14 7" xfId="19881"/>
    <cellStyle name="Note 2 6 4 14 8" xfId="19882"/>
    <cellStyle name="Note 2 6 4 15" xfId="19883"/>
    <cellStyle name="Note 2 6 4 15 2" xfId="19884"/>
    <cellStyle name="Note 2 6 4 15 2 2" xfId="19885"/>
    <cellStyle name="Note 2 6 4 15 2 3" xfId="19886"/>
    <cellStyle name="Note 2 6 4 15 3" xfId="19887"/>
    <cellStyle name="Note 2 6 4 15 3 2" xfId="19888"/>
    <cellStyle name="Note 2 6 4 15 3 3" xfId="19889"/>
    <cellStyle name="Note 2 6 4 15 4" xfId="19890"/>
    <cellStyle name="Note 2 6 4 15 4 2" xfId="19891"/>
    <cellStyle name="Note 2 6 4 15 4 3" xfId="19892"/>
    <cellStyle name="Note 2 6 4 15 5" xfId="19893"/>
    <cellStyle name="Note 2 6 4 15 5 2" xfId="19894"/>
    <cellStyle name="Note 2 6 4 15 5 3" xfId="19895"/>
    <cellStyle name="Note 2 6 4 15 6" xfId="19896"/>
    <cellStyle name="Note 2 6 4 15 6 2" xfId="19897"/>
    <cellStyle name="Note 2 6 4 15 6 3" xfId="19898"/>
    <cellStyle name="Note 2 6 4 15 7" xfId="19899"/>
    <cellStyle name="Note 2 6 4 15 8" xfId="19900"/>
    <cellStyle name="Note 2 6 4 16" xfId="19901"/>
    <cellStyle name="Note 2 6 4 2" xfId="19902"/>
    <cellStyle name="Note 2 6 4 2 2" xfId="19903"/>
    <cellStyle name="Note 2 6 4 2 2 2" xfId="19904"/>
    <cellStyle name="Note 2 6 4 2 2 3" xfId="19905"/>
    <cellStyle name="Note 2 6 4 2 3" xfId="19906"/>
    <cellStyle name="Note 2 6 4 2 3 2" xfId="19907"/>
    <cellStyle name="Note 2 6 4 2 3 3" xfId="19908"/>
    <cellStyle name="Note 2 6 4 2 4" xfId="19909"/>
    <cellStyle name="Note 2 6 4 2 4 2" xfId="19910"/>
    <cellStyle name="Note 2 6 4 2 4 3" xfId="19911"/>
    <cellStyle name="Note 2 6 4 2 5" xfId="19912"/>
    <cellStyle name="Note 2 6 4 2 5 2" xfId="19913"/>
    <cellStyle name="Note 2 6 4 2 5 3" xfId="19914"/>
    <cellStyle name="Note 2 6 4 2 6" xfId="19915"/>
    <cellStyle name="Note 2 6 4 2 6 2" xfId="19916"/>
    <cellStyle name="Note 2 6 4 2 6 3" xfId="19917"/>
    <cellStyle name="Note 2 6 4 2 7" xfId="19918"/>
    <cellStyle name="Note 2 6 4 2 8" xfId="19919"/>
    <cellStyle name="Note 2 6 4 2 9" xfId="19920"/>
    <cellStyle name="Note 2 6 4 3" xfId="19921"/>
    <cellStyle name="Note 2 6 4 3 2" xfId="19922"/>
    <cellStyle name="Note 2 6 4 3 2 2" xfId="19923"/>
    <cellStyle name="Note 2 6 4 3 2 3" xfId="19924"/>
    <cellStyle name="Note 2 6 4 3 3" xfId="19925"/>
    <cellStyle name="Note 2 6 4 3 3 2" xfId="19926"/>
    <cellStyle name="Note 2 6 4 3 3 3" xfId="19927"/>
    <cellStyle name="Note 2 6 4 3 4" xfId="19928"/>
    <cellStyle name="Note 2 6 4 3 4 2" xfId="19929"/>
    <cellStyle name="Note 2 6 4 3 4 3" xfId="19930"/>
    <cellStyle name="Note 2 6 4 3 5" xfId="19931"/>
    <cellStyle name="Note 2 6 4 3 5 2" xfId="19932"/>
    <cellStyle name="Note 2 6 4 3 5 3" xfId="19933"/>
    <cellStyle name="Note 2 6 4 3 6" xfId="19934"/>
    <cellStyle name="Note 2 6 4 3 6 2" xfId="19935"/>
    <cellStyle name="Note 2 6 4 3 6 3" xfId="19936"/>
    <cellStyle name="Note 2 6 4 3 7" xfId="19937"/>
    <cellStyle name="Note 2 6 4 3 8" xfId="19938"/>
    <cellStyle name="Note 2 6 4 3 9" xfId="19939"/>
    <cellStyle name="Note 2 6 4 4" xfId="19940"/>
    <cellStyle name="Note 2 6 4 4 2" xfId="19941"/>
    <cellStyle name="Note 2 6 4 4 2 2" xfId="19942"/>
    <cellStyle name="Note 2 6 4 4 2 3" xfId="19943"/>
    <cellStyle name="Note 2 6 4 4 3" xfId="19944"/>
    <cellStyle name="Note 2 6 4 4 3 2" xfId="19945"/>
    <cellStyle name="Note 2 6 4 4 3 3" xfId="19946"/>
    <cellStyle name="Note 2 6 4 4 4" xfId="19947"/>
    <cellStyle name="Note 2 6 4 4 4 2" xfId="19948"/>
    <cellStyle name="Note 2 6 4 4 4 3" xfId="19949"/>
    <cellStyle name="Note 2 6 4 4 5" xfId="19950"/>
    <cellStyle name="Note 2 6 4 4 5 2" xfId="19951"/>
    <cellStyle name="Note 2 6 4 4 5 3" xfId="19952"/>
    <cellStyle name="Note 2 6 4 4 6" xfId="19953"/>
    <cellStyle name="Note 2 6 4 4 6 2" xfId="19954"/>
    <cellStyle name="Note 2 6 4 4 6 3" xfId="19955"/>
    <cellStyle name="Note 2 6 4 4 7" xfId="19956"/>
    <cellStyle name="Note 2 6 4 4 8" xfId="19957"/>
    <cellStyle name="Note 2 6 4 4 9" xfId="19958"/>
    <cellStyle name="Note 2 6 4 5" xfId="19959"/>
    <cellStyle name="Note 2 6 4 5 2" xfId="19960"/>
    <cellStyle name="Note 2 6 4 5 2 2" xfId="19961"/>
    <cellStyle name="Note 2 6 4 5 2 3" xfId="19962"/>
    <cellStyle name="Note 2 6 4 5 3" xfId="19963"/>
    <cellStyle name="Note 2 6 4 5 3 2" xfId="19964"/>
    <cellStyle name="Note 2 6 4 5 3 3" xfId="19965"/>
    <cellStyle name="Note 2 6 4 5 4" xfId="19966"/>
    <cellStyle name="Note 2 6 4 5 4 2" xfId="19967"/>
    <cellStyle name="Note 2 6 4 5 4 3" xfId="19968"/>
    <cellStyle name="Note 2 6 4 5 5" xfId="19969"/>
    <cellStyle name="Note 2 6 4 5 5 2" xfId="19970"/>
    <cellStyle name="Note 2 6 4 5 5 3" xfId="19971"/>
    <cellStyle name="Note 2 6 4 5 6" xfId="19972"/>
    <cellStyle name="Note 2 6 4 5 6 2" xfId="19973"/>
    <cellStyle name="Note 2 6 4 5 6 3" xfId="19974"/>
    <cellStyle name="Note 2 6 4 5 7" xfId="19975"/>
    <cellStyle name="Note 2 6 4 5 8" xfId="19976"/>
    <cellStyle name="Note 2 6 4 5 9" xfId="19977"/>
    <cellStyle name="Note 2 6 4 6" xfId="19978"/>
    <cellStyle name="Note 2 6 4 6 2" xfId="19979"/>
    <cellStyle name="Note 2 6 4 6 2 2" xfId="19980"/>
    <cellStyle name="Note 2 6 4 6 2 3" xfId="19981"/>
    <cellStyle name="Note 2 6 4 6 3" xfId="19982"/>
    <cellStyle name="Note 2 6 4 6 3 2" xfId="19983"/>
    <cellStyle name="Note 2 6 4 6 3 3" xfId="19984"/>
    <cellStyle name="Note 2 6 4 6 4" xfId="19985"/>
    <cellStyle name="Note 2 6 4 6 4 2" xfId="19986"/>
    <cellStyle name="Note 2 6 4 6 4 3" xfId="19987"/>
    <cellStyle name="Note 2 6 4 6 5" xfId="19988"/>
    <cellStyle name="Note 2 6 4 6 5 2" xfId="19989"/>
    <cellStyle name="Note 2 6 4 6 5 3" xfId="19990"/>
    <cellStyle name="Note 2 6 4 6 6" xfId="19991"/>
    <cellStyle name="Note 2 6 4 6 6 2" xfId="19992"/>
    <cellStyle name="Note 2 6 4 6 6 3" xfId="19993"/>
    <cellStyle name="Note 2 6 4 6 7" xfId="19994"/>
    <cellStyle name="Note 2 6 4 6 8" xfId="19995"/>
    <cellStyle name="Note 2 6 4 6 9" xfId="19996"/>
    <cellStyle name="Note 2 6 4 7" xfId="19997"/>
    <cellStyle name="Note 2 6 4 7 2" xfId="19998"/>
    <cellStyle name="Note 2 6 4 7 2 2" xfId="19999"/>
    <cellStyle name="Note 2 6 4 7 2 3" xfId="20000"/>
    <cellStyle name="Note 2 6 4 7 3" xfId="20001"/>
    <cellStyle name="Note 2 6 4 7 3 2" xfId="20002"/>
    <cellStyle name="Note 2 6 4 7 3 3" xfId="20003"/>
    <cellStyle name="Note 2 6 4 7 4" xfId="20004"/>
    <cellStyle name="Note 2 6 4 7 4 2" xfId="20005"/>
    <cellStyle name="Note 2 6 4 7 4 3" xfId="20006"/>
    <cellStyle name="Note 2 6 4 7 5" xfId="20007"/>
    <cellStyle name="Note 2 6 4 7 5 2" xfId="20008"/>
    <cellStyle name="Note 2 6 4 7 5 3" xfId="20009"/>
    <cellStyle name="Note 2 6 4 7 6" xfId="20010"/>
    <cellStyle name="Note 2 6 4 7 6 2" xfId="20011"/>
    <cellStyle name="Note 2 6 4 7 6 3" xfId="20012"/>
    <cellStyle name="Note 2 6 4 7 7" xfId="20013"/>
    <cellStyle name="Note 2 6 4 7 8" xfId="20014"/>
    <cellStyle name="Note 2 6 4 7 9" xfId="20015"/>
    <cellStyle name="Note 2 6 4 8" xfId="20016"/>
    <cellStyle name="Note 2 6 4 8 2" xfId="20017"/>
    <cellStyle name="Note 2 6 4 8 2 2" xfId="20018"/>
    <cellStyle name="Note 2 6 4 8 2 3" xfId="20019"/>
    <cellStyle name="Note 2 6 4 8 3" xfId="20020"/>
    <cellStyle name="Note 2 6 4 8 3 2" xfId="20021"/>
    <cellStyle name="Note 2 6 4 8 3 3" xfId="20022"/>
    <cellStyle name="Note 2 6 4 8 4" xfId="20023"/>
    <cellStyle name="Note 2 6 4 8 4 2" xfId="20024"/>
    <cellStyle name="Note 2 6 4 8 4 3" xfId="20025"/>
    <cellStyle name="Note 2 6 4 8 5" xfId="20026"/>
    <cellStyle name="Note 2 6 4 8 5 2" xfId="20027"/>
    <cellStyle name="Note 2 6 4 8 5 3" xfId="20028"/>
    <cellStyle name="Note 2 6 4 8 6" xfId="20029"/>
    <cellStyle name="Note 2 6 4 8 6 2" xfId="20030"/>
    <cellStyle name="Note 2 6 4 8 6 3" xfId="20031"/>
    <cellStyle name="Note 2 6 4 8 7" xfId="20032"/>
    <cellStyle name="Note 2 6 4 8 8" xfId="20033"/>
    <cellStyle name="Note 2 6 4 8 9" xfId="20034"/>
    <cellStyle name="Note 2 6 4 9" xfId="20035"/>
    <cellStyle name="Note 2 6 4 9 2" xfId="20036"/>
    <cellStyle name="Note 2 6 4 9 2 2" xfId="20037"/>
    <cellStyle name="Note 2 6 4 9 2 3" xfId="20038"/>
    <cellStyle name="Note 2 6 4 9 3" xfId="20039"/>
    <cellStyle name="Note 2 6 4 9 3 2" xfId="20040"/>
    <cellStyle name="Note 2 6 4 9 3 3" xfId="20041"/>
    <cellStyle name="Note 2 6 4 9 4" xfId="20042"/>
    <cellStyle name="Note 2 6 4 9 4 2" xfId="20043"/>
    <cellStyle name="Note 2 6 4 9 4 3" xfId="20044"/>
    <cellStyle name="Note 2 6 4 9 5" xfId="20045"/>
    <cellStyle name="Note 2 6 4 9 5 2" xfId="20046"/>
    <cellStyle name="Note 2 6 4 9 5 3" xfId="20047"/>
    <cellStyle name="Note 2 6 4 9 6" xfId="20048"/>
    <cellStyle name="Note 2 6 4 9 6 2" xfId="20049"/>
    <cellStyle name="Note 2 6 4 9 6 3" xfId="20050"/>
    <cellStyle name="Note 2 6 4 9 7" xfId="20051"/>
    <cellStyle name="Note 2 6 4 9 8" xfId="20052"/>
    <cellStyle name="Note 2 6 5" xfId="20053"/>
    <cellStyle name="Note 2 6 5 10" xfId="20054"/>
    <cellStyle name="Note 2 6 5 11" xfId="20055"/>
    <cellStyle name="Note 2 6 5 2" xfId="20056"/>
    <cellStyle name="Note 2 6 5 2 2" xfId="20057"/>
    <cellStyle name="Note 2 6 5 2 3" xfId="20058"/>
    <cellStyle name="Note 2 6 5 2 4" xfId="20059"/>
    <cellStyle name="Note 2 6 5 3" xfId="20060"/>
    <cellStyle name="Note 2 6 5 3 2" xfId="20061"/>
    <cellStyle name="Note 2 6 5 3 3" xfId="20062"/>
    <cellStyle name="Note 2 6 5 3 4" xfId="20063"/>
    <cellStyle name="Note 2 6 5 4" xfId="20064"/>
    <cellStyle name="Note 2 6 5 4 2" xfId="20065"/>
    <cellStyle name="Note 2 6 5 4 3" xfId="20066"/>
    <cellStyle name="Note 2 6 5 4 4" xfId="20067"/>
    <cellStyle name="Note 2 6 5 5" xfId="20068"/>
    <cellStyle name="Note 2 6 5 5 2" xfId="20069"/>
    <cellStyle name="Note 2 6 5 5 3" xfId="20070"/>
    <cellStyle name="Note 2 6 5 5 4" xfId="20071"/>
    <cellStyle name="Note 2 6 5 6" xfId="20072"/>
    <cellStyle name="Note 2 6 5 6 2" xfId="20073"/>
    <cellStyle name="Note 2 6 5 6 3" xfId="20074"/>
    <cellStyle name="Note 2 6 5 6 4" xfId="20075"/>
    <cellStyle name="Note 2 6 5 7" xfId="20076"/>
    <cellStyle name="Note 2 6 5 8" xfId="20077"/>
    <cellStyle name="Note 2 6 5 9" xfId="20078"/>
    <cellStyle name="Note 2 6 6" xfId="20079"/>
    <cellStyle name="Note 2 6 6 10" xfId="20080"/>
    <cellStyle name="Note 2 6 6 2" xfId="20081"/>
    <cellStyle name="Note 2 6 6 2 2" xfId="20082"/>
    <cellStyle name="Note 2 6 6 2 3" xfId="20083"/>
    <cellStyle name="Note 2 6 6 2 4" xfId="20084"/>
    <cellStyle name="Note 2 6 6 3" xfId="20085"/>
    <cellStyle name="Note 2 6 6 3 2" xfId="20086"/>
    <cellStyle name="Note 2 6 6 3 3" xfId="20087"/>
    <cellStyle name="Note 2 6 6 3 4" xfId="20088"/>
    <cellStyle name="Note 2 6 6 4" xfId="20089"/>
    <cellStyle name="Note 2 6 6 4 2" xfId="20090"/>
    <cellStyle name="Note 2 6 6 4 3" xfId="20091"/>
    <cellStyle name="Note 2 6 6 4 4" xfId="20092"/>
    <cellStyle name="Note 2 6 6 5" xfId="20093"/>
    <cellStyle name="Note 2 6 6 5 2" xfId="20094"/>
    <cellStyle name="Note 2 6 6 5 3" xfId="20095"/>
    <cellStyle name="Note 2 6 6 5 4" xfId="20096"/>
    <cellStyle name="Note 2 6 6 6" xfId="20097"/>
    <cellStyle name="Note 2 6 6 6 2" xfId="20098"/>
    <cellStyle name="Note 2 6 6 6 3" xfId="20099"/>
    <cellStyle name="Note 2 6 6 6 4" xfId="20100"/>
    <cellStyle name="Note 2 6 6 7" xfId="20101"/>
    <cellStyle name="Note 2 6 6 8" xfId="20102"/>
    <cellStyle name="Note 2 6 6 9" xfId="20103"/>
    <cellStyle name="Note 2 6 7" xfId="20104"/>
    <cellStyle name="Note 2 6 7 2" xfId="20105"/>
    <cellStyle name="Note 2 6 7 2 2" xfId="20106"/>
    <cellStyle name="Note 2 6 7 2 3" xfId="20107"/>
    <cellStyle name="Note 2 6 7 3" xfId="20108"/>
    <cellStyle name="Note 2 6 7 3 2" xfId="20109"/>
    <cellStyle name="Note 2 6 7 3 3" xfId="20110"/>
    <cellStyle name="Note 2 6 7 4" xfId="20111"/>
    <cellStyle name="Note 2 6 7 4 2" xfId="20112"/>
    <cellStyle name="Note 2 6 7 4 3" xfId="20113"/>
    <cellStyle name="Note 2 6 7 5" xfId="20114"/>
    <cellStyle name="Note 2 6 7 5 2" xfId="20115"/>
    <cellStyle name="Note 2 6 7 5 3" xfId="20116"/>
    <cellStyle name="Note 2 6 7 6" xfId="20117"/>
    <cellStyle name="Note 2 6 7 6 2" xfId="20118"/>
    <cellStyle name="Note 2 6 7 6 3" xfId="20119"/>
    <cellStyle name="Note 2 6 7 7" xfId="20120"/>
    <cellStyle name="Note 2 6 7 8" xfId="20121"/>
    <cellStyle name="Note 2 6 7 9" xfId="20122"/>
    <cellStyle name="Note 2 6 8" xfId="20123"/>
    <cellStyle name="Note 2 6 8 2" xfId="20124"/>
    <cellStyle name="Note 2 6 8 2 2" xfId="20125"/>
    <cellStyle name="Note 2 6 8 2 3" xfId="20126"/>
    <cellStyle name="Note 2 6 8 3" xfId="20127"/>
    <cellStyle name="Note 2 6 8 3 2" xfId="20128"/>
    <cellStyle name="Note 2 6 8 3 3" xfId="20129"/>
    <cellStyle name="Note 2 6 8 4" xfId="20130"/>
    <cellStyle name="Note 2 6 8 4 2" xfId="20131"/>
    <cellStyle name="Note 2 6 8 4 3" xfId="20132"/>
    <cellStyle name="Note 2 6 8 5" xfId="20133"/>
    <cellStyle name="Note 2 6 8 5 2" xfId="20134"/>
    <cellStyle name="Note 2 6 8 5 3" xfId="20135"/>
    <cellStyle name="Note 2 6 8 6" xfId="20136"/>
    <cellStyle name="Note 2 6 8 6 2" xfId="20137"/>
    <cellStyle name="Note 2 6 8 6 3" xfId="20138"/>
    <cellStyle name="Note 2 6 8 7" xfId="20139"/>
    <cellStyle name="Note 2 6 8 8" xfId="20140"/>
    <cellStyle name="Note 2 6 8 9" xfId="20141"/>
    <cellStyle name="Note 2 6 9" xfId="20142"/>
    <cellStyle name="Note 2 6 9 2" xfId="20143"/>
    <cellStyle name="Note 2 6 9 2 2" xfId="20144"/>
    <cellStyle name="Note 2 6 9 2 3" xfId="20145"/>
    <cellStyle name="Note 2 6 9 3" xfId="20146"/>
    <cellStyle name="Note 2 6 9 3 2" xfId="20147"/>
    <cellStyle name="Note 2 6 9 3 3" xfId="20148"/>
    <cellStyle name="Note 2 6 9 4" xfId="20149"/>
    <cellStyle name="Note 2 6 9 4 2" xfId="20150"/>
    <cellStyle name="Note 2 6 9 4 3" xfId="20151"/>
    <cellStyle name="Note 2 6 9 5" xfId="20152"/>
    <cellStyle name="Note 2 6 9 5 2" xfId="20153"/>
    <cellStyle name="Note 2 6 9 5 3" xfId="20154"/>
    <cellStyle name="Note 2 6 9 6" xfId="20155"/>
    <cellStyle name="Note 2 6 9 6 2" xfId="20156"/>
    <cellStyle name="Note 2 6 9 6 3" xfId="20157"/>
    <cellStyle name="Note 2 6 9 7" xfId="20158"/>
    <cellStyle name="Note 2 6 9 8" xfId="20159"/>
    <cellStyle name="Note 2 6 9 9" xfId="20160"/>
    <cellStyle name="Note 2 7" xfId="20161"/>
    <cellStyle name="Note 2 7 10" xfId="20162"/>
    <cellStyle name="Note 2 7 10 2" xfId="20163"/>
    <cellStyle name="Note 2 7 10 2 2" xfId="20164"/>
    <cellStyle name="Note 2 7 10 2 3" xfId="20165"/>
    <cellStyle name="Note 2 7 10 3" xfId="20166"/>
    <cellStyle name="Note 2 7 10 3 2" xfId="20167"/>
    <cellStyle name="Note 2 7 10 3 3" xfId="20168"/>
    <cellStyle name="Note 2 7 10 4" xfId="20169"/>
    <cellStyle name="Note 2 7 10 4 2" xfId="20170"/>
    <cellStyle name="Note 2 7 10 4 3" xfId="20171"/>
    <cellStyle name="Note 2 7 10 5" xfId="20172"/>
    <cellStyle name="Note 2 7 10 5 2" xfId="20173"/>
    <cellStyle name="Note 2 7 10 5 3" xfId="20174"/>
    <cellStyle name="Note 2 7 10 6" xfId="20175"/>
    <cellStyle name="Note 2 7 10 6 2" xfId="20176"/>
    <cellStyle name="Note 2 7 10 6 3" xfId="20177"/>
    <cellStyle name="Note 2 7 10 7" xfId="20178"/>
    <cellStyle name="Note 2 7 10 8" xfId="20179"/>
    <cellStyle name="Note 2 7 11" xfId="20180"/>
    <cellStyle name="Note 2 7 11 2" xfId="20181"/>
    <cellStyle name="Note 2 7 11 2 2" xfId="20182"/>
    <cellStyle name="Note 2 7 11 2 3" xfId="20183"/>
    <cellStyle name="Note 2 7 11 3" xfId="20184"/>
    <cellStyle name="Note 2 7 11 3 2" xfId="20185"/>
    <cellStyle name="Note 2 7 11 3 3" xfId="20186"/>
    <cellStyle name="Note 2 7 11 4" xfId="20187"/>
    <cellStyle name="Note 2 7 11 4 2" xfId="20188"/>
    <cellStyle name="Note 2 7 11 4 3" xfId="20189"/>
    <cellStyle name="Note 2 7 11 5" xfId="20190"/>
    <cellStyle name="Note 2 7 11 5 2" xfId="20191"/>
    <cellStyle name="Note 2 7 11 5 3" xfId="20192"/>
    <cellStyle name="Note 2 7 11 6" xfId="20193"/>
    <cellStyle name="Note 2 7 11 6 2" xfId="20194"/>
    <cellStyle name="Note 2 7 11 6 3" xfId="20195"/>
    <cellStyle name="Note 2 7 11 7" xfId="20196"/>
    <cellStyle name="Note 2 7 11 8" xfId="20197"/>
    <cellStyle name="Note 2 7 12" xfId="20198"/>
    <cellStyle name="Note 2 7 12 2" xfId="20199"/>
    <cellStyle name="Note 2 7 12 2 2" xfId="20200"/>
    <cellStyle name="Note 2 7 12 2 3" xfId="20201"/>
    <cellStyle name="Note 2 7 12 3" xfId="20202"/>
    <cellStyle name="Note 2 7 12 3 2" xfId="20203"/>
    <cellStyle name="Note 2 7 12 3 3" xfId="20204"/>
    <cellStyle name="Note 2 7 12 4" xfId="20205"/>
    <cellStyle name="Note 2 7 12 4 2" xfId="20206"/>
    <cellStyle name="Note 2 7 12 4 3" xfId="20207"/>
    <cellStyle name="Note 2 7 12 5" xfId="20208"/>
    <cellStyle name="Note 2 7 12 5 2" xfId="20209"/>
    <cellStyle name="Note 2 7 12 5 3" xfId="20210"/>
    <cellStyle name="Note 2 7 12 6" xfId="20211"/>
    <cellStyle name="Note 2 7 12 6 2" xfId="20212"/>
    <cellStyle name="Note 2 7 12 6 3" xfId="20213"/>
    <cellStyle name="Note 2 7 12 7" xfId="20214"/>
    <cellStyle name="Note 2 7 12 8" xfId="20215"/>
    <cellStyle name="Note 2 7 13" xfId="20216"/>
    <cellStyle name="Note 2 7 13 2" xfId="20217"/>
    <cellStyle name="Note 2 7 13 2 2" xfId="20218"/>
    <cellStyle name="Note 2 7 13 2 3" xfId="20219"/>
    <cellStyle name="Note 2 7 13 3" xfId="20220"/>
    <cellStyle name="Note 2 7 13 3 2" xfId="20221"/>
    <cellStyle name="Note 2 7 13 3 3" xfId="20222"/>
    <cellStyle name="Note 2 7 13 4" xfId="20223"/>
    <cellStyle name="Note 2 7 13 4 2" xfId="20224"/>
    <cellStyle name="Note 2 7 13 4 3" xfId="20225"/>
    <cellStyle name="Note 2 7 13 5" xfId="20226"/>
    <cellStyle name="Note 2 7 13 5 2" xfId="20227"/>
    <cellStyle name="Note 2 7 13 5 3" xfId="20228"/>
    <cellStyle name="Note 2 7 13 6" xfId="20229"/>
    <cellStyle name="Note 2 7 13 6 2" xfId="20230"/>
    <cellStyle name="Note 2 7 13 6 3" xfId="20231"/>
    <cellStyle name="Note 2 7 13 7" xfId="20232"/>
    <cellStyle name="Note 2 7 13 8" xfId="20233"/>
    <cellStyle name="Note 2 7 14" xfId="20234"/>
    <cellStyle name="Note 2 7 14 2" xfId="20235"/>
    <cellStyle name="Note 2 7 14 2 2" xfId="20236"/>
    <cellStyle name="Note 2 7 14 2 3" xfId="20237"/>
    <cellStyle name="Note 2 7 14 3" xfId="20238"/>
    <cellStyle name="Note 2 7 14 3 2" xfId="20239"/>
    <cellStyle name="Note 2 7 14 3 3" xfId="20240"/>
    <cellStyle name="Note 2 7 14 4" xfId="20241"/>
    <cellStyle name="Note 2 7 14 4 2" xfId="20242"/>
    <cellStyle name="Note 2 7 14 4 3" xfId="20243"/>
    <cellStyle name="Note 2 7 14 5" xfId="20244"/>
    <cellStyle name="Note 2 7 14 5 2" xfId="20245"/>
    <cellStyle name="Note 2 7 14 5 3" xfId="20246"/>
    <cellStyle name="Note 2 7 14 6" xfId="20247"/>
    <cellStyle name="Note 2 7 14 6 2" xfId="20248"/>
    <cellStyle name="Note 2 7 14 6 3" xfId="20249"/>
    <cellStyle name="Note 2 7 14 7" xfId="20250"/>
    <cellStyle name="Note 2 7 14 8" xfId="20251"/>
    <cellStyle name="Note 2 7 15" xfId="20252"/>
    <cellStyle name="Note 2 7 15 2" xfId="20253"/>
    <cellStyle name="Note 2 7 15 2 2" xfId="20254"/>
    <cellStyle name="Note 2 7 15 2 3" xfId="20255"/>
    <cellStyle name="Note 2 7 15 3" xfId="20256"/>
    <cellStyle name="Note 2 7 15 3 2" xfId="20257"/>
    <cellStyle name="Note 2 7 15 3 3" xfId="20258"/>
    <cellStyle name="Note 2 7 15 4" xfId="20259"/>
    <cellStyle name="Note 2 7 15 4 2" xfId="20260"/>
    <cellStyle name="Note 2 7 15 4 3" xfId="20261"/>
    <cellStyle name="Note 2 7 15 5" xfId="20262"/>
    <cellStyle name="Note 2 7 15 5 2" xfId="20263"/>
    <cellStyle name="Note 2 7 15 5 3" xfId="20264"/>
    <cellStyle name="Note 2 7 15 6" xfId="20265"/>
    <cellStyle name="Note 2 7 15 6 2" xfId="20266"/>
    <cellStyle name="Note 2 7 15 6 3" xfId="20267"/>
    <cellStyle name="Note 2 7 15 7" xfId="20268"/>
    <cellStyle name="Note 2 7 15 8" xfId="20269"/>
    <cellStyle name="Note 2 7 16" xfId="20270"/>
    <cellStyle name="Note 2 7 2" xfId="20271"/>
    <cellStyle name="Note 2 7 2 2" xfId="20272"/>
    <cellStyle name="Note 2 7 2 2 2" xfId="20273"/>
    <cellStyle name="Note 2 7 2 2 3" xfId="20274"/>
    <cellStyle name="Note 2 7 2 3" xfId="20275"/>
    <cellStyle name="Note 2 7 2 3 2" xfId="20276"/>
    <cellStyle name="Note 2 7 2 3 3" xfId="20277"/>
    <cellStyle name="Note 2 7 2 4" xfId="20278"/>
    <cellStyle name="Note 2 7 2 4 2" xfId="20279"/>
    <cellStyle name="Note 2 7 2 4 3" xfId="20280"/>
    <cellStyle name="Note 2 7 2 5" xfId="20281"/>
    <cellStyle name="Note 2 7 2 5 2" xfId="20282"/>
    <cellStyle name="Note 2 7 2 5 3" xfId="20283"/>
    <cellStyle name="Note 2 7 2 6" xfId="20284"/>
    <cellStyle name="Note 2 7 2 6 2" xfId="20285"/>
    <cellStyle name="Note 2 7 2 6 3" xfId="20286"/>
    <cellStyle name="Note 2 7 2 7" xfId="20287"/>
    <cellStyle name="Note 2 7 2 8" xfId="20288"/>
    <cellStyle name="Note 2 7 2 9" xfId="20289"/>
    <cellStyle name="Note 2 7 3" xfId="20290"/>
    <cellStyle name="Note 2 7 3 2" xfId="20291"/>
    <cellStyle name="Note 2 7 3 2 2" xfId="20292"/>
    <cellStyle name="Note 2 7 3 2 3" xfId="20293"/>
    <cellStyle name="Note 2 7 3 3" xfId="20294"/>
    <cellStyle name="Note 2 7 3 3 2" xfId="20295"/>
    <cellStyle name="Note 2 7 3 3 3" xfId="20296"/>
    <cellStyle name="Note 2 7 3 4" xfId="20297"/>
    <cellStyle name="Note 2 7 3 4 2" xfId="20298"/>
    <cellStyle name="Note 2 7 3 4 3" xfId="20299"/>
    <cellStyle name="Note 2 7 3 5" xfId="20300"/>
    <cellStyle name="Note 2 7 3 5 2" xfId="20301"/>
    <cellStyle name="Note 2 7 3 5 3" xfId="20302"/>
    <cellStyle name="Note 2 7 3 6" xfId="20303"/>
    <cellStyle name="Note 2 7 3 6 2" xfId="20304"/>
    <cellStyle name="Note 2 7 3 6 3" xfId="20305"/>
    <cellStyle name="Note 2 7 3 7" xfId="20306"/>
    <cellStyle name="Note 2 7 3 8" xfId="20307"/>
    <cellStyle name="Note 2 7 3 9" xfId="20308"/>
    <cellStyle name="Note 2 7 4" xfId="20309"/>
    <cellStyle name="Note 2 7 4 2" xfId="20310"/>
    <cellStyle name="Note 2 7 4 2 2" xfId="20311"/>
    <cellStyle name="Note 2 7 4 2 3" xfId="20312"/>
    <cellStyle name="Note 2 7 4 3" xfId="20313"/>
    <cellStyle name="Note 2 7 4 3 2" xfId="20314"/>
    <cellStyle name="Note 2 7 4 3 3" xfId="20315"/>
    <cellStyle name="Note 2 7 4 4" xfId="20316"/>
    <cellStyle name="Note 2 7 4 4 2" xfId="20317"/>
    <cellStyle name="Note 2 7 4 4 3" xfId="20318"/>
    <cellStyle name="Note 2 7 4 5" xfId="20319"/>
    <cellStyle name="Note 2 7 4 5 2" xfId="20320"/>
    <cellStyle name="Note 2 7 4 5 3" xfId="20321"/>
    <cellStyle name="Note 2 7 4 6" xfId="20322"/>
    <cellStyle name="Note 2 7 4 6 2" xfId="20323"/>
    <cellStyle name="Note 2 7 4 6 3" xfId="20324"/>
    <cellStyle name="Note 2 7 4 7" xfId="20325"/>
    <cellStyle name="Note 2 7 4 8" xfId="20326"/>
    <cellStyle name="Note 2 7 4 9" xfId="20327"/>
    <cellStyle name="Note 2 7 5" xfId="20328"/>
    <cellStyle name="Note 2 7 5 2" xfId="20329"/>
    <cellStyle name="Note 2 7 5 2 2" xfId="20330"/>
    <cellStyle name="Note 2 7 5 2 3" xfId="20331"/>
    <cellStyle name="Note 2 7 5 3" xfId="20332"/>
    <cellStyle name="Note 2 7 5 3 2" xfId="20333"/>
    <cellStyle name="Note 2 7 5 3 3" xfId="20334"/>
    <cellStyle name="Note 2 7 5 4" xfId="20335"/>
    <cellStyle name="Note 2 7 5 4 2" xfId="20336"/>
    <cellStyle name="Note 2 7 5 4 3" xfId="20337"/>
    <cellStyle name="Note 2 7 5 5" xfId="20338"/>
    <cellStyle name="Note 2 7 5 5 2" xfId="20339"/>
    <cellStyle name="Note 2 7 5 5 3" xfId="20340"/>
    <cellStyle name="Note 2 7 5 6" xfId="20341"/>
    <cellStyle name="Note 2 7 5 6 2" xfId="20342"/>
    <cellStyle name="Note 2 7 5 6 3" xfId="20343"/>
    <cellStyle name="Note 2 7 5 7" xfId="20344"/>
    <cellStyle name="Note 2 7 5 8" xfId="20345"/>
    <cellStyle name="Note 2 7 5 9" xfId="20346"/>
    <cellStyle name="Note 2 7 6" xfId="20347"/>
    <cellStyle name="Note 2 7 6 2" xfId="20348"/>
    <cellStyle name="Note 2 7 6 2 2" xfId="20349"/>
    <cellStyle name="Note 2 7 6 2 3" xfId="20350"/>
    <cellStyle name="Note 2 7 6 3" xfId="20351"/>
    <cellStyle name="Note 2 7 6 3 2" xfId="20352"/>
    <cellStyle name="Note 2 7 6 3 3" xfId="20353"/>
    <cellStyle name="Note 2 7 6 4" xfId="20354"/>
    <cellStyle name="Note 2 7 6 4 2" xfId="20355"/>
    <cellStyle name="Note 2 7 6 4 3" xfId="20356"/>
    <cellStyle name="Note 2 7 6 5" xfId="20357"/>
    <cellStyle name="Note 2 7 6 5 2" xfId="20358"/>
    <cellStyle name="Note 2 7 6 5 3" xfId="20359"/>
    <cellStyle name="Note 2 7 6 6" xfId="20360"/>
    <cellStyle name="Note 2 7 6 6 2" xfId="20361"/>
    <cellStyle name="Note 2 7 6 6 3" xfId="20362"/>
    <cellStyle name="Note 2 7 6 7" xfId="20363"/>
    <cellStyle name="Note 2 7 6 8" xfId="20364"/>
    <cellStyle name="Note 2 7 6 9" xfId="20365"/>
    <cellStyle name="Note 2 7 7" xfId="20366"/>
    <cellStyle name="Note 2 7 7 2" xfId="20367"/>
    <cellStyle name="Note 2 7 7 2 2" xfId="20368"/>
    <cellStyle name="Note 2 7 7 2 3" xfId="20369"/>
    <cellStyle name="Note 2 7 7 3" xfId="20370"/>
    <cellStyle name="Note 2 7 7 3 2" xfId="20371"/>
    <cellStyle name="Note 2 7 7 3 3" xfId="20372"/>
    <cellStyle name="Note 2 7 7 4" xfId="20373"/>
    <cellStyle name="Note 2 7 7 4 2" xfId="20374"/>
    <cellStyle name="Note 2 7 7 4 3" xfId="20375"/>
    <cellStyle name="Note 2 7 7 5" xfId="20376"/>
    <cellStyle name="Note 2 7 7 5 2" xfId="20377"/>
    <cellStyle name="Note 2 7 7 5 3" xfId="20378"/>
    <cellStyle name="Note 2 7 7 6" xfId="20379"/>
    <cellStyle name="Note 2 7 7 6 2" xfId="20380"/>
    <cellStyle name="Note 2 7 7 6 3" xfId="20381"/>
    <cellStyle name="Note 2 7 7 7" xfId="20382"/>
    <cellStyle name="Note 2 7 7 8" xfId="20383"/>
    <cellStyle name="Note 2 7 7 9" xfId="20384"/>
    <cellStyle name="Note 2 7 8" xfId="20385"/>
    <cellStyle name="Note 2 7 8 2" xfId="20386"/>
    <cellStyle name="Note 2 7 8 2 2" xfId="20387"/>
    <cellStyle name="Note 2 7 8 2 3" xfId="20388"/>
    <cellStyle name="Note 2 7 8 3" xfId="20389"/>
    <cellStyle name="Note 2 7 8 3 2" xfId="20390"/>
    <cellStyle name="Note 2 7 8 3 3" xfId="20391"/>
    <cellStyle name="Note 2 7 8 4" xfId="20392"/>
    <cellStyle name="Note 2 7 8 4 2" xfId="20393"/>
    <cellStyle name="Note 2 7 8 4 3" xfId="20394"/>
    <cellStyle name="Note 2 7 8 5" xfId="20395"/>
    <cellStyle name="Note 2 7 8 5 2" xfId="20396"/>
    <cellStyle name="Note 2 7 8 5 3" xfId="20397"/>
    <cellStyle name="Note 2 7 8 6" xfId="20398"/>
    <cellStyle name="Note 2 7 8 6 2" xfId="20399"/>
    <cellStyle name="Note 2 7 8 6 3" xfId="20400"/>
    <cellStyle name="Note 2 7 8 7" xfId="20401"/>
    <cellStyle name="Note 2 7 8 8" xfId="20402"/>
    <cellStyle name="Note 2 7 8 9" xfId="20403"/>
    <cellStyle name="Note 2 7 9" xfId="20404"/>
    <cellStyle name="Note 2 7 9 2" xfId="20405"/>
    <cellStyle name="Note 2 7 9 2 2" xfId="20406"/>
    <cellStyle name="Note 2 7 9 2 3" xfId="20407"/>
    <cellStyle name="Note 2 7 9 3" xfId="20408"/>
    <cellStyle name="Note 2 7 9 3 2" xfId="20409"/>
    <cellStyle name="Note 2 7 9 3 3" xfId="20410"/>
    <cellStyle name="Note 2 7 9 4" xfId="20411"/>
    <cellStyle name="Note 2 7 9 4 2" xfId="20412"/>
    <cellStyle name="Note 2 7 9 4 3" xfId="20413"/>
    <cellStyle name="Note 2 7 9 5" xfId="20414"/>
    <cellStyle name="Note 2 7 9 5 2" xfId="20415"/>
    <cellStyle name="Note 2 7 9 5 3" xfId="20416"/>
    <cellStyle name="Note 2 7 9 6" xfId="20417"/>
    <cellStyle name="Note 2 7 9 6 2" xfId="20418"/>
    <cellStyle name="Note 2 7 9 6 3" xfId="20419"/>
    <cellStyle name="Note 2 7 9 7" xfId="20420"/>
    <cellStyle name="Note 2 7 9 8" xfId="20421"/>
    <cellStyle name="Note 2 8" xfId="20422"/>
    <cellStyle name="Note 2 8 10" xfId="20423"/>
    <cellStyle name="Note 2 8 10 2" xfId="20424"/>
    <cellStyle name="Note 2 8 10 2 2" xfId="20425"/>
    <cellStyle name="Note 2 8 10 2 3" xfId="20426"/>
    <cellStyle name="Note 2 8 10 3" xfId="20427"/>
    <cellStyle name="Note 2 8 10 3 2" xfId="20428"/>
    <cellStyle name="Note 2 8 10 3 3" xfId="20429"/>
    <cellStyle name="Note 2 8 10 4" xfId="20430"/>
    <cellStyle name="Note 2 8 10 4 2" xfId="20431"/>
    <cellStyle name="Note 2 8 10 4 3" xfId="20432"/>
    <cellStyle name="Note 2 8 10 5" xfId="20433"/>
    <cellStyle name="Note 2 8 10 5 2" xfId="20434"/>
    <cellStyle name="Note 2 8 10 5 3" xfId="20435"/>
    <cellStyle name="Note 2 8 10 6" xfId="20436"/>
    <cellStyle name="Note 2 8 10 6 2" xfId="20437"/>
    <cellStyle name="Note 2 8 10 6 3" xfId="20438"/>
    <cellStyle name="Note 2 8 10 7" xfId="20439"/>
    <cellStyle name="Note 2 8 10 8" xfId="20440"/>
    <cellStyle name="Note 2 8 11" xfId="20441"/>
    <cellStyle name="Note 2 8 11 2" xfId="20442"/>
    <cellStyle name="Note 2 8 11 2 2" xfId="20443"/>
    <cellStyle name="Note 2 8 11 2 3" xfId="20444"/>
    <cellStyle name="Note 2 8 11 3" xfId="20445"/>
    <cellStyle name="Note 2 8 11 3 2" xfId="20446"/>
    <cellStyle name="Note 2 8 11 3 3" xfId="20447"/>
    <cellStyle name="Note 2 8 11 4" xfId="20448"/>
    <cellStyle name="Note 2 8 11 4 2" xfId="20449"/>
    <cellStyle name="Note 2 8 11 4 3" xfId="20450"/>
    <cellStyle name="Note 2 8 11 5" xfId="20451"/>
    <cellStyle name="Note 2 8 11 5 2" xfId="20452"/>
    <cellStyle name="Note 2 8 11 5 3" xfId="20453"/>
    <cellStyle name="Note 2 8 11 6" xfId="20454"/>
    <cellStyle name="Note 2 8 11 6 2" xfId="20455"/>
    <cellStyle name="Note 2 8 11 6 3" xfId="20456"/>
    <cellStyle name="Note 2 8 11 7" xfId="20457"/>
    <cellStyle name="Note 2 8 11 8" xfId="20458"/>
    <cellStyle name="Note 2 8 12" xfId="20459"/>
    <cellStyle name="Note 2 8 12 2" xfId="20460"/>
    <cellStyle name="Note 2 8 12 2 2" xfId="20461"/>
    <cellStyle name="Note 2 8 12 2 3" xfId="20462"/>
    <cellStyle name="Note 2 8 12 3" xfId="20463"/>
    <cellStyle name="Note 2 8 12 3 2" xfId="20464"/>
    <cellStyle name="Note 2 8 12 3 3" xfId="20465"/>
    <cellStyle name="Note 2 8 12 4" xfId="20466"/>
    <cellStyle name="Note 2 8 12 4 2" xfId="20467"/>
    <cellStyle name="Note 2 8 12 4 3" xfId="20468"/>
    <cellStyle name="Note 2 8 12 5" xfId="20469"/>
    <cellStyle name="Note 2 8 12 5 2" xfId="20470"/>
    <cellStyle name="Note 2 8 12 5 3" xfId="20471"/>
    <cellStyle name="Note 2 8 12 6" xfId="20472"/>
    <cellStyle name="Note 2 8 12 6 2" xfId="20473"/>
    <cellStyle name="Note 2 8 12 6 3" xfId="20474"/>
    <cellStyle name="Note 2 8 12 7" xfId="20475"/>
    <cellStyle name="Note 2 8 12 8" xfId="20476"/>
    <cellStyle name="Note 2 8 13" xfId="20477"/>
    <cellStyle name="Note 2 8 13 2" xfId="20478"/>
    <cellStyle name="Note 2 8 13 2 2" xfId="20479"/>
    <cellStyle name="Note 2 8 13 2 3" xfId="20480"/>
    <cellStyle name="Note 2 8 13 3" xfId="20481"/>
    <cellStyle name="Note 2 8 13 3 2" xfId="20482"/>
    <cellStyle name="Note 2 8 13 3 3" xfId="20483"/>
    <cellStyle name="Note 2 8 13 4" xfId="20484"/>
    <cellStyle name="Note 2 8 13 4 2" xfId="20485"/>
    <cellStyle name="Note 2 8 13 4 3" xfId="20486"/>
    <cellStyle name="Note 2 8 13 5" xfId="20487"/>
    <cellStyle name="Note 2 8 13 5 2" xfId="20488"/>
    <cellStyle name="Note 2 8 13 5 3" xfId="20489"/>
    <cellStyle name="Note 2 8 13 6" xfId="20490"/>
    <cellStyle name="Note 2 8 13 6 2" xfId="20491"/>
    <cellStyle name="Note 2 8 13 6 3" xfId="20492"/>
    <cellStyle name="Note 2 8 13 7" xfId="20493"/>
    <cellStyle name="Note 2 8 13 8" xfId="20494"/>
    <cellStyle name="Note 2 8 14" xfId="20495"/>
    <cellStyle name="Note 2 8 14 2" xfId="20496"/>
    <cellStyle name="Note 2 8 14 2 2" xfId="20497"/>
    <cellStyle name="Note 2 8 14 2 3" xfId="20498"/>
    <cellStyle name="Note 2 8 14 3" xfId="20499"/>
    <cellStyle name="Note 2 8 14 3 2" xfId="20500"/>
    <cellStyle name="Note 2 8 14 3 3" xfId="20501"/>
    <cellStyle name="Note 2 8 14 4" xfId="20502"/>
    <cellStyle name="Note 2 8 14 4 2" xfId="20503"/>
    <cellStyle name="Note 2 8 14 4 3" xfId="20504"/>
    <cellStyle name="Note 2 8 14 5" xfId="20505"/>
    <cellStyle name="Note 2 8 14 5 2" xfId="20506"/>
    <cellStyle name="Note 2 8 14 5 3" xfId="20507"/>
    <cellStyle name="Note 2 8 14 6" xfId="20508"/>
    <cellStyle name="Note 2 8 14 6 2" xfId="20509"/>
    <cellStyle name="Note 2 8 14 6 3" xfId="20510"/>
    <cellStyle name="Note 2 8 14 7" xfId="20511"/>
    <cellStyle name="Note 2 8 14 8" xfId="20512"/>
    <cellStyle name="Note 2 8 15" xfId="20513"/>
    <cellStyle name="Note 2 8 15 2" xfId="20514"/>
    <cellStyle name="Note 2 8 15 2 2" xfId="20515"/>
    <cellStyle name="Note 2 8 15 2 3" xfId="20516"/>
    <cellStyle name="Note 2 8 15 3" xfId="20517"/>
    <cellStyle name="Note 2 8 15 3 2" xfId="20518"/>
    <cellStyle name="Note 2 8 15 3 3" xfId="20519"/>
    <cellStyle name="Note 2 8 15 4" xfId="20520"/>
    <cellStyle name="Note 2 8 15 4 2" xfId="20521"/>
    <cellStyle name="Note 2 8 15 4 3" xfId="20522"/>
    <cellStyle name="Note 2 8 15 5" xfId="20523"/>
    <cellStyle name="Note 2 8 15 5 2" xfId="20524"/>
    <cellStyle name="Note 2 8 15 5 3" xfId="20525"/>
    <cellStyle name="Note 2 8 15 6" xfId="20526"/>
    <cellStyle name="Note 2 8 15 6 2" xfId="20527"/>
    <cellStyle name="Note 2 8 15 6 3" xfId="20528"/>
    <cellStyle name="Note 2 8 15 7" xfId="20529"/>
    <cellStyle name="Note 2 8 15 8" xfId="20530"/>
    <cellStyle name="Note 2 8 16" xfId="20531"/>
    <cellStyle name="Note 2 8 2" xfId="20532"/>
    <cellStyle name="Note 2 8 2 2" xfId="20533"/>
    <cellStyle name="Note 2 8 2 2 2" xfId="20534"/>
    <cellStyle name="Note 2 8 2 2 3" xfId="20535"/>
    <cellStyle name="Note 2 8 2 3" xfId="20536"/>
    <cellStyle name="Note 2 8 2 3 2" xfId="20537"/>
    <cellStyle name="Note 2 8 2 3 3" xfId="20538"/>
    <cellStyle name="Note 2 8 2 4" xfId="20539"/>
    <cellStyle name="Note 2 8 2 4 2" xfId="20540"/>
    <cellStyle name="Note 2 8 2 4 3" xfId="20541"/>
    <cellStyle name="Note 2 8 2 5" xfId="20542"/>
    <cellStyle name="Note 2 8 2 5 2" xfId="20543"/>
    <cellStyle name="Note 2 8 2 5 3" xfId="20544"/>
    <cellStyle name="Note 2 8 2 6" xfId="20545"/>
    <cellStyle name="Note 2 8 2 6 2" xfId="20546"/>
    <cellStyle name="Note 2 8 2 6 3" xfId="20547"/>
    <cellStyle name="Note 2 8 2 7" xfId="20548"/>
    <cellStyle name="Note 2 8 2 8" xfId="20549"/>
    <cellStyle name="Note 2 8 2 9" xfId="20550"/>
    <cellStyle name="Note 2 8 3" xfId="20551"/>
    <cellStyle name="Note 2 8 3 2" xfId="20552"/>
    <cellStyle name="Note 2 8 3 2 2" xfId="20553"/>
    <cellStyle name="Note 2 8 3 2 3" xfId="20554"/>
    <cellStyle name="Note 2 8 3 3" xfId="20555"/>
    <cellStyle name="Note 2 8 3 3 2" xfId="20556"/>
    <cellStyle name="Note 2 8 3 3 3" xfId="20557"/>
    <cellStyle name="Note 2 8 3 4" xfId="20558"/>
    <cellStyle name="Note 2 8 3 4 2" xfId="20559"/>
    <cellStyle name="Note 2 8 3 4 3" xfId="20560"/>
    <cellStyle name="Note 2 8 3 5" xfId="20561"/>
    <cellStyle name="Note 2 8 3 5 2" xfId="20562"/>
    <cellStyle name="Note 2 8 3 5 3" xfId="20563"/>
    <cellStyle name="Note 2 8 3 6" xfId="20564"/>
    <cellStyle name="Note 2 8 3 6 2" xfId="20565"/>
    <cellStyle name="Note 2 8 3 6 3" xfId="20566"/>
    <cellStyle name="Note 2 8 3 7" xfId="20567"/>
    <cellStyle name="Note 2 8 3 8" xfId="20568"/>
    <cellStyle name="Note 2 8 3 9" xfId="20569"/>
    <cellStyle name="Note 2 8 4" xfId="20570"/>
    <cellStyle name="Note 2 8 4 2" xfId="20571"/>
    <cellStyle name="Note 2 8 4 2 2" xfId="20572"/>
    <cellStyle name="Note 2 8 4 2 3" xfId="20573"/>
    <cellStyle name="Note 2 8 4 3" xfId="20574"/>
    <cellStyle name="Note 2 8 4 3 2" xfId="20575"/>
    <cellStyle name="Note 2 8 4 3 3" xfId="20576"/>
    <cellStyle name="Note 2 8 4 4" xfId="20577"/>
    <cellStyle name="Note 2 8 4 4 2" xfId="20578"/>
    <cellStyle name="Note 2 8 4 4 3" xfId="20579"/>
    <cellStyle name="Note 2 8 4 5" xfId="20580"/>
    <cellStyle name="Note 2 8 4 5 2" xfId="20581"/>
    <cellStyle name="Note 2 8 4 5 3" xfId="20582"/>
    <cellStyle name="Note 2 8 4 6" xfId="20583"/>
    <cellStyle name="Note 2 8 4 6 2" xfId="20584"/>
    <cellStyle name="Note 2 8 4 6 3" xfId="20585"/>
    <cellStyle name="Note 2 8 4 7" xfId="20586"/>
    <cellStyle name="Note 2 8 4 8" xfId="20587"/>
    <cellStyle name="Note 2 8 4 9" xfId="20588"/>
    <cellStyle name="Note 2 8 5" xfId="20589"/>
    <cellStyle name="Note 2 8 5 2" xfId="20590"/>
    <cellStyle name="Note 2 8 5 2 2" xfId="20591"/>
    <cellStyle name="Note 2 8 5 2 3" xfId="20592"/>
    <cellStyle name="Note 2 8 5 3" xfId="20593"/>
    <cellStyle name="Note 2 8 5 3 2" xfId="20594"/>
    <cellStyle name="Note 2 8 5 3 3" xfId="20595"/>
    <cellStyle name="Note 2 8 5 4" xfId="20596"/>
    <cellStyle name="Note 2 8 5 4 2" xfId="20597"/>
    <cellStyle name="Note 2 8 5 4 3" xfId="20598"/>
    <cellStyle name="Note 2 8 5 5" xfId="20599"/>
    <cellStyle name="Note 2 8 5 5 2" xfId="20600"/>
    <cellStyle name="Note 2 8 5 5 3" xfId="20601"/>
    <cellStyle name="Note 2 8 5 6" xfId="20602"/>
    <cellStyle name="Note 2 8 5 6 2" xfId="20603"/>
    <cellStyle name="Note 2 8 5 6 3" xfId="20604"/>
    <cellStyle name="Note 2 8 5 7" xfId="20605"/>
    <cellStyle name="Note 2 8 5 8" xfId="20606"/>
    <cellStyle name="Note 2 8 5 9" xfId="20607"/>
    <cellStyle name="Note 2 8 6" xfId="20608"/>
    <cellStyle name="Note 2 8 6 2" xfId="20609"/>
    <cellStyle name="Note 2 8 6 2 2" xfId="20610"/>
    <cellStyle name="Note 2 8 6 2 3" xfId="20611"/>
    <cellStyle name="Note 2 8 6 3" xfId="20612"/>
    <cellStyle name="Note 2 8 6 3 2" xfId="20613"/>
    <cellStyle name="Note 2 8 6 3 3" xfId="20614"/>
    <cellStyle name="Note 2 8 6 4" xfId="20615"/>
    <cellStyle name="Note 2 8 6 4 2" xfId="20616"/>
    <cellStyle name="Note 2 8 6 4 3" xfId="20617"/>
    <cellStyle name="Note 2 8 6 5" xfId="20618"/>
    <cellStyle name="Note 2 8 6 5 2" xfId="20619"/>
    <cellStyle name="Note 2 8 6 5 3" xfId="20620"/>
    <cellStyle name="Note 2 8 6 6" xfId="20621"/>
    <cellStyle name="Note 2 8 6 6 2" xfId="20622"/>
    <cellStyle name="Note 2 8 6 6 3" xfId="20623"/>
    <cellStyle name="Note 2 8 6 7" xfId="20624"/>
    <cellStyle name="Note 2 8 6 8" xfId="20625"/>
    <cellStyle name="Note 2 8 6 9" xfId="20626"/>
    <cellStyle name="Note 2 8 7" xfId="20627"/>
    <cellStyle name="Note 2 8 7 2" xfId="20628"/>
    <cellStyle name="Note 2 8 7 2 2" xfId="20629"/>
    <cellStyle name="Note 2 8 7 2 3" xfId="20630"/>
    <cellStyle name="Note 2 8 7 3" xfId="20631"/>
    <cellStyle name="Note 2 8 7 3 2" xfId="20632"/>
    <cellStyle name="Note 2 8 7 3 3" xfId="20633"/>
    <cellStyle name="Note 2 8 7 4" xfId="20634"/>
    <cellStyle name="Note 2 8 7 4 2" xfId="20635"/>
    <cellStyle name="Note 2 8 7 4 3" xfId="20636"/>
    <cellStyle name="Note 2 8 7 5" xfId="20637"/>
    <cellStyle name="Note 2 8 7 5 2" xfId="20638"/>
    <cellStyle name="Note 2 8 7 5 3" xfId="20639"/>
    <cellStyle name="Note 2 8 7 6" xfId="20640"/>
    <cellStyle name="Note 2 8 7 6 2" xfId="20641"/>
    <cellStyle name="Note 2 8 7 6 3" xfId="20642"/>
    <cellStyle name="Note 2 8 7 7" xfId="20643"/>
    <cellStyle name="Note 2 8 7 8" xfId="20644"/>
    <cellStyle name="Note 2 8 7 9" xfId="20645"/>
    <cellStyle name="Note 2 8 8" xfId="20646"/>
    <cellStyle name="Note 2 8 8 2" xfId="20647"/>
    <cellStyle name="Note 2 8 8 2 2" xfId="20648"/>
    <cellStyle name="Note 2 8 8 2 3" xfId="20649"/>
    <cellStyle name="Note 2 8 8 3" xfId="20650"/>
    <cellStyle name="Note 2 8 8 3 2" xfId="20651"/>
    <cellStyle name="Note 2 8 8 3 3" xfId="20652"/>
    <cellStyle name="Note 2 8 8 4" xfId="20653"/>
    <cellStyle name="Note 2 8 8 4 2" xfId="20654"/>
    <cellStyle name="Note 2 8 8 4 3" xfId="20655"/>
    <cellStyle name="Note 2 8 8 5" xfId="20656"/>
    <cellStyle name="Note 2 8 8 5 2" xfId="20657"/>
    <cellStyle name="Note 2 8 8 5 3" xfId="20658"/>
    <cellStyle name="Note 2 8 8 6" xfId="20659"/>
    <cellStyle name="Note 2 8 8 6 2" xfId="20660"/>
    <cellStyle name="Note 2 8 8 6 3" xfId="20661"/>
    <cellStyle name="Note 2 8 8 7" xfId="20662"/>
    <cellStyle name="Note 2 8 8 8" xfId="20663"/>
    <cellStyle name="Note 2 8 8 9" xfId="20664"/>
    <cellStyle name="Note 2 8 9" xfId="20665"/>
    <cellStyle name="Note 2 8 9 2" xfId="20666"/>
    <cellStyle name="Note 2 8 9 2 2" xfId="20667"/>
    <cellStyle name="Note 2 8 9 2 3" xfId="20668"/>
    <cellStyle name="Note 2 8 9 3" xfId="20669"/>
    <cellStyle name="Note 2 8 9 3 2" xfId="20670"/>
    <cellStyle name="Note 2 8 9 3 3" xfId="20671"/>
    <cellStyle name="Note 2 8 9 4" xfId="20672"/>
    <cellStyle name="Note 2 8 9 4 2" xfId="20673"/>
    <cellStyle name="Note 2 8 9 4 3" xfId="20674"/>
    <cellStyle name="Note 2 8 9 5" xfId="20675"/>
    <cellStyle name="Note 2 8 9 5 2" xfId="20676"/>
    <cellStyle name="Note 2 8 9 5 3" xfId="20677"/>
    <cellStyle name="Note 2 8 9 6" xfId="20678"/>
    <cellStyle name="Note 2 8 9 6 2" xfId="20679"/>
    <cellStyle name="Note 2 8 9 6 3" xfId="20680"/>
    <cellStyle name="Note 2 8 9 7" xfId="20681"/>
    <cellStyle name="Note 2 8 9 8" xfId="20682"/>
    <cellStyle name="Note 2 9" xfId="20683"/>
    <cellStyle name="Note 2 9 10" xfId="20684"/>
    <cellStyle name="Note 2 9 11" xfId="20685"/>
    <cellStyle name="Note 2 9 2" xfId="20686"/>
    <cellStyle name="Note 2 9 2 2" xfId="20687"/>
    <cellStyle name="Note 2 9 2 3" xfId="20688"/>
    <cellStyle name="Note 2 9 2 4" xfId="20689"/>
    <cellStyle name="Note 2 9 3" xfId="20690"/>
    <cellStyle name="Note 2 9 3 2" xfId="20691"/>
    <cellStyle name="Note 2 9 3 3" xfId="20692"/>
    <cellStyle name="Note 2 9 3 4" xfId="20693"/>
    <cellStyle name="Note 2 9 4" xfId="20694"/>
    <cellStyle name="Note 2 9 4 2" xfId="20695"/>
    <cellStyle name="Note 2 9 4 3" xfId="20696"/>
    <cellStyle name="Note 2 9 4 4" xfId="20697"/>
    <cellStyle name="Note 2 9 5" xfId="20698"/>
    <cellStyle name="Note 2 9 5 2" xfId="20699"/>
    <cellStyle name="Note 2 9 5 3" xfId="20700"/>
    <cellStyle name="Note 2 9 5 4" xfId="20701"/>
    <cellStyle name="Note 2 9 6" xfId="20702"/>
    <cellStyle name="Note 2 9 6 2" xfId="20703"/>
    <cellStyle name="Note 2 9 6 3" xfId="20704"/>
    <cellStyle name="Note 2 9 6 4" xfId="20705"/>
    <cellStyle name="Note 2 9 7" xfId="20706"/>
    <cellStyle name="Note 2 9 8" xfId="20707"/>
    <cellStyle name="Note 2 9 9" xfId="20708"/>
    <cellStyle name="Note 3" xfId="20709"/>
    <cellStyle name="Output 2" xfId="20710"/>
    <cellStyle name="Output 2 10" xfId="20711"/>
    <cellStyle name="Output 2 10 10" xfId="20712"/>
    <cellStyle name="Output 2 10 10 2" xfId="20713"/>
    <cellStyle name="Output 2 10 10 2 2" xfId="20714"/>
    <cellStyle name="Output 2 10 10 2 3" xfId="20715"/>
    <cellStyle name="Output 2 10 10 3" xfId="20716"/>
    <cellStyle name="Output 2 10 10 3 2" xfId="20717"/>
    <cellStyle name="Output 2 10 10 3 3" xfId="20718"/>
    <cellStyle name="Output 2 10 10 4" xfId="20719"/>
    <cellStyle name="Output 2 10 10 4 2" xfId="20720"/>
    <cellStyle name="Output 2 10 10 4 3" xfId="20721"/>
    <cellStyle name="Output 2 10 10 5" xfId="20722"/>
    <cellStyle name="Output 2 10 10 5 2" xfId="20723"/>
    <cellStyle name="Output 2 10 10 5 3" xfId="20724"/>
    <cellStyle name="Output 2 10 10 6" xfId="20725"/>
    <cellStyle name="Output 2 10 10 6 2" xfId="20726"/>
    <cellStyle name="Output 2 10 10 6 3" xfId="20727"/>
    <cellStyle name="Output 2 10 10 7" xfId="20728"/>
    <cellStyle name="Output 2 10 10 8" xfId="20729"/>
    <cellStyle name="Output 2 10 11" xfId="20730"/>
    <cellStyle name="Output 2 10 11 2" xfId="20731"/>
    <cellStyle name="Output 2 10 11 2 2" xfId="20732"/>
    <cellStyle name="Output 2 10 11 2 3" xfId="20733"/>
    <cellStyle name="Output 2 10 11 3" xfId="20734"/>
    <cellStyle name="Output 2 10 11 3 2" xfId="20735"/>
    <cellStyle name="Output 2 10 11 3 3" xfId="20736"/>
    <cellStyle name="Output 2 10 11 4" xfId="20737"/>
    <cellStyle name="Output 2 10 11 4 2" xfId="20738"/>
    <cellStyle name="Output 2 10 11 4 3" xfId="20739"/>
    <cellStyle name="Output 2 10 11 5" xfId="20740"/>
    <cellStyle name="Output 2 10 11 5 2" xfId="20741"/>
    <cellStyle name="Output 2 10 11 5 3" xfId="20742"/>
    <cellStyle name="Output 2 10 11 6" xfId="20743"/>
    <cellStyle name="Output 2 10 11 6 2" xfId="20744"/>
    <cellStyle name="Output 2 10 11 6 3" xfId="20745"/>
    <cellStyle name="Output 2 10 11 7" xfId="20746"/>
    <cellStyle name="Output 2 10 11 8" xfId="20747"/>
    <cellStyle name="Output 2 10 12" xfId="20748"/>
    <cellStyle name="Output 2 10 12 2" xfId="20749"/>
    <cellStyle name="Output 2 10 12 2 2" xfId="20750"/>
    <cellStyle name="Output 2 10 12 2 3" xfId="20751"/>
    <cellStyle name="Output 2 10 12 3" xfId="20752"/>
    <cellStyle name="Output 2 10 12 3 2" xfId="20753"/>
    <cellStyle name="Output 2 10 12 3 3" xfId="20754"/>
    <cellStyle name="Output 2 10 12 4" xfId="20755"/>
    <cellStyle name="Output 2 10 12 4 2" xfId="20756"/>
    <cellStyle name="Output 2 10 12 4 3" xfId="20757"/>
    <cellStyle name="Output 2 10 12 5" xfId="20758"/>
    <cellStyle name="Output 2 10 12 5 2" xfId="20759"/>
    <cellStyle name="Output 2 10 12 5 3" xfId="20760"/>
    <cellStyle name="Output 2 10 12 6" xfId="20761"/>
    <cellStyle name="Output 2 10 12 6 2" xfId="20762"/>
    <cellStyle name="Output 2 10 12 6 3" xfId="20763"/>
    <cellStyle name="Output 2 10 12 7" xfId="20764"/>
    <cellStyle name="Output 2 10 12 8" xfId="20765"/>
    <cellStyle name="Output 2 10 13" xfId="20766"/>
    <cellStyle name="Output 2 10 13 2" xfId="20767"/>
    <cellStyle name="Output 2 10 13 2 2" xfId="20768"/>
    <cellStyle name="Output 2 10 13 2 3" xfId="20769"/>
    <cellStyle name="Output 2 10 13 3" xfId="20770"/>
    <cellStyle name="Output 2 10 13 3 2" xfId="20771"/>
    <cellStyle name="Output 2 10 13 3 3" xfId="20772"/>
    <cellStyle name="Output 2 10 13 4" xfId="20773"/>
    <cellStyle name="Output 2 10 13 4 2" xfId="20774"/>
    <cellStyle name="Output 2 10 13 4 3" xfId="20775"/>
    <cellStyle name="Output 2 10 13 5" xfId="20776"/>
    <cellStyle name="Output 2 10 13 5 2" xfId="20777"/>
    <cellStyle name="Output 2 10 13 5 3" xfId="20778"/>
    <cellStyle name="Output 2 10 13 6" xfId="20779"/>
    <cellStyle name="Output 2 10 13 6 2" xfId="20780"/>
    <cellStyle name="Output 2 10 13 6 3" xfId="20781"/>
    <cellStyle name="Output 2 10 13 7" xfId="20782"/>
    <cellStyle name="Output 2 10 13 8" xfId="20783"/>
    <cellStyle name="Output 2 10 14" xfId="20784"/>
    <cellStyle name="Output 2 10 14 2" xfId="20785"/>
    <cellStyle name="Output 2 10 14 2 2" xfId="20786"/>
    <cellStyle name="Output 2 10 14 2 3" xfId="20787"/>
    <cellStyle name="Output 2 10 14 3" xfId="20788"/>
    <cellStyle name="Output 2 10 14 3 2" xfId="20789"/>
    <cellStyle name="Output 2 10 14 3 3" xfId="20790"/>
    <cellStyle name="Output 2 10 14 4" xfId="20791"/>
    <cellStyle name="Output 2 10 14 4 2" xfId="20792"/>
    <cellStyle name="Output 2 10 14 4 3" xfId="20793"/>
    <cellStyle name="Output 2 10 14 5" xfId="20794"/>
    <cellStyle name="Output 2 10 14 5 2" xfId="20795"/>
    <cellStyle name="Output 2 10 14 5 3" xfId="20796"/>
    <cellStyle name="Output 2 10 14 6" xfId="20797"/>
    <cellStyle name="Output 2 10 14 6 2" xfId="20798"/>
    <cellStyle name="Output 2 10 14 6 3" xfId="20799"/>
    <cellStyle name="Output 2 10 14 7" xfId="20800"/>
    <cellStyle name="Output 2 10 14 8" xfId="20801"/>
    <cellStyle name="Output 2 10 15" xfId="20802"/>
    <cellStyle name="Output 2 10 15 2" xfId="20803"/>
    <cellStyle name="Output 2 10 15 3" xfId="20804"/>
    <cellStyle name="Output 2 10 16" xfId="20805"/>
    <cellStyle name="Output 2 10 16 2" xfId="20806"/>
    <cellStyle name="Output 2 10 16 3" xfId="20807"/>
    <cellStyle name="Output 2 10 17" xfId="20808"/>
    <cellStyle name="Output 2 10 18" xfId="20809"/>
    <cellStyle name="Output 2 10 2" xfId="20810"/>
    <cellStyle name="Output 2 10 2 2" xfId="20811"/>
    <cellStyle name="Output 2 10 2 2 2" xfId="20812"/>
    <cellStyle name="Output 2 10 2 2 3" xfId="20813"/>
    <cellStyle name="Output 2 10 2 3" xfId="20814"/>
    <cellStyle name="Output 2 10 2 3 2" xfId="20815"/>
    <cellStyle name="Output 2 10 2 3 3" xfId="20816"/>
    <cellStyle name="Output 2 10 2 4" xfId="20817"/>
    <cellStyle name="Output 2 10 2 4 2" xfId="20818"/>
    <cellStyle name="Output 2 10 2 4 3" xfId="20819"/>
    <cellStyle name="Output 2 10 2 5" xfId="20820"/>
    <cellStyle name="Output 2 10 2 5 2" xfId="20821"/>
    <cellStyle name="Output 2 10 2 5 3" xfId="20822"/>
    <cellStyle name="Output 2 10 2 6" xfId="20823"/>
    <cellStyle name="Output 2 10 2 6 2" xfId="20824"/>
    <cellStyle name="Output 2 10 2 6 3" xfId="20825"/>
    <cellStyle name="Output 2 10 2 7" xfId="20826"/>
    <cellStyle name="Output 2 10 2 8" xfId="20827"/>
    <cellStyle name="Output 2 10 2 9" xfId="20828"/>
    <cellStyle name="Output 2 10 3" xfId="20829"/>
    <cellStyle name="Output 2 10 3 2" xfId="20830"/>
    <cellStyle name="Output 2 10 3 2 2" xfId="20831"/>
    <cellStyle name="Output 2 10 3 2 3" xfId="20832"/>
    <cellStyle name="Output 2 10 3 3" xfId="20833"/>
    <cellStyle name="Output 2 10 3 3 2" xfId="20834"/>
    <cellStyle name="Output 2 10 3 3 3" xfId="20835"/>
    <cellStyle name="Output 2 10 3 4" xfId="20836"/>
    <cellStyle name="Output 2 10 3 4 2" xfId="20837"/>
    <cellStyle name="Output 2 10 3 4 3" xfId="20838"/>
    <cellStyle name="Output 2 10 3 5" xfId="20839"/>
    <cellStyle name="Output 2 10 3 5 2" xfId="20840"/>
    <cellStyle name="Output 2 10 3 5 3" xfId="20841"/>
    <cellStyle name="Output 2 10 3 6" xfId="20842"/>
    <cellStyle name="Output 2 10 3 6 2" xfId="20843"/>
    <cellStyle name="Output 2 10 3 6 3" xfId="20844"/>
    <cellStyle name="Output 2 10 3 7" xfId="20845"/>
    <cellStyle name="Output 2 10 3 8" xfId="20846"/>
    <cellStyle name="Output 2 10 3 9" xfId="20847"/>
    <cellStyle name="Output 2 10 4" xfId="20848"/>
    <cellStyle name="Output 2 10 4 2" xfId="20849"/>
    <cellStyle name="Output 2 10 4 2 2" xfId="20850"/>
    <cellStyle name="Output 2 10 4 2 3" xfId="20851"/>
    <cellStyle name="Output 2 10 4 3" xfId="20852"/>
    <cellStyle name="Output 2 10 4 3 2" xfId="20853"/>
    <cellStyle name="Output 2 10 4 3 3" xfId="20854"/>
    <cellStyle name="Output 2 10 4 4" xfId="20855"/>
    <cellStyle name="Output 2 10 4 4 2" xfId="20856"/>
    <cellStyle name="Output 2 10 4 4 3" xfId="20857"/>
    <cellStyle name="Output 2 10 4 5" xfId="20858"/>
    <cellStyle name="Output 2 10 4 5 2" xfId="20859"/>
    <cellStyle name="Output 2 10 4 5 3" xfId="20860"/>
    <cellStyle name="Output 2 10 4 6" xfId="20861"/>
    <cellStyle name="Output 2 10 4 6 2" xfId="20862"/>
    <cellStyle name="Output 2 10 4 6 3" xfId="20863"/>
    <cellStyle name="Output 2 10 4 7" xfId="20864"/>
    <cellStyle name="Output 2 10 4 8" xfId="20865"/>
    <cellStyle name="Output 2 10 4 9" xfId="20866"/>
    <cellStyle name="Output 2 10 5" xfId="20867"/>
    <cellStyle name="Output 2 10 5 2" xfId="20868"/>
    <cellStyle name="Output 2 10 5 2 2" xfId="20869"/>
    <cellStyle name="Output 2 10 5 2 3" xfId="20870"/>
    <cellStyle name="Output 2 10 5 3" xfId="20871"/>
    <cellStyle name="Output 2 10 5 3 2" xfId="20872"/>
    <cellStyle name="Output 2 10 5 3 3" xfId="20873"/>
    <cellStyle name="Output 2 10 5 4" xfId="20874"/>
    <cellStyle name="Output 2 10 5 4 2" xfId="20875"/>
    <cellStyle name="Output 2 10 5 4 3" xfId="20876"/>
    <cellStyle name="Output 2 10 5 5" xfId="20877"/>
    <cellStyle name="Output 2 10 5 5 2" xfId="20878"/>
    <cellStyle name="Output 2 10 5 5 3" xfId="20879"/>
    <cellStyle name="Output 2 10 5 6" xfId="20880"/>
    <cellStyle name="Output 2 10 5 6 2" xfId="20881"/>
    <cellStyle name="Output 2 10 5 6 3" xfId="20882"/>
    <cellStyle name="Output 2 10 5 7" xfId="20883"/>
    <cellStyle name="Output 2 10 5 8" xfId="20884"/>
    <cellStyle name="Output 2 10 5 9" xfId="20885"/>
    <cellStyle name="Output 2 10 6" xfId="20886"/>
    <cellStyle name="Output 2 10 6 2" xfId="20887"/>
    <cellStyle name="Output 2 10 6 2 2" xfId="20888"/>
    <cellStyle name="Output 2 10 6 2 3" xfId="20889"/>
    <cellStyle name="Output 2 10 6 3" xfId="20890"/>
    <cellStyle name="Output 2 10 6 3 2" xfId="20891"/>
    <cellStyle name="Output 2 10 6 3 3" xfId="20892"/>
    <cellStyle name="Output 2 10 6 4" xfId="20893"/>
    <cellStyle name="Output 2 10 6 4 2" xfId="20894"/>
    <cellStyle name="Output 2 10 6 4 3" xfId="20895"/>
    <cellStyle name="Output 2 10 6 5" xfId="20896"/>
    <cellStyle name="Output 2 10 6 5 2" xfId="20897"/>
    <cellStyle name="Output 2 10 6 5 3" xfId="20898"/>
    <cellStyle name="Output 2 10 6 6" xfId="20899"/>
    <cellStyle name="Output 2 10 6 6 2" xfId="20900"/>
    <cellStyle name="Output 2 10 6 6 3" xfId="20901"/>
    <cellStyle name="Output 2 10 6 7" xfId="20902"/>
    <cellStyle name="Output 2 10 6 8" xfId="20903"/>
    <cellStyle name="Output 2 10 6 9" xfId="20904"/>
    <cellStyle name="Output 2 10 7" xfId="20905"/>
    <cellStyle name="Output 2 10 7 2" xfId="20906"/>
    <cellStyle name="Output 2 10 7 2 2" xfId="20907"/>
    <cellStyle name="Output 2 10 7 2 3" xfId="20908"/>
    <cellStyle name="Output 2 10 7 3" xfId="20909"/>
    <cellStyle name="Output 2 10 7 3 2" xfId="20910"/>
    <cellStyle name="Output 2 10 7 3 3" xfId="20911"/>
    <cellStyle name="Output 2 10 7 4" xfId="20912"/>
    <cellStyle name="Output 2 10 7 4 2" xfId="20913"/>
    <cellStyle name="Output 2 10 7 4 3" xfId="20914"/>
    <cellStyle name="Output 2 10 7 5" xfId="20915"/>
    <cellStyle name="Output 2 10 7 5 2" xfId="20916"/>
    <cellStyle name="Output 2 10 7 5 3" xfId="20917"/>
    <cellStyle name="Output 2 10 7 6" xfId="20918"/>
    <cellStyle name="Output 2 10 7 6 2" xfId="20919"/>
    <cellStyle name="Output 2 10 7 6 3" xfId="20920"/>
    <cellStyle name="Output 2 10 7 7" xfId="20921"/>
    <cellStyle name="Output 2 10 7 8" xfId="20922"/>
    <cellStyle name="Output 2 10 7 9" xfId="20923"/>
    <cellStyle name="Output 2 10 8" xfId="20924"/>
    <cellStyle name="Output 2 10 8 2" xfId="20925"/>
    <cellStyle name="Output 2 10 8 2 2" xfId="20926"/>
    <cellStyle name="Output 2 10 8 2 3" xfId="20927"/>
    <cellStyle name="Output 2 10 8 3" xfId="20928"/>
    <cellStyle name="Output 2 10 8 3 2" xfId="20929"/>
    <cellStyle name="Output 2 10 8 3 3" xfId="20930"/>
    <cellStyle name="Output 2 10 8 4" xfId="20931"/>
    <cellStyle name="Output 2 10 8 4 2" xfId="20932"/>
    <cellStyle name="Output 2 10 8 4 3" xfId="20933"/>
    <cellStyle name="Output 2 10 8 5" xfId="20934"/>
    <cellStyle name="Output 2 10 8 5 2" xfId="20935"/>
    <cellStyle name="Output 2 10 8 5 3" xfId="20936"/>
    <cellStyle name="Output 2 10 8 6" xfId="20937"/>
    <cellStyle name="Output 2 10 8 6 2" xfId="20938"/>
    <cellStyle name="Output 2 10 8 6 3" xfId="20939"/>
    <cellStyle name="Output 2 10 8 7" xfId="20940"/>
    <cellStyle name="Output 2 10 8 8" xfId="20941"/>
    <cellStyle name="Output 2 10 8 9" xfId="20942"/>
    <cellStyle name="Output 2 10 9" xfId="20943"/>
    <cellStyle name="Output 2 10 9 2" xfId="20944"/>
    <cellStyle name="Output 2 10 9 2 2" xfId="20945"/>
    <cellStyle name="Output 2 10 9 2 3" xfId="20946"/>
    <cellStyle name="Output 2 10 9 3" xfId="20947"/>
    <cellStyle name="Output 2 10 9 3 2" xfId="20948"/>
    <cellStyle name="Output 2 10 9 3 3" xfId="20949"/>
    <cellStyle name="Output 2 10 9 4" xfId="20950"/>
    <cellStyle name="Output 2 10 9 4 2" xfId="20951"/>
    <cellStyle name="Output 2 10 9 4 3" xfId="20952"/>
    <cellStyle name="Output 2 10 9 5" xfId="20953"/>
    <cellStyle name="Output 2 10 9 5 2" xfId="20954"/>
    <cellStyle name="Output 2 10 9 5 3" xfId="20955"/>
    <cellStyle name="Output 2 10 9 6" xfId="20956"/>
    <cellStyle name="Output 2 10 9 6 2" xfId="20957"/>
    <cellStyle name="Output 2 10 9 6 3" xfId="20958"/>
    <cellStyle name="Output 2 10 9 7" xfId="20959"/>
    <cellStyle name="Output 2 10 9 8" xfId="20960"/>
    <cellStyle name="Output 2 11" xfId="20961"/>
    <cellStyle name="Output 2 11 10" xfId="20962"/>
    <cellStyle name="Output 2 11 10 2" xfId="20963"/>
    <cellStyle name="Output 2 11 10 2 2" xfId="20964"/>
    <cellStyle name="Output 2 11 10 2 3" xfId="20965"/>
    <cellStyle name="Output 2 11 10 3" xfId="20966"/>
    <cellStyle name="Output 2 11 10 3 2" xfId="20967"/>
    <cellStyle name="Output 2 11 10 3 3" xfId="20968"/>
    <cellStyle name="Output 2 11 10 4" xfId="20969"/>
    <cellStyle name="Output 2 11 10 4 2" xfId="20970"/>
    <cellStyle name="Output 2 11 10 4 3" xfId="20971"/>
    <cellStyle name="Output 2 11 10 5" xfId="20972"/>
    <cellStyle name="Output 2 11 10 5 2" xfId="20973"/>
    <cellStyle name="Output 2 11 10 5 3" xfId="20974"/>
    <cellStyle name="Output 2 11 10 6" xfId="20975"/>
    <cellStyle name="Output 2 11 10 6 2" xfId="20976"/>
    <cellStyle name="Output 2 11 10 6 3" xfId="20977"/>
    <cellStyle name="Output 2 11 10 7" xfId="20978"/>
    <cellStyle name="Output 2 11 10 8" xfId="20979"/>
    <cellStyle name="Output 2 11 11" xfId="20980"/>
    <cellStyle name="Output 2 11 11 2" xfId="20981"/>
    <cellStyle name="Output 2 11 11 2 2" xfId="20982"/>
    <cellStyle name="Output 2 11 11 2 3" xfId="20983"/>
    <cellStyle name="Output 2 11 11 3" xfId="20984"/>
    <cellStyle name="Output 2 11 11 3 2" xfId="20985"/>
    <cellStyle name="Output 2 11 11 3 3" xfId="20986"/>
    <cellStyle name="Output 2 11 11 4" xfId="20987"/>
    <cellStyle name="Output 2 11 11 4 2" xfId="20988"/>
    <cellStyle name="Output 2 11 11 4 3" xfId="20989"/>
    <cellStyle name="Output 2 11 11 5" xfId="20990"/>
    <cellStyle name="Output 2 11 11 5 2" xfId="20991"/>
    <cellStyle name="Output 2 11 11 5 3" xfId="20992"/>
    <cellStyle name="Output 2 11 11 6" xfId="20993"/>
    <cellStyle name="Output 2 11 11 6 2" xfId="20994"/>
    <cellStyle name="Output 2 11 11 6 3" xfId="20995"/>
    <cellStyle name="Output 2 11 11 7" xfId="20996"/>
    <cellStyle name="Output 2 11 11 8" xfId="20997"/>
    <cellStyle name="Output 2 11 12" xfId="20998"/>
    <cellStyle name="Output 2 11 12 2" xfId="20999"/>
    <cellStyle name="Output 2 11 12 2 2" xfId="21000"/>
    <cellStyle name="Output 2 11 12 2 3" xfId="21001"/>
    <cellStyle name="Output 2 11 12 3" xfId="21002"/>
    <cellStyle name="Output 2 11 12 3 2" xfId="21003"/>
    <cellStyle name="Output 2 11 12 3 3" xfId="21004"/>
    <cellStyle name="Output 2 11 12 4" xfId="21005"/>
    <cellStyle name="Output 2 11 12 4 2" xfId="21006"/>
    <cellStyle name="Output 2 11 12 4 3" xfId="21007"/>
    <cellStyle name="Output 2 11 12 5" xfId="21008"/>
    <cellStyle name="Output 2 11 12 5 2" xfId="21009"/>
    <cellStyle name="Output 2 11 12 5 3" xfId="21010"/>
    <cellStyle name="Output 2 11 12 6" xfId="21011"/>
    <cellStyle name="Output 2 11 12 6 2" xfId="21012"/>
    <cellStyle name="Output 2 11 12 6 3" xfId="21013"/>
    <cellStyle name="Output 2 11 12 7" xfId="21014"/>
    <cellStyle name="Output 2 11 12 8" xfId="21015"/>
    <cellStyle name="Output 2 11 13" xfId="21016"/>
    <cellStyle name="Output 2 11 13 2" xfId="21017"/>
    <cellStyle name="Output 2 11 13 2 2" xfId="21018"/>
    <cellStyle name="Output 2 11 13 2 3" xfId="21019"/>
    <cellStyle name="Output 2 11 13 3" xfId="21020"/>
    <cellStyle name="Output 2 11 13 3 2" xfId="21021"/>
    <cellStyle name="Output 2 11 13 3 3" xfId="21022"/>
    <cellStyle name="Output 2 11 13 4" xfId="21023"/>
    <cellStyle name="Output 2 11 13 4 2" xfId="21024"/>
    <cellStyle name="Output 2 11 13 4 3" xfId="21025"/>
    <cellStyle name="Output 2 11 13 5" xfId="21026"/>
    <cellStyle name="Output 2 11 13 5 2" xfId="21027"/>
    <cellStyle name="Output 2 11 13 5 3" xfId="21028"/>
    <cellStyle name="Output 2 11 13 6" xfId="21029"/>
    <cellStyle name="Output 2 11 13 6 2" xfId="21030"/>
    <cellStyle name="Output 2 11 13 6 3" xfId="21031"/>
    <cellStyle name="Output 2 11 13 7" xfId="21032"/>
    <cellStyle name="Output 2 11 13 8" xfId="21033"/>
    <cellStyle name="Output 2 11 14" xfId="21034"/>
    <cellStyle name="Output 2 11 14 2" xfId="21035"/>
    <cellStyle name="Output 2 11 14 2 2" xfId="21036"/>
    <cellStyle name="Output 2 11 14 2 3" xfId="21037"/>
    <cellStyle name="Output 2 11 14 3" xfId="21038"/>
    <cellStyle name="Output 2 11 14 3 2" xfId="21039"/>
    <cellStyle name="Output 2 11 14 3 3" xfId="21040"/>
    <cellStyle name="Output 2 11 14 4" xfId="21041"/>
    <cellStyle name="Output 2 11 14 4 2" xfId="21042"/>
    <cellStyle name="Output 2 11 14 4 3" xfId="21043"/>
    <cellStyle name="Output 2 11 14 5" xfId="21044"/>
    <cellStyle name="Output 2 11 14 5 2" xfId="21045"/>
    <cellStyle name="Output 2 11 14 5 3" xfId="21046"/>
    <cellStyle name="Output 2 11 14 6" xfId="21047"/>
    <cellStyle name="Output 2 11 14 6 2" xfId="21048"/>
    <cellStyle name="Output 2 11 14 6 3" xfId="21049"/>
    <cellStyle name="Output 2 11 14 7" xfId="21050"/>
    <cellStyle name="Output 2 11 14 8" xfId="21051"/>
    <cellStyle name="Output 2 11 15" xfId="21052"/>
    <cellStyle name="Output 2 11 15 2" xfId="21053"/>
    <cellStyle name="Output 2 11 15 3" xfId="21054"/>
    <cellStyle name="Output 2 11 16" xfId="21055"/>
    <cellStyle name="Output 2 11 16 2" xfId="21056"/>
    <cellStyle name="Output 2 11 16 3" xfId="21057"/>
    <cellStyle name="Output 2 11 17" xfId="21058"/>
    <cellStyle name="Output 2 11 18" xfId="21059"/>
    <cellStyle name="Output 2 11 2" xfId="21060"/>
    <cellStyle name="Output 2 11 2 2" xfId="21061"/>
    <cellStyle name="Output 2 11 2 2 2" xfId="21062"/>
    <cellStyle name="Output 2 11 2 2 3" xfId="21063"/>
    <cellStyle name="Output 2 11 2 3" xfId="21064"/>
    <cellStyle name="Output 2 11 2 3 2" xfId="21065"/>
    <cellStyle name="Output 2 11 2 3 3" xfId="21066"/>
    <cellStyle name="Output 2 11 2 4" xfId="21067"/>
    <cellStyle name="Output 2 11 2 4 2" xfId="21068"/>
    <cellStyle name="Output 2 11 2 4 3" xfId="21069"/>
    <cellStyle name="Output 2 11 2 5" xfId="21070"/>
    <cellStyle name="Output 2 11 2 5 2" xfId="21071"/>
    <cellStyle name="Output 2 11 2 5 3" xfId="21072"/>
    <cellStyle name="Output 2 11 2 6" xfId="21073"/>
    <cellStyle name="Output 2 11 2 6 2" xfId="21074"/>
    <cellStyle name="Output 2 11 2 6 3" xfId="21075"/>
    <cellStyle name="Output 2 11 2 7" xfId="21076"/>
    <cellStyle name="Output 2 11 2 8" xfId="21077"/>
    <cellStyle name="Output 2 11 2 9" xfId="21078"/>
    <cellStyle name="Output 2 11 3" xfId="21079"/>
    <cellStyle name="Output 2 11 3 2" xfId="21080"/>
    <cellStyle name="Output 2 11 3 2 2" xfId="21081"/>
    <cellStyle name="Output 2 11 3 2 3" xfId="21082"/>
    <cellStyle name="Output 2 11 3 3" xfId="21083"/>
    <cellStyle name="Output 2 11 3 3 2" xfId="21084"/>
    <cellStyle name="Output 2 11 3 3 3" xfId="21085"/>
    <cellStyle name="Output 2 11 3 4" xfId="21086"/>
    <cellStyle name="Output 2 11 3 4 2" xfId="21087"/>
    <cellStyle name="Output 2 11 3 4 3" xfId="21088"/>
    <cellStyle name="Output 2 11 3 5" xfId="21089"/>
    <cellStyle name="Output 2 11 3 5 2" xfId="21090"/>
    <cellStyle name="Output 2 11 3 5 3" xfId="21091"/>
    <cellStyle name="Output 2 11 3 6" xfId="21092"/>
    <cellStyle name="Output 2 11 3 6 2" xfId="21093"/>
    <cellStyle name="Output 2 11 3 6 3" xfId="21094"/>
    <cellStyle name="Output 2 11 3 7" xfId="21095"/>
    <cellStyle name="Output 2 11 3 8" xfId="21096"/>
    <cellStyle name="Output 2 11 3 9" xfId="21097"/>
    <cellStyle name="Output 2 11 4" xfId="21098"/>
    <cellStyle name="Output 2 11 4 2" xfId="21099"/>
    <cellStyle name="Output 2 11 4 2 2" xfId="21100"/>
    <cellStyle name="Output 2 11 4 2 3" xfId="21101"/>
    <cellStyle name="Output 2 11 4 3" xfId="21102"/>
    <cellStyle name="Output 2 11 4 3 2" xfId="21103"/>
    <cellStyle name="Output 2 11 4 3 3" xfId="21104"/>
    <cellStyle name="Output 2 11 4 4" xfId="21105"/>
    <cellStyle name="Output 2 11 4 4 2" xfId="21106"/>
    <cellStyle name="Output 2 11 4 4 3" xfId="21107"/>
    <cellStyle name="Output 2 11 4 5" xfId="21108"/>
    <cellStyle name="Output 2 11 4 5 2" xfId="21109"/>
    <cellStyle name="Output 2 11 4 5 3" xfId="21110"/>
    <cellStyle name="Output 2 11 4 6" xfId="21111"/>
    <cellStyle name="Output 2 11 4 6 2" xfId="21112"/>
    <cellStyle name="Output 2 11 4 6 3" xfId="21113"/>
    <cellStyle name="Output 2 11 4 7" xfId="21114"/>
    <cellStyle name="Output 2 11 4 8" xfId="21115"/>
    <cellStyle name="Output 2 11 4 9" xfId="21116"/>
    <cellStyle name="Output 2 11 5" xfId="21117"/>
    <cellStyle name="Output 2 11 5 2" xfId="21118"/>
    <cellStyle name="Output 2 11 5 2 2" xfId="21119"/>
    <cellStyle name="Output 2 11 5 2 3" xfId="21120"/>
    <cellStyle name="Output 2 11 5 3" xfId="21121"/>
    <cellStyle name="Output 2 11 5 3 2" xfId="21122"/>
    <cellStyle name="Output 2 11 5 3 3" xfId="21123"/>
    <cellStyle name="Output 2 11 5 4" xfId="21124"/>
    <cellStyle name="Output 2 11 5 4 2" xfId="21125"/>
    <cellStyle name="Output 2 11 5 4 3" xfId="21126"/>
    <cellStyle name="Output 2 11 5 5" xfId="21127"/>
    <cellStyle name="Output 2 11 5 5 2" xfId="21128"/>
    <cellStyle name="Output 2 11 5 5 3" xfId="21129"/>
    <cellStyle name="Output 2 11 5 6" xfId="21130"/>
    <cellStyle name="Output 2 11 5 6 2" xfId="21131"/>
    <cellStyle name="Output 2 11 5 6 3" xfId="21132"/>
    <cellStyle name="Output 2 11 5 7" xfId="21133"/>
    <cellStyle name="Output 2 11 5 8" xfId="21134"/>
    <cellStyle name="Output 2 11 5 9" xfId="21135"/>
    <cellStyle name="Output 2 11 6" xfId="21136"/>
    <cellStyle name="Output 2 11 6 2" xfId="21137"/>
    <cellStyle name="Output 2 11 6 2 2" xfId="21138"/>
    <cellStyle name="Output 2 11 6 2 3" xfId="21139"/>
    <cellStyle name="Output 2 11 6 3" xfId="21140"/>
    <cellStyle name="Output 2 11 6 3 2" xfId="21141"/>
    <cellStyle name="Output 2 11 6 3 3" xfId="21142"/>
    <cellStyle name="Output 2 11 6 4" xfId="21143"/>
    <cellStyle name="Output 2 11 6 4 2" xfId="21144"/>
    <cellStyle name="Output 2 11 6 4 3" xfId="21145"/>
    <cellStyle name="Output 2 11 6 5" xfId="21146"/>
    <cellStyle name="Output 2 11 6 5 2" xfId="21147"/>
    <cellStyle name="Output 2 11 6 5 3" xfId="21148"/>
    <cellStyle name="Output 2 11 6 6" xfId="21149"/>
    <cellStyle name="Output 2 11 6 6 2" xfId="21150"/>
    <cellStyle name="Output 2 11 6 6 3" xfId="21151"/>
    <cellStyle name="Output 2 11 6 7" xfId="21152"/>
    <cellStyle name="Output 2 11 6 8" xfId="21153"/>
    <cellStyle name="Output 2 11 6 9" xfId="21154"/>
    <cellStyle name="Output 2 11 7" xfId="21155"/>
    <cellStyle name="Output 2 11 7 2" xfId="21156"/>
    <cellStyle name="Output 2 11 7 2 2" xfId="21157"/>
    <cellStyle name="Output 2 11 7 2 3" xfId="21158"/>
    <cellStyle name="Output 2 11 7 3" xfId="21159"/>
    <cellStyle name="Output 2 11 7 3 2" xfId="21160"/>
    <cellStyle name="Output 2 11 7 3 3" xfId="21161"/>
    <cellStyle name="Output 2 11 7 4" xfId="21162"/>
    <cellStyle name="Output 2 11 7 4 2" xfId="21163"/>
    <cellStyle name="Output 2 11 7 4 3" xfId="21164"/>
    <cellStyle name="Output 2 11 7 5" xfId="21165"/>
    <cellStyle name="Output 2 11 7 5 2" xfId="21166"/>
    <cellStyle name="Output 2 11 7 5 3" xfId="21167"/>
    <cellStyle name="Output 2 11 7 6" xfId="21168"/>
    <cellStyle name="Output 2 11 7 6 2" xfId="21169"/>
    <cellStyle name="Output 2 11 7 6 3" xfId="21170"/>
    <cellStyle name="Output 2 11 7 7" xfId="21171"/>
    <cellStyle name="Output 2 11 7 8" xfId="21172"/>
    <cellStyle name="Output 2 11 7 9" xfId="21173"/>
    <cellStyle name="Output 2 11 8" xfId="21174"/>
    <cellStyle name="Output 2 11 8 2" xfId="21175"/>
    <cellStyle name="Output 2 11 8 2 2" xfId="21176"/>
    <cellStyle name="Output 2 11 8 2 3" xfId="21177"/>
    <cellStyle name="Output 2 11 8 3" xfId="21178"/>
    <cellStyle name="Output 2 11 8 3 2" xfId="21179"/>
    <cellStyle name="Output 2 11 8 3 3" xfId="21180"/>
    <cellStyle name="Output 2 11 8 4" xfId="21181"/>
    <cellStyle name="Output 2 11 8 4 2" xfId="21182"/>
    <cellStyle name="Output 2 11 8 4 3" xfId="21183"/>
    <cellStyle name="Output 2 11 8 5" xfId="21184"/>
    <cellStyle name="Output 2 11 8 5 2" xfId="21185"/>
    <cellStyle name="Output 2 11 8 5 3" xfId="21186"/>
    <cellStyle name="Output 2 11 8 6" xfId="21187"/>
    <cellStyle name="Output 2 11 8 6 2" xfId="21188"/>
    <cellStyle name="Output 2 11 8 6 3" xfId="21189"/>
    <cellStyle name="Output 2 11 8 7" xfId="21190"/>
    <cellStyle name="Output 2 11 8 8" xfId="21191"/>
    <cellStyle name="Output 2 11 8 9" xfId="21192"/>
    <cellStyle name="Output 2 11 9" xfId="21193"/>
    <cellStyle name="Output 2 11 9 2" xfId="21194"/>
    <cellStyle name="Output 2 11 9 2 2" xfId="21195"/>
    <cellStyle name="Output 2 11 9 2 3" xfId="21196"/>
    <cellStyle name="Output 2 11 9 3" xfId="21197"/>
    <cellStyle name="Output 2 11 9 3 2" xfId="21198"/>
    <cellStyle name="Output 2 11 9 3 3" xfId="21199"/>
    <cellStyle name="Output 2 11 9 4" xfId="21200"/>
    <cellStyle name="Output 2 11 9 4 2" xfId="21201"/>
    <cellStyle name="Output 2 11 9 4 3" xfId="21202"/>
    <cellStyle name="Output 2 11 9 5" xfId="21203"/>
    <cellStyle name="Output 2 11 9 5 2" xfId="21204"/>
    <cellStyle name="Output 2 11 9 5 3" xfId="21205"/>
    <cellStyle name="Output 2 11 9 6" xfId="21206"/>
    <cellStyle name="Output 2 11 9 6 2" xfId="21207"/>
    <cellStyle name="Output 2 11 9 6 3" xfId="21208"/>
    <cellStyle name="Output 2 11 9 7" xfId="21209"/>
    <cellStyle name="Output 2 11 9 8" xfId="21210"/>
    <cellStyle name="Output 2 12" xfId="21211"/>
    <cellStyle name="Output 2 12 10" xfId="21212"/>
    <cellStyle name="Output 2 12 11" xfId="21213"/>
    <cellStyle name="Output 2 12 2" xfId="21214"/>
    <cellStyle name="Output 2 12 2 2" xfId="21215"/>
    <cellStyle name="Output 2 12 2 3" xfId="21216"/>
    <cellStyle name="Output 2 12 2 4" xfId="21217"/>
    <cellStyle name="Output 2 12 3" xfId="21218"/>
    <cellStyle name="Output 2 12 3 2" xfId="21219"/>
    <cellStyle name="Output 2 12 3 3" xfId="21220"/>
    <cellStyle name="Output 2 12 3 4" xfId="21221"/>
    <cellStyle name="Output 2 12 4" xfId="21222"/>
    <cellStyle name="Output 2 12 4 2" xfId="21223"/>
    <cellStyle name="Output 2 12 4 3" xfId="21224"/>
    <cellStyle name="Output 2 12 4 4" xfId="21225"/>
    <cellStyle name="Output 2 12 5" xfId="21226"/>
    <cellStyle name="Output 2 12 5 2" xfId="21227"/>
    <cellStyle name="Output 2 12 5 3" xfId="21228"/>
    <cellStyle name="Output 2 12 5 4" xfId="21229"/>
    <cellStyle name="Output 2 12 6" xfId="21230"/>
    <cellStyle name="Output 2 12 6 2" xfId="21231"/>
    <cellStyle name="Output 2 12 6 3" xfId="21232"/>
    <cellStyle name="Output 2 12 6 4" xfId="21233"/>
    <cellStyle name="Output 2 12 7" xfId="21234"/>
    <cellStyle name="Output 2 12 8" xfId="21235"/>
    <cellStyle name="Output 2 12 9" xfId="21236"/>
    <cellStyle name="Output 2 13" xfId="21237"/>
    <cellStyle name="Output 2 13 10" xfId="21238"/>
    <cellStyle name="Output 2 13 2" xfId="21239"/>
    <cellStyle name="Output 2 13 2 2" xfId="21240"/>
    <cellStyle name="Output 2 13 2 3" xfId="21241"/>
    <cellStyle name="Output 2 13 2 4" xfId="21242"/>
    <cellStyle name="Output 2 13 3" xfId="21243"/>
    <cellStyle name="Output 2 13 3 2" xfId="21244"/>
    <cellStyle name="Output 2 13 3 3" xfId="21245"/>
    <cellStyle name="Output 2 13 3 4" xfId="21246"/>
    <cellStyle name="Output 2 13 4" xfId="21247"/>
    <cellStyle name="Output 2 13 4 2" xfId="21248"/>
    <cellStyle name="Output 2 13 4 3" xfId="21249"/>
    <cellStyle name="Output 2 13 4 4" xfId="21250"/>
    <cellStyle name="Output 2 13 5" xfId="21251"/>
    <cellStyle name="Output 2 13 5 2" xfId="21252"/>
    <cellStyle name="Output 2 13 5 3" xfId="21253"/>
    <cellStyle name="Output 2 13 5 4" xfId="21254"/>
    <cellStyle name="Output 2 13 6" xfId="21255"/>
    <cellStyle name="Output 2 13 6 2" xfId="21256"/>
    <cellStyle name="Output 2 13 6 3" xfId="21257"/>
    <cellStyle name="Output 2 13 6 4" xfId="21258"/>
    <cellStyle name="Output 2 13 7" xfId="21259"/>
    <cellStyle name="Output 2 13 8" xfId="21260"/>
    <cellStyle name="Output 2 13 9" xfId="21261"/>
    <cellStyle name="Output 2 14" xfId="21262"/>
    <cellStyle name="Output 2 14 2" xfId="21263"/>
    <cellStyle name="Output 2 14 2 2" xfId="21264"/>
    <cellStyle name="Output 2 14 2 3" xfId="21265"/>
    <cellStyle name="Output 2 14 3" xfId="21266"/>
    <cellStyle name="Output 2 14 3 2" xfId="21267"/>
    <cellStyle name="Output 2 14 3 3" xfId="21268"/>
    <cellStyle name="Output 2 14 4" xfId="21269"/>
    <cellStyle name="Output 2 14 4 2" xfId="21270"/>
    <cellStyle name="Output 2 14 4 3" xfId="21271"/>
    <cellStyle name="Output 2 14 5" xfId="21272"/>
    <cellStyle name="Output 2 14 5 2" xfId="21273"/>
    <cellStyle name="Output 2 14 5 3" xfId="21274"/>
    <cellStyle name="Output 2 14 6" xfId="21275"/>
    <cellStyle name="Output 2 14 6 2" xfId="21276"/>
    <cellStyle name="Output 2 14 6 3" xfId="21277"/>
    <cellStyle name="Output 2 14 7" xfId="21278"/>
    <cellStyle name="Output 2 14 8" xfId="21279"/>
    <cellStyle name="Output 2 14 9" xfId="21280"/>
    <cellStyle name="Output 2 15" xfId="21281"/>
    <cellStyle name="Output 2 15 2" xfId="21282"/>
    <cellStyle name="Output 2 15 2 2" xfId="21283"/>
    <cellStyle name="Output 2 15 2 3" xfId="21284"/>
    <cellStyle name="Output 2 15 3" xfId="21285"/>
    <cellStyle name="Output 2 15 3 2" xfId="21286"/>
    <cellStyle name="Output 2 15 3 3" xfId="21287"/>
    <cellStyle name="Output 2 15 4" xfId="21288"/>
    <cellStyle name="Output 2 15 4 2" xfId="21289"/>
    <cellStyle name="Output 2 15 4 3" xfId="21290"/>
    <cellStyle name="Output 2 15 5" xfId="21291"/>
    <cellStyle name="Output 2 15 5 2" xfId="21292"/>
    <cellStyle name="Output 2 15 5 3" xfId="21293"/>
    <cellStyle name="Output 2 15 6" xfId="21294"/>
    <cellStyle name="Output 2 15 6 2" xfId="21295"/>
    <cellStyle name="Output 2 15 6 3" xfId="21296"/>
    <cellStyle name="Output 2 15 7" xfId="21297"/>
    <cellStyle name="Output 2 15 8" xfId="21298"/>
    <cellStyle name="Output 2 15 9" xfId="21299"/>
    <cellStyle name="Output 2 16" xfId="21300"/>
    <cellStyle name="Output 2 16 2" xfId="21301"/>
    <cellStyle name="Output 2 16 2 2" xfId="21302"/>
    <cellStyle name="Output 2 16 2 3" xfId="21303"/>
    <cellStyle name="Output 2 16 3" xfId="21304"/>
    <cellStyle name="Output 2 16 3 2" xfId="21305"/>
    <cellStyle name="Output 2 16 3 3" xfId="21306"/>
    <cellStyle name="Output 2 16 4" xfId="21307"/>
    <cellStyle name="Output 2 16 4 2" xfId="21308"/>
    <cellStyle name="Output 2 16 4 3" xfId="21309"/>
    <cellStyle name="Output 2 16 5" xfId="21310"/>
    <cellStyle name="Output 2 16 5 2" xfId="21311"/>
    <cellStyle name="Output 2 16 5 3" xfId="21312"/>
    <cellStyle name="Output 2 16 6" xfId="21313"/>
    <cellStyle name="Output 2 16 6 2" xfId="21314"/>
    <cellStyle name="Output 2 16 6 3" xfId="21315"/>
    <cellStyle name="Output 2 16 7" xfId="21316"/>
    <cellStyle name="Output 2 16 8" xfId="21317"/>
    <cellStyle name="Output 2 16 9" xfId="21318"/>
    <cellStyle name="Output 2 17" xfId="21319"/>
    <cellStyle name="Output 2 17 2" xfId="21320"/>
    <cellStyle name="Output 2 17 2 2" xfId="21321"/>
    <cellStyle name="Output 2 17 2 3" xfId="21322"/>
    <cellStyle name="Output 2 17 3" xfId="21323"/>
    <cellStyle name="Output 2 17 3 2" xfId="21324"/>
    <cellStyle name="Output 2 17 3 3" xfId="21325"/>
    <cellStyle name="Output 2 17 4" xfId="21326"/>
    <cellStyle name="Output 2 17 4 2" xfId="21327"/>
    <cellStyle name="Output 2 17 4 3" xfId="21328"/>
    <cellStyle name="Output 2 17 5" xfId="21329"/>
    <cellStyle name="Output 2 17 5 2" xfId="21330"/>
    <cellStyle name="Output 2 17 5 3" xfId="21331"/>
    <cellStyle name="Output 2 17 6" xfId="21332"/>
    <cellStyle name="Output 2 17 6 2" xfId="21333"/>
    <cellStyle name="Output 2 17 6 3" xfId="21334"/>
    <cellStyle name="Output 2 17 7" xfId="21335"/>
    <cellStyle name="Output 2 17 8" xfId="21336"/>
    <cellStyle name="Output 2 17 9" xfId="21337"/>
    <cellStyle name="Output 2 18" xfId="21338"/>
    <cellStyle name="Output 2 18 2" xfId="21339"/>
    <cellStyle name="Output 2 18 2 2" xfId="21340"/>
    <cellStyle name="Output 2 18 2 3" xfId="21341"/>
    <cellStyle name="Output 2 18 3" xfId="21342"/>
    <cellStyle name="Output 2 18 3 2" xfId="21343"/>
    <cellStyle name="Output 2 18 3 3" xfId="21344"/>
    <cellStyle name="Output 2 18 4" xfId="21345"/>
    <cellStyle name="Output 2 18 4 2" xfId="21346"/>
    <cellStyle name="Output 2 18 4 3" xfId="21347"/>
    <cellStyle name="Output 2 18 5" xfId="21348"/>
    <cellStyle name="Output 2 18 5 2" xfId="21349"/>
    <cellStyle name="Output 2 18 5 3" xfId="21350"/>
    <cellStyle name="Output 2 18 6" xfId="21351"/>
    <cellStyle name="Output 2 18 6 2" xfId="21352"/>
    <cellStyle name="Output 2 18 6 3" xfId="21353"/>
    <cellStyle name="Output 2 18 7" xfId="21354"/>
    <cellStyle name="Output 2 18 8" xfId="21355"/>
    <cellStyle name="Output 2 18 9" xfId="21356"/>
    <cellStyle name="Output 2 19" xfId="21357"/>
    <cellStyle name="Output 2 19 2" xfId="21358"/>
    <cellStyle name="Output 2 19 2 2" xfId="21359"/>
    <cellStyle name="Output 2 19 2 3" xfId="21360"/>
    <cellStyle name="Output 2 19 3" xfId="21361"/>
    <cellStyle name="Output 2 19 3 2" xfId="21362"/>
    <cellStyle name="Output 2 19 3 3" xfId="21363"/>
    <cellStyle name="Output 2 19 4" xfId="21364"/>
    <cellStyle name="Output 2 19 4 2" xfId="21365"/>
    <cellStyle name="Output 2 19 4 3" xfId="21366"/>
    <cellStyle name="Output 2 19 5" xfId="21367"/>
    <cellStyle name="Output 2 19 5 2" xfId="21368"/>
    <cellStyle name="Output 2 19 5 3" xfId="21369"/>
    <cellStyle name="Output 2 19 6" xfId="21370"/>
    <cellStyle name="Output 2 19 6 2" xfId="21371"/>
    <cellStyle name="Output 2 19 6 3" xfId="21372"/>
    <cellStyle name="Output 2 19 7" xfId="21373"/>
    <cellStyle name="Output 2 19 8" xfId="21374"/>
    <cellStyle name="Output 2 19 9" xfId="21375"/>
    <cellStyle name="Output 2 2" xfId="21376"/>
    <cellStyle name="Output 2 2 10" xfId="21377"/>
    <cellStyle name="Output 2 2 10 2" xfId="21378"/>
    <cellStyle name="Output 2 2 10 2 2" xfId="21379"/>
    <cellStyle name="Output 2 2 10 2 3" xfId="21380"/>
    <cellStyle name="Output 2 2 10 3" xfId="21381"/>
    <cellStyle name="Output 2 2 10 3 2" xfId="21382"/>
    <cellStyle name="Output 2 2 10 3 3" xfId="21383"/>
    <cellStyle name="Output 2 2 10 4" xfId="21384"/>
    <cellStyle name="Output 2 2 10 4 2" xfId="21385"/>
    <cellStyle name="Output 2 2 10 4 3" xfId="21386"/>
    <cellStyle name="Output 2 2 10 5" xfId="21387"/>
    <cellStyle name="Output 2 2 10 5 2" xfId="21388"/>
    <cellStyle name="Output 2 2 10 5 3" xfId="21389"/>
    <cellStyle name="Output 2 2 10 6" xfId="21390"/>
    <cellStyle name="Output 2 2 10 6 2" xfId="21391"/>
    <cellStyle name="Output 2 2 10 6 3" xfId="21392"/>
    <cellStyle name="Output 2 2 10 7" xfId="21393"/>
    <cellStyle name="Output 2 2 10 8" xfId="21394"/>
    <cellStyle name="Output 2 2 10 9" xfId="21395"/>
    <cellStyle name="Output 2 2 11" xfId="21396"/>
    <cellStyle name="Output 2 2 11 2" xfId="21397"/>
    <cellStyle name="Output 2 2 11 2 2" xfId="21398"/>
    <cellStyle name="Output 2 2 11 2 3" xfId="21399"/>
    <cellStyle name="Output 2 2 11 3" xfId="21400"/>
    <cellStyle name="Output 2 2 11 3 2" xfId="21401"/>
    <cellStyle name="Output 2 2 11 3 3" xfId="21402"/>
    <cellStyle name="Output 2 2 11 4" xfId="21403"/>
    <cellStyle name="Output 2 2 11 4 2" xfId="21404"/>
    <cellStyle name="Output 2 2 11 4 3" xfId="21405"/>
    <cellStyle name="Output 2 2 11 5" xfId="21406"/>
    <cellStyle name="Output 2 2 11 5 2" xfId="21407"/>
    <cellStyle name="Output 2 2 11 5 3" xfId="21408"/>
    <cellStyle name="Output 2 2 11 6" xfId="21409"/>
    <cellStyle name="Output 2 2 11 6 2" xfId="21410"/>
    <cellStyle name="Output 2 2 11 6 3" xfId="21411"/>
    <cellStyle name="Output 2 2 11 7" xfId="21412"/>
    <cellStyle name="Output 2 2 11 8" xfId="21413"/>
    <cellStyle name="Output 2 2 11 9" xfId="21414"/>
    <cellStyle name="Output 2 2 12" xfId="21415"/>
    <cellStyle name="Output 2 2 12 2" xfId="21416"/>
    <cellStyle name="Output 2 2 12 2 2" xfId="21417"/>
    <cellStyle name="Output 2 2 12 2 3" xfId="21418"/>
    <cellStyle name="Output 2 2 12 3" xfId="21419"/>
    <cellStyle name="Output 2 2 12 3 2" xfId="21420"/>
    <cellStyle name="Output 2 2 12 3 3" xfId="21421"/>
    <cellStyle name="Output 2 2 12 4" xfId="21422"/>
    <cellStyle name="Output 2 2 12 4 2" xfId="21423"/>
    <cellStyle name="Output 2 2 12 4 3" xfId="21424"/>
    <cellStyle name="Output 2 2 12 5" xfId="21425"/>
    <cellStyle name="Output 2 2 12 5 2" xfId="21426"/>
    <cellStyle name="Output 2 2 12 5 3" xfId="21427"/>
    <cellStyle name="Output 2 2 12 6" xfId="21428"/>
    <cellStyle name="Output 2 2 12 6 2" xfId="21429"/>
    <cellStyle name="Output 2 2 12 6 3" xfId="21430"/>
    <cellStyle name="Output 2 2 12 7" xfId="21431"/>
    <cellStyle name="Output 2 2 12 8" xfId="21432"/>
    <cellStyle name="Output 2 2 12 9" xfId="21433"/>
    <cellStyle name="Output 2 2 13" xfId="21434"/>
    <cellStyle name="Output 2 2 13 2" xfId="21435"/>
    <cellStyle name="Output 2 2 13 2 2" xfId="21436"/>
    <cellStyle name="Output 2 2 13 2 3" xfId="21437"/>
    <cellStyle name="Output 2 2 13 3" xfId="21438"/>
    <cellStyle name="Output 2 2 13 3 2" xfId="21439"/>
    <cellStyle name="Output 2 2 13 3 3" xfId="21440"/>
    <cellStyle name="Output 2 2 13 4" xfId="21441"/>
    <cellStyle name="Output 2 2 13 4 2" xfId="21442"/>
    <cellStyle name="Output 2 2 13 4 3" xfId="21443"/>
    <cellStyle name="Output 2 2 13 5" xfId="21444"/>
    <cellStyle name="Output 2 2 13 5 2" xfId="21445"/>
    <cellStyle name="Output 2 2 13 5 3" xfId="21446"/>
    <cellStyle name="Output 2 2 13 6" xfId="21447"/>
    <cellStyle name="Output 2 2 13 6 2" xfId="21448"/>
    <cellStyle name="Output 2 2 13 6 3" xfId="21449"/>
    <cellStyle name="Output 2 2 13 7" xfId="21450"/>
    <cellStyle name="Output 2 2 13 8" xfId="21451"/>
    <cellStyle name="Output 2 2 13 9" xfId="21452"/>
    <cellStyle name="Output 2 2 14" xfId="21453"/>
    <cellStyle name="Output 2 2 14 2" xfId="21454"/>
    <cellStyle name="Output 2 2 14 2 2" xfId="21455"/>
    <cellStyle name="Output 2 2 14 2 3" xfId="21456"/>
    <cellStyle name="Output 2 2 14 3" xfId="21457"/>
    <cellStyle name="Output 2 2 14 3 2" xfId="21458"/>
    <cellStyle name="Output 2 2 14 3 3" xfId="21459"/>
    <cellStyle name="Output 2 2 14 4" xfId="21460"/>
    <cellStyle name="Output 2 2 14 4 2" xfId="21461"/>
    <cellStyle name="Output 2 2 14 4 3" xfId="21462"/>
    <cellStyle name="Output 2 2 14 5" xfId="21463"/>
    <cellStyle name="Output 2 2 14 5 2" xfId="21464"/>
    <cellStyle name="Output 2 2 14 5 3" xfId="21465"/>
    <cellStyle name="Output 2 2 14 6" xfId="21466"/>
    <cellStyle name="Output 2 2 14 6 2" xfId="21467"/>
    <cellStyle name="Output 2 2 14 6 3" xfId="21468"/>
    <cellStyle name="Output 2 2 14 7" xfId="21469"/>
    <cellStyle name="Output 2 2 14 8" xfId="21470"/>
    <cellStyle name="Output 2 2 14 9" xfId="21471"/>
    <cellStyle name="Output 2 2 15" xfId="21472"/>
    <cellStyle name="Output 2 2 15 2" xfId="21473"/>
    <cellStyle name="Output 2 2 15 2 2" xfId="21474"/>
    <cellStyle name="Output 2 2 15 2 3" xfId="21475"/>
    <cellStyle name="Output 2 2 15 3" xfId="21476"/>
    <cellStyle name="Output 2 2 15 3 2" xfId="21477"/>
    <cellStyle name="Output 2 2 15 3 3" xfId="21478"/>
    <cellStyle name="Output 2 2 15 4" xfId="21479"/>
    <cellStyle name="Output 2 2 15 4 2" xfId="21480"/>
    <cellStyle name="Output 2 2 15 4 3" xfId="21481"/>
    <cellStyle name="Output 2 2 15 5" xfId="21482"/>
    <cellStyle name="Output 2 2 15 5 2" xfId="21483"/>
    <cellStyle name="Output 2 2 15 5 3" xfId="21484"/>
    <cellStyle name="Output 2 2 15 6" xfId="21485"/>
    <cellStyle name="Output 2 2 15 6 2" xfId="21486"/>
    <cellStyle name="Output 2 2 15 6 3" xfId="21487"/>
    <cellStyle name="Output 2 2 15 7" xfId="21488"/>
    <cellStyle name="Output 2 2 15 8" xfId="21489"/>
    <cellStyle name="Output 2 2 15 9" xfId="21490"/>
    <cellStyle name="Output 2 2 16" xfId="21491"/>
    <cellStyle name="Output 2 2 16 2" xfId="21492"/>
    <cellStyle name="Output 2 2 16 3" xfId="21493"/>
    <cellStyle name="Output 2 2 16 4" xfId="21494"/>
    <cellStyle name="Output 2 2 17" xfId="21495"/>
    <cellStyle name="Output 2 2 18" xfId="21496"/>
    <cellStyle name="Output 2 2 19" xfId="21497"/>
    <cellStyle name="Output 2 2 2" xfId="21498"/>
    <cellStyle name="Output 2 2 2 10" xfId="21499"/>
    <cellStyle name="Output 2 2 2 10 2" xfId="21500"/>
    <cellStyle name="Output 2 2 2 10 2 2" xfId="21501"/>
    <cellStyle name="Output 2 2 2 10 2 3" xfId="21502"/>
    <cellStyle name="Output 2 2 2 10 3" xfId="21503"/>
    <cellStyle name="Output 2 2 2 10 3 2" xfId="21504"/>
    <cellStyle name="Output 2 2 2 10 3 3" xfId="21505"/>
    <cellStyle name="Output 2 2 2 10 4" xfId="21506"/>
    <cellStyle name="Output 2 2 2 10 4 2" xfId="21507"/>
    <cellStyle name="Output 2 2 2 10 4 3" xfId="21508"/>
    <cellStyle name="Output 2 2 2 10 5" xfId="21509"/>
    <cellStyle name="Output 2 2 2 10 5 2" xfId="21510"/>
    <cellStyle name="Output 2 2 2 10 5 3" xfId="21511"/>
    <cellStyle name="Output 2 2 2 10 6" xfId="21512"/>
    <cellStyle name="Output 2 2 2 10 6 2" xfId="21513"/>
    <cellStyle name="Output 2 2 2 10 6 3" xfId="21514"/>
    <cellStyle name="Output 2 2 2 10 7" xfId="21515"/>
    <cellStyle name="Output 2 2 2 10 8" xfId="21516"/>
    <cellStyle name="Output 2 2 2 10 9" xfId="21517"/>
    <cellStyle name="Output 2 2 2 11" xfId="21518"/>
    <cellStyle name="Output 2 2 2 11 2" xfId="21519"/>
    <cellStyle name="Output 2 2 2 11 2 2" xfId="21520"/>
    <cellStyle name="Output 2 2 2 11 2 3" xfId="21521"/>
    <cellStyle name="Output 2 2 2 11 3" xfId="21522"/>
    <cellStyle name="Output 2 2 2 11 3 2" xfId="21523"/>
    <cellStyle name="Output 2 2 2 11 3 3" xfId="21524"/>
    <cellStyle name="Output 2 2 2 11 4" xfId="21525"/>
    <cellStyle name="Output 2 2 2 11 4 2" xfId="21526"/>
    <cellStyle name="Output 2 2 2 11 4 3" xfId="21527"/>
    <cellStyle name="Output 2 2 2 11 5" xfId="21528"/>
    <cellStyle name="Output 2 2 2 11 5 2" xfId="21529"/>
    <cellStyle name="Output 2 2 2 11 5 3" xfId="21530"/>
    <cellStyle name="Output 2 2 2 11 6" xfId="21531"/>
    <cellStyle name="Output 2 2 2 11 6 2" xfId="21532"/>
    <cellStyle name="Output 2 2 2 11 6 3" xfId="21533"/>
    <cellStyle name="Output 2 2 2 11 7" xfId="21534"/>
    <cellStyle name="Output 2 2 2 11 8" xfId="21535"/>
    <cellStyle name="Output 2 2 2 11 9" xfId="21536"/>
    <cellStyle name="Output 2 2 2 12" xfId="21537"/>
    <cellStyle name="Output 2 2 2 12 2" xfId="21538"/>
    <cellStyle name="Output 2 2 2 12 2 2" xfId="21539"/>
    <cellStyle name="Output 2 2 2 12 2 3" xfId="21540"/>
    <cellStyle name="Output 2 2 2 12 3" xfId="21541"/>
    <cellStyle name="Output 2 2 2 12 3 2" xfId="21542"/>
    <cellStyle name="Output 2 2 2 12 3 3" xfId="21543"/>
    <cellStyle name="Output 2 2 2 12 4" xfId="21544"/>
    <cellStyle name="Output 2 2 2 12 4 2" xfId="21545"/>
    <cellStyle name="Output 2 2 2 12 4 3" xfId="21546"/>
    <cellStyle name="Output 2 2 2 12 5" xfId="21547"/>
    <cellStyle name="Output 2 2 2 12 5 2" xfId="21548"/>
    <cellStyle name="Output 2 2 2 12 5 3" xfId="21549"/>
    <cellStyle name="Output 2 2 2 12 6" xfId="21550"/>
    <cellStyle name="Output 2 2 2 12 6 2" xfId="21551"/>
    <cellStyle name="Output 2 2 2 12 6 3" xfId="21552"/>
    <cellStyle name="Output 2 2 2 12 7" xfId="21553"/>
    <cellStyle name="Output 2 2 2 12 8" xfId="21554"/>
    <cellStyle name="Output 2 2 2 12 9" xfId="21555"/>
    <cellStyle name="Output 2 2 2 13" xfId="21556"/>
    <cellStyle name="Output 2 2 2 13 2" xfId="21557"/>
    <cellStyle name="Output 2 2 2 13 2 2" xfId="21558"/>
    <cellStyle name="Output 2 2 2 13 2 3" xfId="21559"/>
    <cellStyle name="Output 2 2 2 13 3" xfId="21560"/>
    <cellStyle name="Output 2 2 2 13 3 2" xfId="21561"/>
    <cellStyle name="Output 2 2 2 13 3 3" xfId="21562"/>
    <cellStyle name="Output 2 2 2 13 4" xfId="21563"/>
    <cellStyle name="Output 2 2 2 13 4 2" xfId="21564"/>
    <cellStyle name="Output 2 2 2 13 4 3" xfId="21565"/>
    <cellStyle name="Output 2 2 2 13 5" xfId="21566"/>
    <cellStyle name="Output 2 2 2 13 5 2" xfId="21567"/>
    <cellStyle name="Output 2 2 2 13 5 3" xfId="21568"/>
    <cellStyle name="Output 2 2 2 13 6" xfId="21569"/>
    <cellStyle name="Output 2 2 2 13 6 2" xfId="21570"/>
    <cellStyle name="Output 2 2 2 13 6 3" xfId="21571"/>
    <cellStyle name="Output 2 2 2 13 7" xfId="21572"/>
    <cellStyle name="Output 2 2 2 13 8" xfId="21573"/>
    <cellStyle name="Output 2 2 2 13 9" xfId="21574"/>
    <cellStyle name="Output 2 2 2 14" xfId="21575"/>
    <cellStyle name="Output 2 2 2 14 2" xfId="21576"/>
    <cellStyle name="Output 2 2 2 14 3" xfId="21577"/>
    <cellStyle name="Output 2 2 2 14 4" xfId="21578"/>
    <cellStyle name="Output 2 2 2 15" xfId="21579"/>
    <cellStyle name="Output 2 2 2 16" xfId="21580"/>
    <cellStyle name="Output 2 2 2 17" xfId="21581"/>
    <cellStyle name="Output 2 2 2 18" xfId="21582"/>
    <cellStyle name="Output 2 2 2 19" xfId="21583"/>
    <cellStyle name="Output 2 2 2 2" xfId="21584"/>
    <cellStyle name="Output 2 2 2 2 10" xfId="21585"/>
    <cellStyle name="Output 2 2 2 2 10 2" xfId="21586"/>
    <cellStyle name="Output 2 2 2 2 10 2 2" xfId="21587"/>
    <cellStyle name="Output 2 2 2 2 10 2 3" xfId="21588"/>
    <cellStyle name="Output 2 2 2 2 10 3" xfId="21589"/>
    <cellStyle name="Output 2 2 2 2 10 3 2" xfId="21590"/>
    <cellStyle name="Output 2 2 2 2 10 3 3" xfId="21591"/>
    <cellStyle name="Output 2 2 2 2 10 4" xfId="21592"/>
    <cellStyle name="Output 2 2 2 2 10 4 2" xfId="21593"/>
    <cellStyle name="Output 2 2 2 2 10 4 3" xfId="21594"/>
    <cellStyle name="Output 2 2 2 2 10 5" xfId="21595"/>
    <cellStyle name="Output 2 2 2 2 10 5 2" xfId="21596"/>
    <cellStyle name="Output 2 2 2 2 10 5 3" xfId="21597"/>
    <cellStyle name="Output 2 2 2 2 10 6" xfId="21598"/>
    <cellStyle name="Output 2 2 2 2 10 6 2" xfId="21599"/>
    <cellStyle name="Output 2 2 2 2 10 6 3" xfId="21600"/>
    <cellStyle name="Output 2 2 2 2 10 7" xfId="21601"/>
    <cellStyle name="Output 2 2 2 2 10 8" xfId="21602"/>
    <cellStyle name="Output 2 2 2 2 11" xfId="21603"/>
    <cellStyle name="Output 2 2 2 2 11 2" xfId="21604"/>
    <cellStyle name="Output 2 2 2 2 11 2 2" xfId="21605"/>
    <cellStyle name="Output 2 2 2 2 11 2 3" xfId="21606"/>
    <cellStyle name="Output 2 2 2 2 11 3" xfId="21607"/>
    <cellStyle name="Output 2 2 2 2 11 3 2" xfId="21608"/>
    <cellStyle name="Output 2 2 2 2 11 3 3" xfId="21609"/>
    <cellStyle name="Output 2 2 2 2 11 4" xfId="21610"/>
    <cellStyle name="Output 2 2 2 2 11 4 2" xfId="21611"/>
    <cellStyle name="Output 2 2 2 2 11 4 3" xfId="21612"/>
    <cellStyle name="Output 2 2 2 2 11 5" xfId="21613"/>
    <cellStyle name="Output 2 2 2 2 11 5 2" xfId="21614"/>
    <cellStyle name="Output 2 2 2 2 11 5 3" xfId="21615"/>
    <cellStyle name="Output 2 2 2 2 11 6" xfId="21616"/>
    <cellStyle name="Output 2 2 2 2 11 6 2" xfId="21617"/>
    <cellStyle name="Output 2 2 2 2 11 6 3" xfId="21618"/>
    <cellStyle name="Output 2 2 2 2 11 7" xfId="21619"/>
    <cellStyle name="Output 2 2 2 2 11 8" xfId="21620"/>
    <cellStyle name="Output 2 2 2 2 12" xfId="21621"/>
    <cellStyle name="Output 2 2 2 2 12 2" xfId="21622"/>
    <cellStyle name="Output 2 2 2 2 12 2 2" xfId="21623"/>
    <cellStyle name="Output 2 2 2 2 12 2 3" xfId="21624"/>
    <cellStyle name="Output 2 2 2 2 12 3" xfId="21625"/>
    <cellStyle name="Output 2 2 2 2 12 3 2" xfId="21626"/>
    <cellStyle name="Output 2 2 2 2 12 3 3" xfId="21627"/>
    <cellStyle name="Output 2 2 2 2 12 4" xfId="21628"/>
    <cellStyle name="Output 2 2 2 2 12 4 2" xfId="21629"/>
    <cellStyle name="Output 2 2 2 2 12 4 3" xfId="21630"/>
    <cellStyle name="Output 2 2 2 2 12 5" xfId="21631"/>
    <cellStyle name="Output 2 2 2 2 12 5 2" xfId="21632"/>
    <cellStyle name="Output 2 2 2 2 12 5 3" xfId="21633"/>
    <cellStyle name="Output 2 2 2 2 12 6" xfId="21634"/>
    <cellStyle name="Output 2 2 2 2 12 6 2" xfId="21635"/>
    <cellStyle name="Output 2 2 2 2 12 6 3" xfId="21636"/>
    <cellStyle name="Output 2 2 2 2 12 7" xfId="21637"/>
    <cellStyle name="Output 2 2 2 2 12 8" xfId="21638"/>
    <cellStyle name="Output 2 2 2 2 13" xfId="21639"/>
    <cellStyle name="Output 2 2 2 2 13 2" xfId="21640"/>
    <cellStyle name="Output 2 2 2 2 13 2 2" xfId="21641"/>
    <cellStyle name="Output 2 2 2 2 13 2 3" xfId="21642"/>
    <cellStyle name="Output 2 2 2 2 13 3" xfId="21643"/>
    <cellStyle name="Output 2 2 2 2 13 3 2" xfId="21644"/>
    <cellStyle name="Output 2 2 2 2 13 3 3" xfId="21645"/>
    <cellStyle name="Output 2 2 2 2 13 4" xfId="21646"/>
    <cellStyle name="Output 2 2 2 2 13 4 2" xfId="21647"/>
    <cellStyle name="Output 2 2 2 2 13 4 3" xfId="21648"/>
    <cellStyle name="Output 2 2 2 2 13 5" xfId="21649"/>
    <cellStyle name="Output 2 2 2 2 13 5 2" xfId="21650"/>
    <cellStyle name="Output 2 2 2 2 13 5 3" xfId="21651"/>
    <cellStyle name="Output 2 2 2 2 13 6" xfId="21652"/>
    <cellStyle name="Output 2 2 2 2 13 6 2" xfId="21653"/>
    <cellStyle name="Output 2 2 2 2 13 6 3" xfId="21654"/>
    <cellStyle name="Output 2 2 2 2 13 7" xfId="21655"/>
    <cellStyle name="Output 2 2 2 2 13 8" xfId="21656"/>
    <cellStyle name="Output 2 2 2 2 14" xfId="21657"/>
    <cellStyle name="Output 2 2 2 2 14 2" xfId="21658"/>
    <cellStyle name="Output 2 2 2 2 14 2 2" xfId="21659"/>
    <cellStyle name="Output 2 2 2 2 14 2 3" xfId="21660"/>
    <cellStyle name="Output 2 2 2 2 14 3" xfId="21661"/>
    <cellStyle name="Output 2 2 2 2 14 3 2" xfId="21662"/>
    <cellStyle name="Output 2 2 2 2 14 3 3" xfId="21663"/>
    <cellStyle name="Output 2 2 2 2 14 4" xfId="21664"/>
    <cellStyle name="Output 2 2 2 2 14 4 2" xfId="21665"/>
    <cellStyle name="Output 2 2 2 2 14 4 3" xfId="21666"/>
    <cellStyle name="Output 2 2 2 2 14 5" xfId="21667"/>
    <cellStyle name="Output 2 2 2 2 14 5 2" xfId="21668"/>
    <cellStyle name="Output 2 2 2 2 14 5 3" xfId="21669"/>
    <cellStyle name="Output 2 2 2 2 14 6" xfId="21670"/>
    <cellStyle name="Output 2 2 2 2 14 6 2" xfId="21671"/>
    <cellStyle name="Output 2 2 2 2 14 6 3" xfId="21672"/>
    <cellStyle name="Output 2 2 2 2 14 7" xfId="21673"/>
    <cellStyle name="Output 2 2 2 2 14 8" xfId="21674"/>
    <cellStyle name="Output 2 2 2 2 15" xfId="21675"/>
    <cellStyle name="Output 2 2 2 2 15 2" xfId="21676"/>
    <cellStyle name="Output 2 2 2 2 15 3" xfId="21677"/>
    <cellStyle name="Output 2 2 2 2 16" xfId="21678"/>
    <cellStyle name="Output 2 2 2 2 16 2" xfId="21679"/>
    <cellStyle name="Output 2 2 2 2 16 3" xfId="21680"/>
    <cellStyle name="Output 2 2 2 2 17" xfId="21681"/>
    <cellStyle name="Output 2 2 2 2 18" xfId="21682"/>
    <cellStyle name="Output 2 2 2 2 2" xfId="21683"/>
    <cellStyle name="Output 2 2 2 2 2 2" xfId="21684"/>
    <cellStyle name="Output 2 2 2 2 2 2 2" xfId="21685"/>
    <cellStyle name="Output 2 2 2 2 2 2 3" xfId="21686"/>
    <cellStyle name="Output 2 2 2 2 2 3" xfId="21687"/>
    <cellStyle name="Output 2 2 2 2 2 3 2" xfId="21688"/>
    <cellStyle name="Output 2 2 2 2 2 3 3" xfId="21689"/>
    <cellStyle name="Output 2 2 2 2 2 4" xfId="21690"/>
    <cellStyle name="Output 2 2 2 2 2 4 2" xfId="21691"/>
    <cellStyle name="Output 2 2 2 2 2 4 3" xfId="21692"/>
    <cellStyle name="Output 2 2 2 2 2 5" xfId="21693"/>
    <cellStyle name="Output 2 2 2 2 2 5 2" xfId="21694"/>
    <cellStyle name="Output 2 2 2 2 2 5 3" xfId="21695"/>
    <cellStyle name="Output 2 2 2 2 2 6" xfId="21696"/>
    <cellStyle name="Output 2 2 2 2 2 6 2" xfId="21697"/>
    <cellStyle name="Output 2 2 2 2 2 6 3" xfId="21698"/>
    <cellStyle name="Output 2 2 2 2 2 7" xfId="21699"/>
    <cellStyle name="Output 2 2 2 2 2 8" xfId="21700"/>
    <cellStyle name="Output 2 2 2 2 2 9" xfId="21701"/>
    <cellStyle name="Output 2 2 2 2 3" xfId="21702"/>
    <cellStyle name="Output 2 2 2 2 3 2" xfId="21703"/>
    <cellStyle name="Output 2 2 2 2 3 2 2" xfId="21704"/>
    <cellStyle name="Output 2 2 2 2 3 2 3" xfId="21705"/>
    <cellStyle name="Output 2 2 2 2 3 3" xfId="21706"/>
    <cellStyle name="Output 2 2 2 2 3 3 2" xfId="21707"/>
    <cellStyle name="Output 2 2 2 2 3 3 3" xfId="21708"/>
    <cellStyle name="Output 2 2 2 2 3 4" xfId="21709"/>
    <cellStyle name="Output 2 2 2 2 3 4 2" xfId="21710"/>
    <cellStyle name="Output 2 2 2 2 3 4 3" xfId="21711"/>
    <cellStyle name="Output 2 2 2 2 3 5" xfId="21712"/>
    <cellStyle name="Output 2 2 2 2 3 5 2" xfId="21713"/>
    <cellStyle name="Output 2 2 2 2 3 5 3" xfId="21714"/>
    <cellStyle name="Output 2 2 2 2 3 6" xfId="21715"/>
    <cellStyle name="Output 2 2 2 2 3 6 2" xfId="21716"/>
    <cellStyle name="Output 2 2 2 2 3 6 3" xfId="21717"/>
    <cellStyle name="Output 2 2 2 2 3 7" xfId="21718"/>
    <cellStyle name="Output 2 2 2 2 3 8" xfId="21719"/>
    <cellStyle name="Output 2 2 2 2 3 9" xfId="21720"/>
    <cellStyle name="Output 2 2 2 2 4" xfId="21721"/>
    <cellStyle name="Output 2 2 2 2 4 2" xfId="21722"/>
    <cellStyle name="Output 2 2 2 2 4 2 2" xfId="21723"/>
    <cellStyle name="Output 2 2 2 2 4 2 3" xfId="21724"/>
    <cellStyle name="Output 2 2 2 2 4 3" xfId="21725"/>
    <cellStyle name="Output 2 2 2 2 4 3 2" xfId="21726"/>
    <cellStyle name="Output 2 2 2 2 4 3 3" xfId="21727"/>
    <cellStyle name="Output 2 2 2 2 4 4" xfId="21728"/>
    <cellStyle name="Output 2 2 2 2 4 4 2" xfId="21729"/>
    <cellStyle name="Output 2 2 2 2 4 4 3" xfId="21730"/>
    <cellStyle name="Output 2 2 2 2 4 5" xfId="21731"/>
    <cellStyle name="Output 2 2 2 2 4 5 2" xfId="21732"/>
    <cellStyle name="Output 2 2 2 2 4 5 3" xfId="21733"/>
    <cellStyle name="Output 2 2 2 2 4 6" xfId="21734"/>
    <cellStyle name="Output 2 2 2 2 4 6 2" xfId="21735"/>
    <cellStyle name="Output 2 2 2 2 4 6 3" xfId="21736"/>
    <cellStyle name="Output 2 2 2 2 4 7" xfId="21737"/>
    <cellStyle name="Output 2 2 2 2 4 8" xfId="21738"/>
    <cellStyle name="Output 2 2 2 2 4 9" xfId="21739"/>
    <cellStyle name="Output 2 2 2 2 5" xfId="21740"/>
    <cellStyle name="Output 2 2 2 2 5 2" xfId="21741"/>
    <cellStyle name="Output 2 2 2 2 5 2 2" xfId="21742"/>
    <cellStyle name="Output 2 2 2 2 5 2 3" xfId="21743"/>
    <cellStyle name="Output 2 2 2 2 5 3" xfId="21744"/>
    <cellStyle name="Output 2 2 2 2 5 3 2" xfId="21745"/>
    <cellStyle name="Output 2 2 2 2 5 3 3" xfId="21746"/>
    <cellStyle name="Output 2 2 2 2 5 4" xfId="21747"/>
    <cellStyle name="Output 2 2 2 2 5 4 2" xfId="21748"/>
    <cellStyle name="Output 2 2 2 2 5 4 3" xfId="21749"/>
    <cellStyle name="Output 2 2 2 2 5 5" xfId="21750"/>
    <cellStyle name="Output 2 2 2 2 5 5 2" xfId="21751"/>
    <cellStyle name="Output 2 2 2 2 5 5 3" xfId="21752"/>
    <cellStyle name="Output 2 2 2 2 5 6" xfId="21753"/>
    <cellStyle name="Output 2 2 2 2 5 6 2" xfId="21754"/>
    <cellStyle name="Output 2 2 2 2 5 6 3" xfId="21755"/>
    <cellStyle name="Output 2 2 2 2 5 7" xfId="21756"/>
    <cellStyle name="Output 2 2 2 2 5 8" xfId="21757"/>
    <cellStyle name="Output 2 2 2 2 5 9" xfId="21758"/>
    <cellStyle name="Output 2 2 2 2 6" xfId="21759"/>
    <cellStyle name="Output 2 2 2 2 6 2" xfId="21760"/>
    <cellStyle name="Output 2 2 2 2 6 2 2" xfId="21761"/>
    <cellStyle name="Output 2 2 2 2 6 2 3" xfId="21762"/>
    <cellStyle name="Output 2 2 2 2 6 3" xfId="21763"/>
    <cellStyle name="Output 2 2 2 2 6 3 2" xfId="21764"/>
    <cellStyle name="Output 2 2 2 2 6 3 3" xfId="21765"/>
    <cellStyle name="Output 2 2 2 2 6 4" xfId="21766"/>
    <cellStyle name="Output 2 2 2 2 6 4 2" xfId="21767"/>
    <cellStyle name="Output 2 2 2 2 6 4 3" xfId="21768"/>
    <cellStyle name="Output 2 2 2 2 6 5" xfId="21769"/>
    <cellStyle name="Output 2 2 2 2 6 5 2" xfId="21770"/>
    <cellStyle name="Output 2 2 2 2 6 5 3" xfId="21771"/>
    <cellStyle name="Output 2 2 2 2 6 6" xfId="21772"/>
    <cellStyle name="Output 2 2 2 2 6 6 2" xfId="21773"/>
    <cellStyle name="Output 2 2 2 2 6 6 3" xfId="21774"/>
    <cellStyle name="Output 2 2 2 2 6 7" xfId="21775"/>
    <cellStyle name="Output 2 2 2 2 6 8" xfId="21776"/>
    <cellStyle name="Output 2 2 2 2 6 9" xfId="21777"/>
    <cellStyle name="Output 2 2 2 2 7" xfId="21778"/>
    <cellStyle name="Output 2 2 2 2 7 2" xfId="21779"/>
    <cellStyle name="Output 2 2 2 2 7 2 2" xfId="21780"/>
    <cellStyle name="Output 2 2 2 2 7 2 3" xfId="21781"/>
    <cellStyle name="Output 2 2 2 2 7 3" xfId="21782"/>
    <cellStyle name="Output 2 2 2 2 7 3 2" xfId="21783"/>
    <cellStyle name="Output 2 2 2 2 7 3 3" xfId="21784"/>
    <cellStyle name="Output 2 2 2 2 7 4" xfId="21785"/>
    <cellStyle name="Output 2 2 2 2 7 4 2" xfId="21786"/>
    <cellStyle name="Output 2 2 2 2 7 4 3" xfId="21787"/>
    <cellStyle name="Output 2 2 2 2 7 5" xfId="21788"/>
    <cellStyle name="Output 2 2 2 2 7 5 2" xfId="21789"/>
    <cellStyle name="Output 2 2 2 2 7 5 3" xfId="21790"/>
    <cellStyle name="Output 2 2 2 2 7 6" xfId="21791"/>
    <cellStyle name="Output 2 2 2 2 7 6 2" xfId="21792"/>
    <cellStyle name="Output 2 2 2 2 7 6 3" xfId="21793"/>
    <cellStyle name="Output 2 2 2 2 7 7" xfId="21794"/>
    <cellStyle name="Output 2 2 2 2 7 8" xfId="21795"/>
    <cellStyle name="Output 2 2 2 2 7 9" xfId="21796"/>
    <cellStyle name="Output 2 2 2 2 8" xfId="21797"/>
    <cellStyle name="Output 2 2 2 2 8 2" xfId="21798"/>
    <cellStyle name="Output 2 2 2 2 8 2 2" xfId="21799"/>
    <cellStyle name="Output 2 2 2 2 8 2 3" xfId="21800"/>
    <cellStyle name="Output 2 2 2 2 8 3" xfId="21801"/>
    <cellStyle name="Output 2 2 2 2 8 3 2" xfId="21802"/>
    <cellStyle name="Output 2 2 2 2 8 3 3" xfId="21803"/>
    <cellStyle name="Output 2 2 2 2 8 4" xfId="21804"/>
    <cellStyle name="Output 2 2 2 2 8 4 2" xfId="21805"/>
    <cellStyle name="Output 2 2 2 2 8 4 3" xfId="21806"/>
    <cellStyle name="Output 2 2 2 2 8 5" xfId="21807"/>
    <cellStyle name="Output 2 2 2 2 8 5 2" xfId="21808"/>
    <cellStyle name="Output 2 2 2 2 8 5 3" xfId="21809"/>
    <cellStyle name="Output 2 2 2 2 8 6" xfId="21810"/>
    <cellStyle name="Output 2 2 2 2 8 6 2" xfId="21811"/>
    <cellStyle name="Output 2 2 2 2 8 6 3" xfId="21812"/>
    <cellStyle name="Output 2 2 2 2 8 7" xfId="21813"/>
    <cellStyle name="Output 2 2 2 2 8 8" xfId="21814"/>
    <cellStyle name="Output 2 2 2 2 8 9" xfId="21815"/>
    <cellStyle name="Output 2 2 2 2 9" xfId="21816"/>
    <cellStyle name="Output 2 2 2 2 9 2" xfId="21817"/>
    <cellStyle name="Output 2 2 2 2 9 2 2" xfId="21818"/>
    <cellStyle name="Output 2 2 2 2 9 2 3" xfId="21819"/>
    <cellStyle name="Output 2 2 2 2 9 3" xfId="21820"/>
    <cellStyle name="Output 2 2 2 2 9 3 2" xfId="21821"/>
    <cellStyle name="Output 2 2 2 2 9 3 3" xfId="21822"/>
    <cellStyle name="Output 2 2 2 2 9 4" xfId="21823"/>
    <cellStyle name="Output 2 2 2 2 9 4 2" xfId="21824"/>
    <cellStyle name="Output 2 2 2 2 9 4 3" xfId="21825"/>
    <cellStyle name="Output 2 2 2 2 9 5" xfId="21826"/>
    <cellStyle name="Output 2 2 2 2 9 5 2" xfId="21827"/>
    <cellStyle name="Output 2 2 2 2 9 5 3" xfId="21828"/>
    <cellStyle name="Output 2 2 2 2 9 6" xfId="21829"/>
    <cellStyle name="Output 2 2 2 2 9 6 2" xfId="21830"/>
    <cellStyle name="Output 2 2 2 2 9 6 3" xfId="21831"/>
    <cellStyle name="Output 2 2 2 2 9 7" xfId="21832"/>
    <cellStyle name="Output 2 2 2 2 9 8" xfId="21833"/>
    <cellStyle name="Output 2 2 2 20" xfId="21834"/>
    <cellStyle name="Output 2 2 2 21" xfId="21835"/>
    <cellStyle name="Output 2 2 2 3" xfId="21836"/>
    <cellStyle name="Output 2 2 2 3 10" xfId="21837"/>
    <cellStyle name="Output 2 2 2 3 10 2" xfId="21838"/>
    <cellStyle name="Output 2 2 2 3 10 2 2" xfId="21839"/>
    <cellStyle name="Output 2 2 2 3 10 2 3" xfId="21840"/>
    <cellStyle name="Output 2 2 2 3 10 3" xfId="21841"/>
    <cellStyle name="Output 2 2 2 3 10 3 2" xfId="21842"/>
    <cellStyle name="Output 2 2 2 3 10 3 3" xfId="21843"/>
    <cellStyle name="Output 2 2 2 3 10 4" xfId="21844"/>
    <cellStyle name="Output 2 2 2 3 10 4 2" xfId="21845"/>
    <cellStyle name="Output 2 2 2 3 10 4 3" xfId="21846"/>
    <cellStyle name="Output 2 2 2 3 10 5" xfId="21847"/>
    <cellStyle name="Output 2 2 2 3 10 5 2" xfId="21848"/>
    <cellStyle name="Output 2 2 2 3 10 5 3" xfId="21849"/>
    <cellStyle name="Output 2 2 2 3 10 6" xfId="21850"/>
    <cellStyle name="Output 2 2 2 3 10 6 2" xfId="21851"/>
    <cellStyle name="Output 2 2 2 3 10 6 3" xfId="21852"/>
    <cellStyle name="Output 2 2 2 3 10 7" xfId="21853"/>
    <cellStyle name="Output 2 2 2 3 10 8" xfId="21854"/>
    <cellStyle name="Output 2 2 2 3 11" xfId="21855"/>
    <cellStyle name="Output 2 2 2 3 11 2" xfId="21856"/>
    <cellStyle name="Output 2 2 2 3 11 2 2" xfId="21857"/>
    <cellStyle name="Output 2 2 2 3 11 2 3" xfId="21858"/>
    <cellStyle name="Output 2 2 2 3 11 3" xfId="21859"/>
    <cellStyle name="Output 2 2 2 3 11 3 2" xfId="21860"/>
    <cellStyle name="Output 2 2 2 3 11 3 3" xfId="21861"/>
    <cellStyle name="Output 2 2 2 3 11 4" xfId="21862"/>
    <cellStyle name="Output 2 2 2 3 11 4 2" xfId="21863"/>
    <cellStyle name="Output 2 2 2 3 11 4 3" xfId="21864"/>
    <cellStyle name="Output 2 2 2 3 11 5" xfId="21865"/>
    <cellStyle name="Output 2 2 2 3 11 5 2" xfId="21866"/>
    <cellStyle name="Output 2 2 2 3 11 5 3" xfId="21867"/>
    <cellStyle name="Output 2 2 2 3 11 6" xfId="21868"/>
    <cellStyle name="Output 2 2 2 3 11 6 2" xfId="21869"/>
    <cellStyle name="Output 2 2 2 3 11 6 3" xfId="21870"/>
    <cellStyle name="Output 2 2 2 3 11 7" xfId="21871"/>
    <cellStyle name="Output 2 2 2 3 11 8" xfId="21872"/>
    <cellStyle name="Output 2 2 2 3 12" xfId="21873"/>
    <cellStyle name="Output 2 2 2 3 12 2" xfId="21874"/>
    <cellStyle name="Output 2 2 2 3 12 2 2" xfId="21875"/>
    <cellStyle name="Output 2 2 2 3 12 2 3" xfId="21876"/>
    <cellStyle name="Output 2 2 2 3 12 3" xfId="21877"/>
    <cellStyle name="Output 2 2 2 3 12 3 2" xfId="21878"/>
    <cellStyle name="Output 2 2 2 3 12 3 3" xfId="21879"/>
    <cellStyle name="Output 2 2 2 3 12 4" xfId="21880"/>
    <cellStyle name="Output 2 2 2 3 12 4 2" xfId="21881"/>
    <cellStyle name="Output 2 2 2 3 12 4 3" xfId="21882"/>
    <cellStyle name="Output 2 2 2 3 12 5" xfId="21883"/>
    <cellStyle name="Output 2 2 2 3 12 5 2" xfId="21884"/>
    <cellStyle name="Output 2 2 2 3 12 5 3" xfId="21885"/>
    <cellStyle name="Output 2 2 2 3 12 6" xfId="21886"/>
    <cellStyle name="Output 2 2 2 3 12 6 2" xfId="21887"/>
    <cellStyle name="Output 2 2 2 3 12 6 3" xfId="21888"/>
    <cellStyle name="Output 2 2 2 3 12 7" xfId="21889"/>
    <cellStyle name="Output 2 2 2 3 12 8" xfId="21890"/>
    <cellStyle name="Output 2 2 2 3 13" xfId="21891"/>
    <cellStyle name="Output 2 2 2 3 13 2" xfId="21892"/>
    <cellStyle name="Output 2 2 2 3 13 2 2" xfId="21893"/>
    <cellStyle name="Output 2 2 2 3 13 2 3" xfId="21894"/>
    <cellStyle name="Output 2 2 2 3 13 3" xfId="21895"/>
    <cellStyle name="Output 2 2 2 3 13 3 2" xfId="21896"/>
    <cellStyle name="Output 2 2 2 3 13 3 3" xfId="21897"/>
    <cellStyle name="Output 2 2 2 3 13 4" xfId="21898"/>
    <cellStyle name="Output 2 2 2 3 13 4 2" xfId="21899"/>
    <cellStyle name="Output 2 2 2 3 13 4 3" xfId="21900"/>
    <cellStyle name="Output 2 2 2 3 13 5" xfId="21901"/>
    <cellStyle name="Output 2 2 2 3 13 5 2" xfId="21902"/>
    <cellStyle name="Output 2 2 2 3 13 5 3" xfId="21903"/>
    <cellStyle name="Output 2 2 2 3 13 6" xfId="21904"/>
    <cellStyle name="Output 2 2 2 3 13 6 2" xfId="21905"/>
    <cellStyle name="Output 2 2 2 3 13 6 3" xfId="21906"/>
    <cellStyle name="Output 2 2 2 3 13 7" xfId="21907"/>
    <cellStyle name="Output 2 2 2 3 13 8" xfId="21908"/>
    <cellStyle name="Output 2 2 2 3 14" xfId="21909"/>
    <cellStyle name="Output 2 2 2 3 14 2" xfId="21910"/>
    <cellStyle name="Output 2 2 2 3 14 2 2" xfId="21911"/>
    <cellStyle name="Output 2 2 2 3 14 2 3" xfId="21912"/>
    <cellStyle name="Output 2 2 2 3 14 3" xfId="21913"/>
    <cellStyle name="Output 2 2 2 3 14 3 2" xfId="21914"/>
    <cellStyle name="Output 2 2 2 3 14 3 3" xfId="21915"/>
    <cellStyle name="Output 2 2 2 3 14 4" xfId="21916"/>
    <cellStyle name="Output 2 2 2 3 14 4 2" xfId="21917"/>
    <cellStyle name="Output 2 2 2 3 14 4 3" xfId="21918"/>
    <cellStyle name="Output 2 2 2 3 14 5" xfId="21919"/>
    <cellStyle name="Output 2 2 2 3 14 5 2" xfId="21920"/>
    <cellStyle name="Output 2 2 2 3 14 5 3" xfId="21921"/>
    <cellStyle name="Output 2 2 2 3 14 6" xfId="21922"/>
    <cellStyle name="Output 2 2 2 3 14 6 2" xfId="21923"/>
    <cellStyle name="Output 2 2 2 3 14 6 3" xfId="21924"/>
    <cellStyle name="Output 2 2 2 3 14 7" xfId="21925"/>
    <cellStyle name="Output 2 2 2 3 14 8" xfId="21926"/>
    <cellStyle name="Output 2 2 2 3 15" xfId="21927"/>
    <cellStyle name="Output 2 2 2 3 15 2" xfId="21928"/>
    <cellStyle name="Output 2 2 2 3 15 3" xfId="21929"/>
    <cellStyle name="Output 2 2 2 3 16" xfId="21930"/>
    <cellStyle name="Output 2 2 2 3 16 2" xfId="21931"/>
    <cellStyle name="Output 2 2 2 3 16 3" xfId="21932"/>
    <cellStyle name="Output 2 2 2 3 17" xfId="21933"/>
    <cellStyle name="Output 2 2 2 3 18" xfId="21934"/>
    <cellStyle name="Output 2 2 2 3 2" xfId="21935"/>
    <cellStyle name="Output 2 2 2 3 2 2" xfId="21936"/>
    <cellStyle name="Output 2 2 2 3 2 2 2" xfId="21937"/>
    <cellStyle name="Output 2 2 2 3 2 2 3" xfId="21938"/>
    <cellStyle name="Output 2 2 2 3 2 3" xfId="21939"/>
    <cellStyle name="Output 2 2 2 3 2 3 2" xfId="21940"/>
    <cellStyle name="Output 2 2 2 3 2 3 3" xfId="21941"/>
    <cellStyle name="Output 2 2 2 3 2 4" xfId="21942"/>
    <cellStyle name="Output 2 2 2 3 2 4 2" xfId="21943"/>
    <cellStyle name="Output 2 2 2 3 2 4 3" xfId="21944"/>
    <cellStyle name="Output 2 2 2 3 2 5" xfId="21945"/>
    <cellStyle name="Output 2 2 2 3 2 5 2" xfId="21946"/>
    <cellStyle name="Output 2 2 2 3 2 5 3" xfId="21947"/>
    <cellStyle name="Output 2 2 2 3 2 6" xfId="21948"/>
    <cellStyle name="Output 2 2 2 3 2 6 2" xfId="21949"/>
    <cellStyle name="Output 2 2 2 3 2 6 3" xfId="21950"/>
    <cellStyle name="Output 2 2 2 3 2 7" xfId="21951"/>
    <cellStyle name="Output 2 2 2 3 2 8" xfId="21952"/>
    <cellStyle name="Output 2 2 2 3 2 9" xfId="21953"/>
    <cellStyle name="Output 2 2 2 3 3" xfId="21954"/>
    <cellStyle name="Output 2 2 2 3 3 2" xfId="21955"/>
    <cellStyle name="Output 2 2 2 3 3 2 2" xfId="21956"/>
    <cellStyle name="Output 2 2 2 3 3 2 3" xfId="21957"/>
    <cellStyle name="Output 2 2 2 3 3 3" xfId="21958"/>
    <cellStyle name="Output 2 2 2 3 3 3 2" xfId="21959"/>
    <cellStyle name="Output 2 2 2 3 3 3 3" xfId="21960"/>
    <cellStyle name="Output 2 2 2 3 3 4" xfId="21961"/>
    <cellStyle name="Output 2 2 2 3 3 4 2" xfId="21962"/>
    <cellStyle name="Output 2 2 2 3 3 4 3" xfId="21963"/>
    <cellStyle name="Output 2 2 2 3 3 5" xfId="21964"/>
    <cellStyle name="Output 2 2 2 3 3 5 2" xfId="21965"/>
    <cellStyle name="Output 2 2 2 3 3 5 3" xfId="21966"/>
    <cellStyle name="Output 2 2 2 3 3 6" xfId="21967"/>
    <cellStyle name="Output 2 2 2 3 3 6 2" xfId="21968"/>
    <cellStyle name="Output 2 2 2 3 3 6 3" xfId="21969"/>
    <cellStyle name="Output 2 2 2 3 3 7" xfId="21970"/>
    <cellStyle name="Output 2 2 2 3 3 8" xfId="21971"/>
    <cellStyle name="Output 2 2 2 3 3 9" xfId="21972"/>
    <cellStyle name="Output 2 2 2 3 4" xfId="21973"/>
    <cellStyle name="Output 2 2 2 3 4 2" xfId="21974"/>
    <cellStyle name="Output 2 2 2 3 4 2 2" xfId="21975"/>
    <cellStyle name="Output 2 2 2 3 4 2 3" xfId="21976"/>
    <cellStyle name="Output 2 2 2 3 4 3" xfId="21977"/>
    <cellStyle name="Output 2 2 2 3 4 3 2" xfId="21978"/>
    <cellStyle name="Output 2 2 2 3 4 3 3" xfId="21979"/>
    <cellStyle name="Output 2 2 2 3 4 4" xfId="21980"/>
    <cellStyle name="Output 2 2 2 3 4 4 2" xfId="21981"/>
    <cellStyle name="Output 2 2 2 3 4 4 3" xfId="21982"/>
    <cellStyle name="Output 2 2 2 3 4 5" xfId="21983"/>
    <cellStyle name="Output 2 2 2 3 4 5 2" xfId="21984"/>
    <cellStyle name="Output 2 2 2 3 4 5 3" xfId="21985"/>
    <cellStyle name="Output 2 2 2 3 4 6" xfId="21986"/>
    <cellStyle name="Output 2 2 2 3 4 6 2" xfId="21987"/>
    <cellStyle name="Output 2 2 2 3 4 6 3" xfId="21988"/>
    <cellStyle name="Output 2 2 2 3 4 7" xfId="21989"/>
    <cellStyle name="Output 2 2 2 3 4 8" xfId="21990"/>
    <cellStyle name="Output 2 2 2 3 4 9" xfId="21991"/>
    <cellStyle name="Output 2 2 2 3 5" xfId="21992"/>
    <cellStyle name="Output 2 2 2 3 5 2" xfId="21993"/>
    <cellStyle name="Output 2 2 2 3 5 2 2" xfId="21994"/>
    <cellStyle name="Output 2 2 2 3 5 2 3" xfId="21995"/>
    <cellStyle name="Output 2 2 2 3 5 3" xfId="21996"/>
    <cellStyle name="Output 2 2 2 3 5 3 2" xfId="21997"/>
    <cellStyle name="Output 2 2 2 3 5 3 3" xfId="21998"/>
    <cellStyle name="Output 2 2 2 3 5 4" xfId="21999"/>
    <cellStyle name="Output 2 2 2 3 5 4 2" xfId="22000"/>
    <cellStyle name="Output 2 2 2 3 5 4 3" xfId="22001"/>
    <cellStyle name="Output 2 2 2 3 5 5" xfId="22002"/>
    <cellStyle name="Output 2 2 2 3 5 5 2" xfId="22003"/>
    <cellStyle name="Output 2 2 2 3 5 5 3" xfId="22004"/>
    <cellStyle name="Output 2 2 2 3 5 6" xfId="22005"/>
    <cellStyle name="Output 2 2 2 3 5 6 2" xfId="22006"/>
    <cellStyle name="Output 2 2 2 3 5 6 3" xfId="22007"/>
    <cellStyle name="Output 2 2 2 3 5 7" xfId="22008"/>
    <cellStyle name="Output 2 2 2 3 5 8" xfId="22009"/>
    <cellStyle name="Output 2 2 2 3 5 9" xfId="22010"/>
    <cellStyle name="Output 2 2 2 3 6" xfId="22011"/>
    <cellStyle name="Output 2 2 2 3 6 2" xfId="22012"/>
    <cellStyle name="Output 2 2 2 3 6 2 2" xfId="22013"/>
    <cellStyle name="Output 2 2 2 3 6 2 3" xfId="22014"/>
    <cellStyle name="Output 2 2 2 3 6 3" xfId="22015"/>
    <cellStyle name="Output 2 2 2 3 6 3 2" xfId="22016"/>
    <cellStyle name="Output 2 2 2 3 6 3 3" xfId="22017"/>
    <cellStyle name="Output 2 2 2 3 6 4" xfId="22018"/>
    <cellStyle name="Output 2 2 2 3 6 4 2" xfId="22019"/>
    <cellStyle name="Output 2 2 2 3 6 4 3" xfId="22020"/>
    <cellStyle name="Output 2 2 2 3 6 5" xfId="22021"/>
    <cellStyle name="Output 2 2 2 3 6 5 2" xfId="22022"/>
    <cellStyle name="Output 2 2 2 3 6 5 3" xfId="22023"/>
    <cellStyle name="Output 2 2 2 3 6 6" xfId="22024"/>
    <cellStyle name="Output 2 2 2 3 6 6 2" xfId="22025"/>
    <cellStyle name="Output 2 2 2 3 6 6 3" xfId="22026"/>
    <cellStyle name="Output 2 2 2 3 6 7" xfId="22027"/>
    <cellStyle name="Output 2 2 2 3 6 8" xfId="22028"/>
    <cellStyle name="Output 2 2 2 3 6 9" xfId="22029"/>
    <cellStyle name="Output 2 2 2 3 7" xfId="22030"/>
    <cellStyle name="Output 2 2 2 3 7 2" xfId="22031"/>
    <cellStyle name="Output 2 2 2 3 7 2 2" xfId="22032"/>
    <cellStyle name="Output 2 2 2 3 7 2 3" xfId="22033"/>
    <cellStyle name="Output 2 2 2 3 7 3" xfId="22034"/>
    <cellStyle name="Output 2 2 2 3 7 3 2" xfId="22035"/>
    <cellStyle name="Output 2 2 2 3 7 3 3" xfId="22036"/>
    <cellStyle name="Output 2 2 2 3 7 4" xfId="22037"/>
    <cellStyle name="Output 2 2 2 3 7 4 2" xfId="22038"/>
    <cellStyle name="Output 2 2 2 3 7 4 3" xfId="22039"/>
    <cellStyle name="Output 2 2 2 3 7 5" xfId="22040"/>
    <cellStyle name="Output 2 2 2 3 7 5 2" xfId="22041"/>
    <cellStyle name="Output 2 2 2 3 7 5 3" xfId="22042"/>
    <cellStyle name="Output 2 2 2 3 7 6" xfId="22043"/>
    <cellStyle name="Output 2 2 2 3 7 6 2" xfId="22044"/>
    <cellStyle name="Output 2 2 2 3 7 6 3" xfId="22045"/>
    <cellStyle name="Output 2 2 2 3 7 7" xfId="22046"/>
    <cellStyle name="Output 2 2 2 3 7 8" xfId="22047"/>
    <cellStyle name="Output 2 2 2 3 7 9" xfId="22048"/>
    <cellStyle name="Output 2 2 2 3 8" xfId="22049"/>
    <cellStyle name="Output 2 2 2 3 8 2" xfId="22050"/>
    <cellStyle name="Output 2 2 2 3 8 2 2" xfId="22051"/>
    <cellStyle name="Output 2 2 2 3 8 2 3" xfId="22052"/>
    <cellStyle name="Output 2 2 2 3 8 3" xfId="22053"/>
    <cellStyle name="Output 2 2 2 3 8 3 2" xfId="22054"/>
    <cellStyle name="Output 2 2 2 3 8 3 3" xfId="22055"/>
    <cellStyle name="Output 2 2 2 3 8 4" xfId="22056"/>
    <cellStyle name="Output 2 2 2 3 8 4 2" xfId="22057"/>
    <cellStyle name="Output 2 2 2 3 8 4 3" xfId="22058"/>
    <cellStyle name="Output 2 2 2 3 8 5" xfId="22059"/>
    <cellStyle name="Output 2 2 2 3 8 5 2" xfId="22060"/>
    <cellStyle name="Output 2 2 2 3 8 5 3" xfId="22061"/>
    <cellStyle name="Output 2 2 2 3 8 6" xfId="22062"/>
    <cellStyle name="Output 2 2 2 3 8 6 2" xfId="22063"/>
    <cellStyle name="Output 2 2 2 3 8 6 3" xfId="22064"/>
    <cellStyle name="Output 2 2 2 3 8 7" xfId="22065"/>
    <cellStyle name="Output 2 2 2 3 8 8" xfId="22066"/>
    <cellStyle name="Output 2 2 2 3 8 9" xfId="22067"/>
    <cellStyle name="Output 2 2 2 3 9" xfId="22068"/>
    <cellStyle name="Output 2 2 2 3 9 2" xfId="22069"/>
    <cellStyle name="Output 2 2 2 3 9 2 2" xfId="22070"/>
    <cellStyle name="Output 2 2 2 3 9 2 3" xfId="22071"/>
    <cellStyle name="Output 2 2 2 3 9 3" xfId="22072"/>
    <cellStyle name="Output 2 2 2 3 9 3 2" xfId="22073"/>
    <cellStyle name="Output 2 2 2 3 9 3 3" xfId="22074"/>
    <cellStyle name="Output 2 2 2 3 9 4" xfId="22075"/>
    <cellStyle name="Output 2 2 2 3 9 4 2" xfId="22076"/>
    <cellStyle name="Output 2 2 2 3 9 4 3" xfId="22077"/>
    <cellStyle name="Output 2 2 2 3 9 5" xfId="22078"/>
    <cellStyle name="Output 2 2 2 3 9 5 2" xfId="22079"/>
    <cellStyle name="Output 2 2 2 3 9 5 3" xfId="22080"/>
    <cellStyle name="Output 2 2 2 3 9 6" xfId="22081"/>
    <cellStyle name="Output 2 2 2 3 9 6 2" xfId="22082"/>
    <cellStyle name="Output 2 2 2 3 9 6 3" xfId="22083"/>
    <cellStyle name="Output 2 2 2 3 9 7" xfId="22084"/>
    <cellStyle name="Output 2 2 2 3 9 8" xfId="22085"/>
    <cellStyle name="Output 2 2 2 4" xfId="22086"/>
    <cellStyle name="Output 2 2 2 4 10" xfId="22087"/>
    <cellStyle name="Output 2 2 2 4 11" xfId="22088"/>
    <cellStyle name="Output 2 2 2 4 2" xfId="22089"/>
    <cellStyle name="Output 2 2 2 4 2 2" xfId="22090"/>
    <cellStyle name="Output 2 2 2 4 2 3" xfId="22091"/>
    <cellStyle name="Output 2 2 2 4 2 4" xfId="22092"/>
    <cellStyle name="Output 2 2 2 4 3" xfId="22093"/>
    <cellStyle name="Output 2 2 2 4 3 2" xfId="22094"/>
    <cellStyle name="Output 2 2 2 4 3 3" xfId="22095"/>
    <cellStyle name="Output 2 2 2 4 3 4" xfId="22096"/>
    <cellStyle name="Output 2 2 2 4 4" xfId="22097"/>
    <cellStyle name="Output 2 2 2 4 4 2" xfId="22098"/>
    <cellStyle name="Output 2 2 2 4 4 3" xfId="22099"/>
    <cellStyle name="Output 2 2 2 4 4 4" xfId="22100"/>
    <cellStyle name="Output 2 2 2 4 5" xfId="22101"/>
    <cellStyle name="Output 2 2 2 4 5 2" xfId="22102"/>
    <cellStyle name="Output 2 2 2 4 5 3" xfId="22103"/>
    <cellStyle name="Output 2 2 2 4 5 4" xfId="22104"/>
    <cellStyle name="Output 2 2 2 4 6" xfId="22105"/>
    <cellStyle name="Output 2 2 2 4 6 2" xfId="22106"/>
    <cellStyle name="Output 2 2 2 4 6 3" xfId="22107"/>
    <cellStyle name="Output 2 2 2 4 6 4" xfId="22108"/>
    <cellStyle name="Output 2 2 2 4 7" xfId="22109"/>
    <cellStyle name="Output 2 2 2 4 8" xfId="22110"/>
    <cellStyle name="Output 2 2 2 4 9" xfId="22111"/>
    <cellStyle name="Output 2 2 2 5" xfId="22112"/>
    <cellStyle name="Output 2 2 2 5 10" xfId="22113"/>
    <cellStyle name="Output 2 2 2 5 11" xfId="22114"/>
    <cellStyle name="Output 2 2 2 5 2" xfId="22115"/>
    <cellStyle name="Output 2 2 2 5 2 2" xfId="22116"/>
    <cellStyle name="Output 2 2 2 5 2 3" xfId="22117"/>
    <cellStyle name="Output 2 2 2 5 2 4" xfId="22118"/>
    <cellStyle name="Output 2 2 2 5 3" xfId="22119"/>
    <cellStyle name="Output 2 2 2 5 3 2" xfId="22120"/>
    <cellStyle name="Output 2 2 2 5 3 3" xfId="22121"/>
    <cellStyle name="Output 2 2 2 5 3 4" xfId="22122"/>
    <cellStyle name="Output 2 2 2 5 4" xfId="22123"/>
    <cellStyle name="Output 2 2 2 5 4 2" xfId="22124"/>
    <cellStyle name="Output 2 2 2 5 4 3" xfId="22125"/>
    <cellStyle name="Output 2 2 2 5 4 4" xfId="22126"/>
    <cellStyle name="Output 2 2 2 5 5" xfId="22127"/>
    <cellStyle name="Output 2 2 2 5 5 2" xfId="22128"/>
    <cellStyle name="Output 2 2 2 5 5 3" xfId="22129"/>
    <cellStyle name="Output 2 2 2 5 5 4" xfId="22130"/>
    <cellStyle name="Output 2 2 2 5 6" xfId="22131"/>
    <cellStyle name="Output 2 2 2 5 6 2" xfId="22132"/>
    <cellStyle name="Output 2 2 2 5 6 3" xfId="22133"/>
    <cellStyle name="Output 2 2 2 5 6 4" xfId="22134"/>
    <cellStyle name="Output 2 2 2 5 7" xfId="22135"/>
    <cellStyle name="Output 2 2 2 5 8" xfId="22136"/>
    <cellStyle name="Output 2 2 2 5 9" xfId="22137"/>
    <cellStyle name="Output 2 2 2 6" xfId="22138"/>
    <cellStyle name="Output 2 2 2 6 2" xfId="22139"/>
    <cellStyle name="Output 2 2 2 6 2 2" xfId="22140"/>
    <cellStyle name="Output 2 2 2 6 2 3" xfId="22141"/>
    <cellStyle name="Output 2 2 2 6 3" xfId="22142"/>
    <cellStyle name="Output 2 2 2 6 3 2" xfId="22143"/>
    <cellStyle name="Output 2 2 2 6 3 3" xfId="22144"/>
    <cellStyle name="Output 2 2 2 6 4" xfId="22145"/>
    <cellStyle name="Output 2 2 2 6 4 2" xfId="22146"/>
    <cellStyle name="Output 2 2 2 6 4 3" xfId="22147"/>
    <cellStyle name="Output 2 2 2 6 5" xfId="22148"/>
    <cellStyle name="Output 2 2 2 6 5 2" xfId="22149"/>
    <cellStyle name="Output 2 2 2 6 5 3" xfId="22150"/>
    <cellStyle name="Output 2 2 2 6 6" xfId="22151"/>
    <cellStyle name="Output 2 2 2 6 6 2" xfId="22152"/>
    <cellStyle name="Output 2 2 2 6 6 3" xfId="22153"/>
    <cellStyle name="Output 2 2 2 6 7" xfId="22154"/>
    <cellStyle name="Output 2 2 2 6 8" xfId="22155"/>
    <cellStyle name="Output 2 2 2 6 9" xfId="22156"/>
    <cellStyle name="Output 2 2 2 7" xfId="22157"/>
    <cellStyle name="Output 2 2 2 7 2" xfId="22158"/>
    <cellStyle name="Output 2 2 2 7 2 2" xfId="22159"/>
    <cellStyle name="Output 2 2 2 7 2 3" xfId="22160"/>
    <cellStyle name="Output 2 2 2 7 3" xfId="22161"/>
    <cellStyle name="Output 2 2 2 7 3 2" xfId="22162"/>
    <cellStyle name="Output 2 2 2 7 3 3" xfId="22163"/>
    <cellStyle name="Output 2 2 2 7 4" xfId="22164"/>
    <cellStyle name="Output 2 2 2 7 4 2" xfId="22165"/>
    <cellStyle name="Output 2 2 2 7 4 3" xfId="22166"/>
    <cellStyle name="Output 2 2 2 7 5" xfId="22167"/>
    <cellStyle name="Output 2 2 2 7 5 2" xfId="22168"/>
    <cellStyle name="Output 2 2 2 7 5 3" xfId="22169"/>
    <cellStyle name="Output 2 2 2 7 6" xfId="22170"/>
    <cellStyle name="Output 2 2 2 7 6 2" xfId="22171"/>
    <cellStyle name="Output 2 2 2 7 6 3" xfId="22172"/>
    <cellStyle name="Output 2 2 2 7 7" xfId="22173"/>
    <cellStyle name="Output 2 2 2 7 8" xfId="22174"/>
    <cellStyle name="Output 2 2 2 7 9" xfId="22175"/>
    <cellStyle name="Output 2 2 2 8" xfId="22176"/>
    <cellStyle name="Output 2 2 2 8 2" xfId="22177"/>
    <cellStyle name="Output 2 2 2 8 2 2" xfId="22178"/>
    <cellStyle name="Output 2 2 2 8 2 3" xfId="22179"/>
    <cellStyle name="Output 2 2 2 8 3" xfId="22180"/>
    <cellStyle name="Output 2 2 2 8 3 2" xfId="22181"/>
    <cellStyle name="Output 2 2 2 8 3 3" xfId="22182"/>
    <cellStyle name="Output 2 2 2 8 4" xfId="22183"/>
    <cellStyle name="Output 2 2 2 8 4 2" xfId="22184"/>
    <cellStyle name="Output 2 2 2 8 4 3" xfId="22185"/>
    <cellStyle name="Output 2 2 2 8 5" xfId="22186"/>
    <cellStyle name="Output 2 2 2 8 5 2" xfId="22187"/>
    <cellStyle name="Output 2 2 2 8 5 3" xfId="22188"/>
    <cellStyle name="Output 2 2 2 8 6" xfId="22189"/>
    <cellStyle name="Output 2 2 2 8 6 2" xfId="22190"/>
    <cellStyle name="Output 2 2 2 8 6 3" xfId="22191"/>
    <cellStyle name="Output 2 2 2 8 7" xfId="22192"/>
    <cellStyle name="Output 2 2 2 8 8" xfId="22193"/>
    <cellStyle name="Output 2 2 2 8 9" xfId="22194"/>
    <cellStyle name="Output 2 2 2 9" xfId="22195"/>
    <cellStyle name="Output 2 2 2 9 2" xfId="22196"/>
    <cellStyle name="Output 2 2 2 9 2 2" xfId="22197"/>
    <cellStyle name="Output 2 2 2 9 2 3" xfId="22198"/>
    <cellStyle name="Output 2 2 2 9 3" xfId="22199"/>
    <cellStyle name="Output 2 2 2 9 3 2" xfId="22200"/>
    <cellStyle name="Output 2 2 2 9 3 3" xfId="22201"/>
    <cellStyle name="Output 2 2 2 9 4" xfId="22202"/>
    <cellStyle name="Output 2 2 2 9 4 2" xfId="22203"/>
    <cellStyle name="Output 2 2 2 9 4 3" xfId="22204"/>
    <cellStyle name="Output 2 2 2 9 5" xfId="22205"/>
    <cellStyle name="Output 2 2 2 9 5 2" xfId="22206"/>
    <cellStyle name="Output 2 2 2 9 5 3" xfId="22207"/>
    <cellStyle name="Output 2 2 2 9 6" xfId="22208"/>
    <cellStyle name="Output 2 2 2 9 6 2" xfId="22209"/>
    <cellStyle name="Output 2 2 2 9 6 3" xfId="22210"/>
    <cellStyle name="Output 2 2 2 9 7" xfId="22211"/>
    <cellStyle name="Output 2 2 2 9 8" xfId="22212"/>
    <cellStyle name="Output 2 2 2 9 9" xfId="22213"/>
    <cellStyle name="Output 2 2 20" xfId="22214"/>
    <cellStyle name="Output 2 2 21" xfId="22215"/>
    <cellStyle name="Output 2 2 22" xfId="22216"/>
    <cellStyle name="Output 2 2 3" xfId="22217"/>
    <cellStyle name="Output 2 2 3 10" xfId="22218"/>
    <cellStyle name="Output 2 2 3 10 2" xfId="22219"/>
    <cellStyle name="Output 2 2 3 10 2 2" xfId="22220"/>
    <cellStyle name="Output 2 2 3 10 2 3" xfId="22221"/>
    <cellStyle name="Output 2 2 3 10 3" xfId="22222"/>
    <cellStyle name="Output 2 2 3 10 3 2" xfId="22223"/>
    <cellStyle name="Output 2 2 3 10 3 3" xfId="22224"/>
    <cellStyle name="Output 2 2 3 10 4" xfId="22225"/>
    <cellStyle name="Output 2 2 3 10 4 2" xfId="22226"/>
    <cellStyle name="Output 2 2 3 10 4 3" xfId="22227"/>
    <cellStyle name="Output 2 2 3 10 5" xfId="22228"/>
    <cellStyle name="Output 2 2 3 10 5 2" xfId="22229"/>
    <cellStyle name="Output 2 2 3 10 5 3" xfId="22230"/>
    <cellStyle name="Output 2 2 3 10 6" xfId="22231"/>
    <cellStyle name="Output 2 2 3 10 6 2" xfId="22232"/>
    <cellStyle name="Output 2 2 3 10 6 3" xfId="22233"/>
    <cellStyle name="Output 2 2 3 10 7" xfId="22234"/>
    <cellStyle name="Output 2 2 3 10 8" xfId="22235"/>
    <cellStyle name="Output 2 2 3 10 9" xfId="22236"/>
    <cellStyle name="Output 2 2 3 11" xfId="22237"/>
    <cellStyle name="Output 2 2 3 11 2" xfId="22238"/>
    <cellStyle name="Output 2 2 3 11 2 2" xfId="22239"/>
    <cellStyle name="Output 2 2 3 11 2 3" xfId="22240"/>
    <cellStyle name="Output 2 2 3 11 3" xfId="22241"/>
    <cellStyle name="Output 2 2 3 11 3 2" xfId="22242"/>
    <cellStyle name="Output 2 2 3 11 3 3" xfId="22243"/>
    <cellStyle name="Output 2 2 3 11 4" xfId="22244"/>
    <cellStyle name="Output 2 2 3 11 4 2" xfId="22245"/>
    <cellStyle name="Output 2 2 3 11 4 3" xfId="22246"/>
    <cellStyle name="Output 2 2 3 11 5" xfId="22247"/>
    <cellStyle name="Output 2 2 3 11 5 2" xfId="22248"/>
    <cellStyle name="Output 2 2 3 11 5 3" xfId="22249"/>
    <cellStyle name="Output 2 2 3 11 6" xfId="22250"/>
    <cellStyle name="Output 2 2 3 11 6 2" xfId="22251"/>
    <cellStyle name="Output 2 2 3 11 6 3" xfId="22252"/>
    <cellStyle name="Output 2 2 3 11 7" xfId="22253"/>
    <cellStyle name="Output 2 2 3 11 8" xfId="22254"/>
    <cellStyle name="Output 2 2 3 11 9" xfId="22255"/>
    <cellStyle name="Output 2 2 3 12" xfId="22256"/>
    <cellStyle name="Output 2 2 3 12 2" xfId="22257"/>
    <cellStyle name="Output 2 2 3 12 2 2" xfId="22258"/>
    <cellStyle name="Output 2 2 3 12 2 3" xfId="22259"/>
    <cellStyle name="Output 2 2 3 12 3" xfId="22260"/>
    <cellStyle name="Output 2 2 3 12 3 2" xfId="22261"/>
    <cellStyle name="Output 2 2 3 12 3 3" xfId="22262"/>
    <cellStyle name="Output 2 2 3 12 4" xfId="22263"/>
    <cellStyle name="Output 2 2 3 12 4 2" xfId="22264"/>
    <cellStyle name="Output 2 2 3 12 4 3" xfId="22265"/>
    <cellStyle name="Output 2 2 3 12 5" xfId="22266"/>
    <cellStyle name="Output 2 2 3 12 5 2" xfId="22267"/>
    <cellStyle name="Output 2 2 3 12 5 3" xfId="22268"/>
    <cellStyle name="Output 2 2 3 12 6" xfId="22269"/>
    <cellStyle name="Output 2 2 3 12 6 2" xfId="22270"/>
    <cellStyle name="Output 2 2 3 12 6 3" xfId="22271"/>
    <cellStyle name="Output 2 2 3 12 7" xfId="22272"/>
    <cellStyle name="Output 2 2 3 12 8" xfId="22273"/>
    <cellStyle name="Output 2 2 3 12 9" xfId="22274"/>
    <cellStyle name="Output 2 2 3 13" xfId="22275"/>
    <cellStyle name="Output 2 2 3 13 2" xfId="22276"/>
    <cellStyle name="Output 2 2 3 13 2 2" xfId="22277"/>
    <cellStyle name="Output 2 2 3 13 2 3" xfId="22278"/>
    <cellStyle name="Output 2 2 3 13 3" xfId="22279"/>
    <cellStyle name="Output 2 2 3 13 3 2" xfId="22280"/>
    <cellStyle name="Output 2 2 3 13 3 3" xfId="22281"/>
    <cellStyle name="Output 2 2 3 13 4" xfId="22282"/>
    <cellStyle name="Output 2 2 3 13 4 2" xfId="22283"/>
    <cellStyle name="Output 2 2 3 13 4 3" xfId="22284"/>
    <cellStyle name="Output 2 2 3 13 5" xfId="22285"/>
    <cellStyle name="Output 2 2 3 13 5 2" xfId="22286"/>
    <cellStyle name="Output 2 2 3 13 5 3" xfId="22287"/>
    <cellStyle name="Output 2 2 3 13 6" xfId="22288"/>
    <cellStyle name="Output 2 2 3 13 6 2" xfId="22289"/>
    <cellStyle name="Output 2 2 3 13 6 3" xfId="22290"/>
    <cellStyle name="Output 2 2 3 13 7" xfId="22291"/>
    <cellStyle name="Output 2 2 3 13 8" xfId="22292"/>
    <cellStyle name="Output 2 2 3 13 9" xfId="22293"/>
    <cellStyle name="Output 2 2 3 14" xfId="22294"/>
    <cellStyle name="Output 2 2 3 14 2" xfId="22295"/>
    <cellStyle name="Output 2 2 3 14 3" xfId="22296"/>
    <cellStyle name="Output 2 2 3 14 4" xfId="22297"/>
    <cellStyle name="Output 2 2 3 15" xfId="22298"/>
    <cellStyle name="Output 2 2 3 16" xfId="22299"/>
    <cellStyle name="Output 2 2 3 17" xfId="22300"/>
    <cellStyle name="Output 2 2 3 18" xfId="22301"/>
    <cellStyle name="Output 2 2 3 19" xfId="22302"/>
    <cellStyle name="Output 2 2 3 2" xfId="22303"/>
    <cellStyle name="Output 2 2 3 2 10" xfId="22304"/>
    <cellStyle name="Output 2 2 3 2 10 2" xfId="22305"/>
    <cellStyle name="Output 2 2 3 2 10 2 2" xfId="22306"/>
    <cellStyle name="Output 2 2 3 2 10 2 3" xfId="22307"/>
    <cellStyle name="Output 2 2 3 2 10 3" xfId="22308"/>
    <cellStyle name="Output 2 2 3 2 10 3 2" xfId="22309"/>
    <cellStyle name="Output 2 2 3 2 10 3 3" xfId="22310"/>
    <cellStyle name="Output 2 2 3 2 10 4" xfId="22311"/>
    <cellStyle name="Output 2 2 3 2 10 4 2" xfId="22312"/>
    <cellStyle name="Output 2 2 3 2 10 4 3" xfId="22313"/>
    <cellStyle name="Output 2 2 3 2 10 5" xfId="22314"/>
    <cellStyle name="Output 2 2 3 2 10 5 2" xfId="22315"/>
    <cellStyle name="Output 2 2 3 2 10 5 3" xfId="22316"/>
    <cellStyle name="Output 2 2 3 2 10 6" xfId="22317"/>
    <cellStyle name="Output 2 2 3 2 10 6 2" xfId="22318"/>
    <cellStyle name="Output 2 2 3 2 10 6 3" xfId="22319"/>
    <cellStyle name="Output 2 2 3 2 10 7" xfId="22320"/>
    <cellStyle name="Output 2 2 3 2 10 8" xfId="22321"/>
    <cellStyle name="Output 2 2 3 2 11" xfId="22322"/>
    <cellStyle name="Output 2 2 3 2 11 2" xfId="22323"/>
    <cellStyle name="Output 2 2 3 2 11 2 2" xfId="22324"/>
    <cellStyle name="Output 2 2 3 2 11 2 3" xfId="22325"/>
    <cellStyle name="Output 2 2 3 2 11 3" xfId="22326"/>
    <cellStyle name="Output 2 2 3 2 11 3 2" xfId="22327"/>
    <cellStyle name="Output 2 2 3 2 11 3 3" xfId="22328"/>
    <cellStyle name="Output 2 2 3 2 11 4" xfId="22329"/>
    <cellStyle name="Output 2 2 3 2 11 4 2" xfId="22330"/>
    <cellStyle name="Output 2 2 3 2 11 4 3" xfId="22331"/>
    <cellStyle name="Output 2 2 3 2 11 5" xfId="22332"/>
    <cellStyle name="Output 2 2 3 2 11 5 2" xfId="22333"/>
    <cellStyle name="Output 2 2 3 2 11 5 3" xfId="22334"/>
    <cellStyle name="Output 2 2 3 2 11 6" xfId="22335"/>
    <cellStyle name="Output 2 2 3 2 11 6 2" xfId="22336"/>
    <cellStyle name="Output 2 2 3 2 11 6 3" xfId="22337"/>
    <cellStyle name="Output 2 2 3 2 11 7" xfId="22338"/>
    <cellStyle name="Output 2 2 3 2 11 8" xfId="22339"/>
    <cellStyle name="Output 2 2 3 2 12" xfId="22340"/>
    <cellStyle name="Output 2 2 3 2 12 2" xfId="22341"/>
    <cellStyle name="Output 2 2 3 2 12 2 2" xfId="22342"/>
    <cellStyle name="Output 2 2 3 2 12 2 3" xfId="22343"/>
    <cellStyle name="Output 2 2 3 2 12 3" xfId="22344"/>
    <cellStyle name="Output 2 2 3 2 12 3 2" xfId="22345"/>
    <cellStyle name="Output 2 2 3 2 12 3 3" xfId="22346"/>
    <cellStyle name="Output 2 2 3 2 12 4" xfId="22347"/>
    <cellStyle name="Output 2 2 3 2 12 4 2" xfId="22348"/>
    <cellStyle name="Output 2 2 3 2 12 4 3" xfId="22349"/>
    <cellStyle name="Output 2 2 3 2 12 5" xfId="22350"/>
    <cellStyle name="Output 2 2 3 2 12 5 2" xfId="22351"/>
    <cellStyle name="Output 2 2 3 2 12 5 3" xfId="22352"/>
    <cellStyle name="Output 2 2 3 2 12 6" xfId="22353"/>
    <cellStyle name="Output 2 2 3 2 12 6 2" xfId="22354"/>
    <cellStyle name="Output 2 2 3 2 12 6 3" xfId="22355"/>
    <cellStyle name="Output 2 2 3 2 12 7" xfId="22356"/>
    <cellStyle name="Output 2 2 3 2 12 8" xfId="22357"/>
    <cellStyle name="Output 2 2 3 2 13" xfId="22358"/>
    <cellStyle name="Output 2 2 3 2 13 2" xfId="22359"/>
    <cellStyle name="Output 2 2 3 2 13 2 2" xfId="22360"/>
    <cellStyle name="Output 2 2 3 2 13 2 3" xfId="22361"/>
    <cellStyle name="Output 2 2 3 2 13 3" xfId="22362"/>
    <cellStyle name="Output 2 2 3 2 13 3 2" xfId="22363"/>
    <cellStyle name="Output 2 2 3 2 13 3 3" xfId="22364"/>
    <cellStyle name="Output 2 2 3 2 13 4" xfId="22365"/>
    <cellStyle name="Output 2 2 3 2 13 4 2" xfId="22366"/>
    <cellStyle name="Output 2 2 3 2 13 4 3" xfId="22367"/>
    <cellStyle name="Output 2 2 3 2 13 5" xfId="22368"/>
    <cellStyle name="Output 2 2 3 2 13 5 2" xfId="22369"/>
    <cellStyle name="Output 2 2 3 2 13 5 3" xfId="22370"/>
    <cellStyle name="Output 2 2 3 2 13 6" xfId="22371"/>
    <cellStyle name="Output 2 2 3 2 13 6 2" xfId="22372"/>
    <cellStyle name="Output 2 2 3 2 13 6 3" xfId="22373"/>
    <cellStyle name="Output 2 2 3 2 13 7" xfId="22374"/>
    <cellStyle name="Output 2 2 3 2 13 8" xfId="22375"/>
    <cellStyle name="Output 2 2 3 2 14" xfId="22376"/>
    <cellStyle name="Output 2 2 3 2 14 2" xfId="22377"/>
    <cellStyle name="Output 2 2 3 2 14 2 2" xfId="22378"/>
    <cellStyle name="Output 2 2 3 2 14 2 3" xfId="22379"/>
    <cellStyle name="Output 2 2 3 2 14 3" xfId="22380"/>
    <cellStyle name="Output 2 2 3 2 14 3 2" xfId="22381"/>
    <cellStyle name="Output 2 2 3 2 14 3 3" xfId="22382"/>
    <cellStyle name="Output 2 2 3 2 14 4" xfId="22383"/>
    <cellStyle name="Output 2 2 3 2 14 4 2" xfId="22384"/>
    <cellStyle name="Output 2 2 3 2 14 4 3" xfId="22385"/>
    <cellStyle name="Output 2 2 3 2 14 5" xfId="22386"/>
    <cellStyle name="Output 2 2 3 2 14 5 2" xfId="22387"/>
    <cellStyle name="Output 2 2 3 2 14 5 3" xfId="22388"/>
    <cellStyle name="Output 2 2 3 2 14 6" xfId="22389"/>
    <cellStyle name="Output 2 2 3 2 14 6 2" xfId="22390"/>
    <cellStyle name="Output 2 2 3 2 14 6 3" xfId="22391"/>
    <cellStyle name="Output 2 2 3 2 14 7" xfId="22392"/>
    <cellStyle name="Output 2 2 3 2 14 8" xfId="22393"/>
    <cellStyle name="Output 2 2 3 2 15" xfId="22394"/>
    <cellStyle name="Output 2 2 3 2 15 2" xfId="22395"/>
    <cellStyle name="Output 2 2 3 2 15 3" xfId="22396"/>
    <cellStyle name="Output 2 2 3 2 16" xfId="22397"/>
    <cellStyle name="Output 2 2 3 2 16 2" xfId="22398"/>
    <cellStyle name="Output 2 2 3 2 16 3" xfId="22399"/>
    <cellStyle name="Output 2 2 3 2 17" xfId="22400"/>
    <cellStyle name="Output 2 2 3 2 18" xfId="22401"/>
    <cellStyle name="Output 2 2 3 2 2" xfId="22402"/>
    <cellStyle name="Output 2 2 3 2 2 2" xfId="22403"/>
    <cellStyle name="Output 2 2 3 2 2 2 2" xfId="22404"/>
    <cellStyle name="Output 2 2 3 2 2 2 3" xfId="22405"/>
    <cellStyle name="Output 2 2 3 2 2 3" xfId="22406"/>
    <cellStyle name="Output 2 2 3 2 2 3 2" xfId="22407"/>
    <cellStyle name="Output 2 2 3 2 2 3 3" xfId="22408"/>
    <cellStyle name="Output 2 2 3 2 2 4" xfId="22409"/>
    <cellStyle name="Output 2 2 3 2 2 4 2" xfId="22410"/>
    <cellStyle name="Output 2 2 3 2 2 4 3" xfId="22411"/>
    <cellStyle name="Output 2 2 3 2 2 5" xfId="22412"/>
    <cellStyle name="Output 2 2 3 2 2 5 2" xfId="22413"/>
    <cellStyle name="Output 2 2 3 2 2 5 3" xfId="22414"/>
    <cellStyle name="Output 2 2 3 2 2 6" xfId="22415"/>
    <cellStyle name="Output 2 2 3 2 2 6 2" xfId="22416"/>
    <cellStyle name="Output 2 2 3 2 2 6 3" xfId="22417"/>
    <cellStyle name="Output 2 2 3 2 2 7" xfId="22418"/>
    <cellStyle name="Output 2 2 3 2 2 8" xfId="22419"/>
    <cellStyle name="Output 2 2 3 2 2 9" xfId="22420"/>
    <cellStyle name="Output 2 2 3 2 3" xfId="22421"/>
    <cellStyle name="Output 2 2 3 2 3 2" xfId="22422"/>
    <cellStyle name="Output 2 2 3 2 3 2 2" xfId="22423"/>
    <cellStyle name="Output 2 2 3 2 3 2 3" xfId="22424"/>
    <cellStyle name="Output 2 2 3 2 3 3" xfId="22425"/>
    <cellStyle name="Output 2 2 3 2 3 3 2" xfId="22426"/>
    <cellStyle name="Output 2 2 3 2 3 3 3" xfId="22427"/>
    <cellStyle name="Output 2 2 3 2 3 4" xfId="22428"/>
    <cellStyle name="Output 2 2 3 2 3 4 2" xfId="22429"/>
    <cellStyle name="Output 2 2 3 2 3 4 3" xfId="22430"/>
    <cellStyle name="Output 2 2 3 2 3 5" xfId="22431"/>
    <cellStyle name="Output 2 2 3 2 3 5 2" xfId="22432"/>
    <cellStyle name="Output 2 2 3 2 3 5 3" xfId="22433"/>
    <cellStyle name="Output 2 2 3 2 3 6" xfId="22434"/>
    <cellStyle name="Output 2 2 3 2 3 6 2" xfId="22435"/>
    <cellStyle name="Output 2 2 3 2 3 6 3" xfId="22436"/>
    <cellStyle name="Output 2 2 3 2 3 7" xfId="22437"/>
    <cellStyle name="Output 2 2 3 2 3 8" xfId="22438"/>
    <cellStyle name="Output 2 2 3 2 3 9" xfId="22439"/>
    <cellStyle name="Output 2 2 3 2 4" xfId="22440"/>
    <cellStyle name="Output 2 2 3 2 4 2" xfId="22441"/>
    <cellStyle name="Output 2 2 3 2 4 2 2" xfId="22442"/>
    <cellStyle name="Output 2 2 3 2 4 2 3" xfId="22443"/>
    <cellStyle name="Output 2 2 3 2 4 3" xfId="22444"/>
    <cellStyle name="Output 2 2 3 2 4 3 2" xfId="22445"/>
    <cellStyle name="Output 2 2 3 2 4 3 3" xfId="22446"/>
    <cellStyle name="Output 2 2 3 2 4 4" xfId="22447"/>
    <cellStyle name="Output 2 2 3 2 4 4 2" xfId="22448"/>
    <cellStyle name="Output 2 2 3 2 4 4 3" xfId="22449"/>
    <cellStyle name="Output 2 2 3 2 4 5" xfId="22450"/>
    <cellStyle name="Output 2 2 3 2 4 5 2" xfId="22451"/>
    <cellStyle name="Output 2 2 3 2 4 5 3" xfId="22452"/>
    <cellStyle name="Output 2 2 3 2 4 6" xfId="22453"/>
    <cellStyle name="Output 2 2 3 2 4 6 2" xfId="22454"/>
    <cellStyle name="Output 2 2 3 2 4 6 3" xfId="22455"/>
    <cellStyle name="Output 2 2 3 2 4 7" xfId="22456"/>
    <cellStyle name="Output 2 2 3 2 4 8" xfId="22457"/>
    <cellStyle name="Output 2 2 3 2 4 9" xfId="22458"/>
    <cellStyle name="Output 2 2 3 2 5" xfId="22459"/>
    <cellStyle name="Output 2 2 3 2 5 2" xfId="22460"/>
    <cellStyle name="Output 2 2 3 2 5 2 2" xfId="22461"/>
    <cellStyle name="Output 2 2 3 2 5 2 3" xfId="22462"/>
    <cellStyle name="Output 2 2 3 2 5 3" xfId="22463"/>
    <cellStyle name="Output 2 2 3 2 5 3 2" xfId="22464"/>
    <cellStyle name="Output 2 2 3 2 5 3 3" xfId="22465"/>
    <cellStyle name="Output 2 2 3 2 5 4" xfId="22466"/>
    <cellStyle name="Output 2 2 3 2 5 4 2" xfId="22467"/>
    <cellStyle name="Output 2 2 3 2 5 4 3" xfId="22468"/>
    <cellStyle name="Output 2 2 3 2 5 5" xfId="22469"/>
    <cellStyle name="Output 2 2 3 2 5 5 2" xfId="22470"/>
    <cellStyle name="Output 2 2 3 2 5 5 3" xfId="22471"/>
    <cellStyle name="Output 2 2 3 2 5 6" xfId="22472"/>
    <cellStyle name="Output 2 2 3 2 5 6 2" xfId="22473"/>
    <cellStyle name="Output 2 2 3 2 5 6 3" xfId="22474"/>
    <cellStyle name="Output 2 2 3 2 5 7" xfId="22475"/>
    <cellStyle name="Output 2 2 3 2 5 8" xfId="22476"/>
    <cellStyle name="Output 2 2 3 2 5 9" xfId="22477"/>
    <cellStyle name="Output 2 2 3 2 6" xfId="22478"/>
    <cellStyle name="Output 2 2 3 2 6 2" xfId="22479"/>
    <cellStyle name="Output 2 2 3 2 6 2 2" xfId="22480"/>
    <cellStyle name="Output 2 2 3 2 6 2 3" xfId="22481"/>
    <cellStyle name="Output 2 2 3 2 6 3" xfId="22482"/>
    <cellStyle name="Output 2 2 3 2 6 3 2" xfId="22483"/>
    <cellStyle name="Output 2 2 3 2 6 3 3" xfId="22484"/>
    <cellStyle name="Output 2 2 3 2 6 4" xfId="22485"/>
    <cellStyle name="Output 2 2 3 2 6 4 2" xfId="22486"/>
    <cellStyle name="Output 2 2 3 2 6 4 3" xfId="22487"/>
    <cellStyle name="Output 2 2 3 2 6 5" xfId="22488"/>
    <cellStyle name="Output 2 2 3 2 6 5 2" xfId="22489"/>
    <cellStyle name="Output 2 2 3 2 6 5 3" xfId="22490"/>
    <cellStyle name="Output 2 2 3 2 6 6" xfId="22491"/>
    <cellStyle name="Output 2 2 3 2 6 6 2" xfId="22492"/>
    <cellStyle name="Output 2 2 3 2 6 6 3" xfId="22493"/>
    <cellStyle name="Output 2 2 3 2 6 7" xfId="22494"/>
    <cellStyle name="Output 2 2 3 2 6 8" xfId="22495"/>
    <cellStyle name="Output 2 2 3 2 6 9" xfId="22496"/>
    <cellStyle name="Output 2 2 3 2 7" xfId="22497"/>
    <cellStyle name="Output 2 2 3 2 7 2" xfId="22498"/>
    <cellStyle name="Output 2 2 3 2 7 2 2" xfId="22499"/>
    <cellStyle name="Output 2 2 3 2 7 2 3" xfId="22500"/>
    <cellStyle name="Output 2 2 3 2 7 3" xfId="22501"/>
    <cellStyle name="Output 2 2 3 2 7 3 2" xfId="22502"/>
    <cellStyle name="Output 2 2 3 2 7 3 3" xfId="22503"/>
    <cellStyle name="Output 2 2 3 2 7 4" xfId="22504"/>
    <cellStyle name="Output 2 2 3 2 7 4 2" xfId="22505"/>
    <cellStyle name="Output 2 2 3 2 7 4 3" xfId="22506"/>
    <cellStyle name="Output 2 2 3 2 7 5" xfId="22507"/>
    <cellStyle name="Output 2 2 3 2 7 5 2" xfId="22508"/>
    <cellStyle name="Output 2 2 3 2 7 5 3" xfId="22509"/>
    <cellStyle name="Output 2 2 3 2 7 6" xfId="22510"/>
    <cellStyle name="Output 2 2 3 2 7 6 2" xfId="22511"/>
    <cellStyle name="Output 2 2 3 2 7 6 3" xfId="22512"/>
    <cellStyle name="Output 2 2 3 2 7 7" xfId="22513"/>
    <cellStyle name="Output 2 2 3 2 7 8" xfId="22514"/>
    <cellStyle name="Output 2 2 3 2 7 9" xfId="22515"/>
    <cellStyle name="Output 2 2 3 2 8" xfId="22516"/>
    <cellStyle name="Output 2 2 3 2 8 2" xfId="22517"/>
    <cellStyle name="Output 2 2 3 2 8 2 2" xfId="22518"/>
    <cellStyle name="Output 2 2 3 2 8 2 3" xfId="22519"/>
    <cellStyle name="Output 2 2 3 2 8 3" xfId="22520"/>
    <cellStyle name="Output 2 2 3 2 8 3 2" xfId="22521"/>
    <cellStyle name="Output 2 2 3 2 8 3 3" xfId="22522"/>
    <cellStyle name="Output 2 2 3 2 8 4" xfId="22523"/>
    <cellStyle name="Output 2 2 3 2 8 4 2" xfId="22524"/>
    <cellStyle name="Output 2 2 3 2 8 4 3" xfId="22525"/>
    <cellStyle name="Output 2 2 3 2 8 5" xfId="22526"/>
    <cellStyle name="Output 2 2 3 2 8 5 2" xfId="22527"/>
    <cellStyle name="Output 2 2 3 2 8 5 3" xfId="22528"/>
    <cellStyle name="Output 2 2 3 2 8 6" xfId="22529"/>
    <cellStyle name="Output 2 2 3 2 8 6 2" xfId="22530"/>
    <cellStyle name="Output 2 2 3 2 8 6 3" xfId="22531"/>
    <cellStyle name="Output 2 2 3 2 8 7" xfId="22532"/>
    <cellStyle name="Output 2 2 3 2 8 8" xfId="22533"/>
    <cellStyle name="Output 2 2 3 2 8 9" xfId="22534"/>
    <cellStyle name="Output 2 2 3 2 9" xfId="22535"/>
    <cellStyle name="Output 2 2 3 2 9 2" xfId="22536"/>
    <cellStyle name="Output 2 2 3 2 9 2 2" xfId="22537"/>
    <cellStyle name="Output 2 2 3 2 9 2 3" xfId="22538"/>
    <cellStyle name="Output 2 2 3 2 9 3" xfId="22539"/>
    <cellStyle name="Output 2 2 3 2 9 3 2" xfId="22540"/>
    <cellStyle name="Output 2 2 3 2 9 3 3" xfId="22541"/>
    <cellStyle name="Output 2 2 3 2 9 4" xfId="22542"/>
    <cellStyle name="Output 2 2 3 2 9 4 2" xfId="22543"/>
    <cellStyle name="Output 2 2 3 2 9 4 3" xfId="22544"/>
    <cellStyle name="Output 2 2 3 2 9 5" xfId="22545"/>
    <cellStyle name="Output 2 2 3 2 9 5 2" xfId="22546"/>
    <cellStyle name="Output 2 2 3 2 9 5 3" xfId="22547"/>
    <cellStyle name="Output 2 2 3 2 9 6" xfId="22548"/>
    <cellStyle name="Output 2 2 3 2 9 6 2" xfId="22549"/>
    <cellStyle name="Output 2 2 3 2 9 6 3" xfId="22550"/>
    <cellStyle name="Output 2 2 3 2 9 7" xfId="22551"/>
    <cellStyle name="Output 2 2 3 2 9 8" xfId="22552"/>
    <cellStyle name="Output 2 2 3 20" xfId="22553"/>
    <cellStyle name="Output 2 2 3 21" xfId="22554"/>
    <cellStyle name="Output 2 2 3 3" xfId="22555"/>
    <cellStyle name="Output 2 2 3 3 10" xfId="22556"/>
    <cellStyle name="Output 2 2 3 3 10 2" xfId="22557"/>
    <cellStyle name="Output 2 2 3 3 10 2 2" xfId="22558"/>
    <cellStyle name="Output 2 2 3 3 10 2 3" xfId="22559"/>
    <cellStyle name="Output 2 2 3 3 10 3" xfId="22560"/>
    <cellStyle name="Output 2 2 3 3 10 3 2" xfId="22561"/>
    <cellStyle name="Output 2 2 3 3 10 3 3" xfId="22562"/>
    <cellStyle name="Output 2 2 3 3 10 4" xfId="22563"/>
    <cellStyle name="Output 2 2 3 3 10 4 2" xfId="22564"/>
    <cellStyle name="Output 2 2 3 3 10 4 3" xfId="22565"/>
    <cellStyle name="Output 2 2 3 3 10 5" xfId="22566"/>
    <cellStyle name="Output 2 2 3 3 10 5 2" xfId="22567"/>
    <cellStyle name="Output 2 2 3 3 10 5 3" xfId="22568"/>
    <cellStyle name="Output 2 2 3 3 10 6" xfId="22569"/>
    <cellStyle name="Output 2 2 3 3 10 6 2" xfId="22570"/>
    <cellStyle name="Output 2 2 3 3 10 6 3" xfId="22571"/>
    <cellStyle name="Output 2 2 3 3 10 7" xfId="22572"/>
    <cellStyle name="Output 2 2 3 3 10 8" xfId="22573"/>
    <cellStyle name="Output 2 2 3 3 11" xfId="22574"/>
    <cellStyle name="Output 2 2 3 3 11 2" xfId="22575"/>
    <cellStyle name="Output 2 2 3 3 11 2 2" xfId="22576"/>
    <cellStyle name="Output 2 2 3 3 11 2 3" xfId="22577"/>
    <cellStyle name="Output 2 2 3 3 11 3" xfId="22578"/>
    <cellStyle name="Output 2 2 3 3 11 3 2" xfId="22579"/>
    <cellStyle name="Output 2 2 3 3 11 3 3" xfId="22580"/>
    <cellStyle name="Output 2 2 3 3 11 4" xfId="22581"/>
    <cellStyle name="Output 2 2 3 3 11 4 2" xfId="22582"/>
    <cellStyle name="Output 2 2 3 3 11 4 3" xfId="22583"/>
    <cellStyle name="Output 2 2 3 3 11 5" xfId="22584"/>
    <cellStyle name="Output 2 2 3 3 11 5 2" xfId="22585"/>
    <cellStyle name="Output 2 2 3 3 11 5 3" xfId="22586"/>
    <cellStyle name="Output 2 2 3 3 11 6" xfId="22587"/>
    <cellStyle name="Output 2 2 3 3 11 6 2" xfId="22588"/>
    <cellStyle name="Output 2 2 3 3 11 6 3" xfId="22589"/>
    <cellStyle name="Output 2 2 3 3 11 7" xfId="22590"/>
    <cellStyle name="Output 2 2 3 3 11 8" xfId="22591"/>
    <cellStyle name="Output 2 2 3 3 12" xfId="22592"/>
    <cellStyle name="Output 2 2 3 3 12 2" xfId="22593"/>
    <cellStyle name="Output 2 2 3 3 12 2 2" xfId="22594"/>
    <cellStyle name="Output 2 2 3 3 12 2 3" xfId="22595"/>
    <cellStyle name="Output 2 2 3 3 12 3" xfId="22596"/>
    <cellStyle name="Output 2 2 3 3 12 3 2" xfId="22597"/>
    <cellStyle name="Output 2 2 3 3 12 3 3" xfId="22598"/>
    <cellStyle name="Output 2 2 3 3 12 4" xfId="22599"/>
    <cellStyle name="Output 2 2 3 3 12 4 2" xfId="22600"/>
    <cellStyle name="Output 2 2 3 3 12 4 3" xfId="22601"/>
    <cellStyle name="Output 2 2 3 3 12 5" xfId="22602"/>
    <cellStyle name="Output 2 2 3 3 12 5 2" xfId="22603"/>
    <cellStyle name="Output 2 2 3 3 12 5 3" xfId="22604"/>
    <cellStyle name="Output 2 2 3 3 12 6" xfId="22605"/>
    <cellStyle name="Output 2 2 3 3 12 6 2" xfId="22606"/>
    <cellStyle name="Output 2 2 3 3 12 6 3" xfId="22607"/>
    <cellStyle name="Output 2 2 3 3 12 7" xfId="22608"/>
    <cellStyle name="Output 2 2 3 3 12 8" xfId="22609"/>
    <cellStyle name="Output 2 2 3 3 13" xfId="22610"/>
    <cellStyle name="Output 2 2 3 3 13 2" xfId="22611"/>
    <cellStyle name="Output 2 2 3 3 13 2 2" xfId="22612"/>
    <cellStyle name="Output 2 2 3 3 13 2 3" xfId="22613"/>
    <cellStyle name="Output 2 2 3 3 13 3" xfId="22614"/>
    <cellStyle name="Output 2 2 3 3 13 3 2" xfId="22615"/>
    <cellStyle name="Output 2 2 3 3 13 3 3" xfId="22616"/>
    <cellStyle name="Output 2 2 3 3 13 4" xfId="22617"/>
    <cellStyle name="Output 2 2 3 3 13 4 2" xfId="22618"/>
    <cellStyle name="Output 2 2 3 3 13 4 3" xfId="22619"/>
    <cellStyle name="Output 2 2 3 3 13 5" xfId="22620"/>
    <cellStyle name="Output 2 2 3 3 13 5 2" xfId="22621"/>
    <cellStyle name="Output 2 2 3 3 13 5 3" xfId="22622"/>
    <cellStyle name="Output 2 2 3 3 13 6" xfId="22623"/>
    <cellStyle name="Output 2 2 3 3 13 6 2" xfId="22624"/>
    <cellStyle name="Output 2 2 3 3 13 6 3" xfId="22625"/>
    <cellStyle name="Output 2 2 3 3 13 7" xfId="22626"/>
    <cellStyle name="Output 2 2 3 3 13 8" xfId="22627"/>
    <cellStyle name="Output 2 2 3 3 14" xfId="22628"/>
    <cellStyle name="Output 2 2 3 3 14 2" xfId="22629"/>
    <cellStyle name="Output 2 2 3 3 14 2 2" xfId="22630"/>
    <cellStyle name="Output 2 2 3 3 14 2 3" xfId="22631"/>
    <cellStyle name="Output 2 2 3 3 14 3" xfId="22632"/>
    <cellStyle name="Output 2 2 3 3 14 3 2" xfId="22633"/>
    <cellStyle name="Output 2 2 3 3 14 3 3" xfId="22634"/>
    <cellStyle name="Output 2 2 3 3 14 4" xfId="22635"/>
    <cellStyle name="Output 2 2 3 3 14 4 2" xfId="22636"/>
    <cellStyle name="Output 2 2 3 3 14 4 3" xfId="22637"/>
    <cellStyle name="Output 2 2 3 3 14 5" xfId="22638"/>
    <cellStyle name="Output 2 2 3 3 14 5 2" xfId="22639"/>
    <cellStyle name="Output 2 2 3 3 14 5 3" xfId="22640"/>
    <cellStyle name="Output 2 2 3 3 14 6" xfId="22641"/>
    <cellStyle name="Output 2 2 3 3 14 6 2" xfId="22642"/>
    <cellStyle name="Output 2 2 3 3 14 6 3" xfId="22643"/>
    <cellStyle name="Output 2 2 3 3 14 7" xfId="22644"/>
    <cellStyle name="Output 2 2 3 3 14 8" xfId="22645"/>
    <cellStyle name="Output 2 2 3 3 15" xfId="22646"/>
    <cellStyle name="Output 2 2 3 3 15 2" xfId="22647"/>
    <cellStyle name="Output 2 2 3 3 15 3" xfId="22648"/>
    <cellStyle name="Output 2 2 3 3 16" xfId="22649"/>
    <cellStyle name="Output 2 2 3 3 16 2" xfId="22650"/>
    <cellStyle name="Output 2 2 3 3 16 3" xfId="22651"/>
    <cellStyle name="Output 2 2 3 3 17" xfId="22652"/>
    <cellStyle name="Output 2 2 3 3 18" xfId="22653"/>
    <cellStyle name="Output 2 2 3 3 2" xfId="22654"/>
    <cellStyle name="Output 2 2 3 3 2 2" xfId="22655"/>
    <cellStyle name="Output 2 2 3 3 2 2 2" xfId="22656"/>
    <cellStyle name="Output 2 2 3 3 2 2 3" xfId="22657"/>
    <cellStyle name="Output 2 2 3 3 2 3" xfId="22658"/>
    <cellStyle name="Output 2 2 3 3 2 3 2" xfId="22659"/>
    <cellStyle name="Output 2 2 3 3 2 3 3" xfId="22660"/>
    <cellStyle name="Output 2 2 3 3 2 4" xfId="22661"/>
    <cellStyle name="Output 2 2 3 3 2 4 2" xfId="22662"/>
    <cellStyle name="Output 2 2 3 3 2 4 3" xfId="22663"/>
    <cellStyle name="Output 2 2 3 3 2 5" xfId="22664"/>
    <cellStyle name="Output 2 2 3 3 2 5 2" xfId="22665"/>
    <cellStyle name="Output 2 2 3 3 2 5 3" xfId="22666"/>
    <cellStyle name="Output 2 2 3 3 2 6" xfId="22667"/>
    <cellStyle name="Output 2 2 3 3 2 6 2" xfId="22668"/>
    <cellStyle name="Output 2 2 3 3 2 6 3" xfId="22669"/>
    <cellStyle name="Output 2 2 3 3 2 7" xfId="22670"/>
    <cellStyle name="Output 2 2 3 3 2 8" xfId="22671"/>
    <cellStyle name="Output 2 2 3 3 2 9" xfId="22672"/>
    <cellStyle name="Output 2 2 3 3 3" xfId="22673"/>
    <cellStyle name="Output 2 2 3 3 3 2" xfId="22674"/>
    <cellStyle name="Output 2 2 3 3 3 2 2" xfId="22675"/>
    <cellStyle name="Output 2 2 3 3 3 2 3" xfId="22676"/>
    <cellStyle name="Output 2 2 3 3 3 3" xfId="22677"/>
    <cellStyle name="Output 2 2 3 3 3 3 2" xfId="22678"/>
    <cellStyle name="Output 2 2 3 3 3 3 3" xfId="22679"/>
    <cellStyle name="Output 2 2 3 3 3 4" xfId="22680"/>
    <cellStyle name="Output 2 2 3 3 3 4 2" xfId="22681"/>
    <cellStyle name="Output 2 2 3 3 3 4 3" xfId="22682"/>
    <cellStyle name="Output 2 2 3 3 3 5" xfId="22683"/>
    <cellStyle name="Output 2 2 3 3 3 5 2" xfId="22684"/>
    <cellStyle name="Output 2 2 3 3 3 5 3" xfId="22685"/>
    <cellStyle name="Output 2 2 3 3 3 6" xfId="22686"/>
    <cellStyle name="Output 2 2 3 3 3 6 2" xfId="22687"/>
    <cellStyle name="Output 2 2 3 3 3 6 3" xfId="22688"/>
    <cellStyle name="Output 2 2 3 3 3 7" xfId="22689"/>
    <cellStyle name="Output 2 2 3 3 3 8" xfId="22690"/>
    <cellStyle name="Output 2 2 3 3 3 9" xfId="22691"/>
    <cellStyle name="Output 2 2 3 3 4" xfId="22692"/>
    <cellStyle name="Output 2 2 3 3 4 2" xfId="22693"/>
    <cellStyle name="Output 2 2 3 3 4 2 2" xfId="22694"/>
    <cellStyle name="Output 2 2 3 3 4 2 3" xfId="22695"/>
    <cellStyle name="Output 2 2 3 3 4 3" xfId="22696"/>
    <cellStyle name="Output 2 2 3 3 4 3 2" xfId="22697"/>
    <cellStyle name="Output 2 2 3 3 4 3 3" xfId="22698"/>
    <cellStyle name="Output 2 2 3 3 4 4" xfId="22699"/>
    <cellStyle name="Output 2 2 3 3 4 4 2" xfId="22700"/>
    <cellStyle name="Output 2 2 3 3 4 4 3" xfId="22701"/>
    <cellStyle name="Output 2 2 3 3 4 5" xfId="22702"/>
    <cellStyle name="Output 2 2 3 3 4 5 2" xfId="22703"/>
    <cellStyle name="Output 2 2 3 3 4 5 3" xfId="22704"/>
    <cellStyle name="Output 2 2 3 3 4 6" xfId="22705"/>
    <cellStyle name="Output 2 2 3 3 4 6 2" xfId="22706"/>
    <cellStyle name="Output 2 2 3 3 4 6 3" xfId="22707"/>
    <cellStyle name="Output 2 2 3 3 4 7" xfId="22708"/>
    <cellStyle name="Output 2 2 3 3 4 8" xfId="22709"/>
    <cellStyle name="Output 2 2 3 3 4 9" xfId="22710"/>
    <cellStyle name="Output 2 2 3 3 5" xfId="22711"/>
    <cellStyle name="Output 2 2 3 3 5 2" xfId="22712"/>
    <cellStyle name="Output 2 2 3 3 5 2 2" xfId="22713"/>
    <cellStyle name="Output 2 2 3 3 5 2 3" xfId="22714"/>
    <cellStyle name="Output 2 2 3 3 5 3" xfId="22715"/>
    <cellStyle name="Output 2 2 3 3 5 3 2" xfId="22716"/>
    <cellStyle name="Output 2 2 3 3 5 3 3" xfId="22717"/>
    <cellStyle name="Output 2 2 3 3 5 4" xfId="22718"/>
    <cellStyle name="Output 2 2 3 3 5 4 2" xfId="22719"/>
    <cellStyle name="Output 2 2 3 3 5 4 3" xfId="22720"/>
    <cellStyle name="Output 2 2 3 3 5 5" xfId="22721"/>
    <cellStyle name="Output 2 2 3 3 5 5 2" xfId="22722"/>
    <cellStyle name="Output 2 2 3 3 5 5 3" xfId="22723"/>
    <cellStyle name="Output 2 2 3 3 5 6" xfId="22724"/>
    <cellStyle name="Output 2 2 3 3 5 6 2" xfId="22725"/>
    <cellStyle name="Output 2 2 3 3 5 6 3" xfId="22726"/>
    <cellStyle name="Output 2 2 3 3 5 7" xfId="22727"/>
    <cellStyle name="Output 2 2 3 3 5 8" xfId="22728"/>
    <cellStyle name="Output 2 2 3 3 5 9" xfId="22729"/>
    <cellStyle name="Output 2 2 3 3 6" xfId="22730"/>
    <cellStyle name="Output 2 2 3 3 6 2" xfId="22731"/>
    <cellStyle name="Output 2 2 3 3 6 2 2" xfId="22732"/>
    <cellStyle name="Output 2 2 3 3 6 2 3" xfId="22733"/>
    <cellStyle name="Output 2 2 3 3 6 3" xfId="22734"/>
    <cellStyle name="Output 2 2 3 3 6 3 2" xfId="22735"/>
    <cellStyle name="Output 2 2 3 3 6 3 3" xfId="22736"/>
    <cellStyle name="Output 2 2 3 3 6 4" xfId="22737"/>
    <cellStyle name="Output 2 2 3 3 6 4 2" xfId="22738"/>
    <cellStyle name="Output 2 2 3 3 6 4 3" xfId="22739"/>
    <cellStyle name="Output 2 2 3 3 6 5" xfId="22740"/>
    <cellStyle name="Output 2 2 3 3 6 5 2" xfId="22741"/>
    <cellStyle name="Output 2 2 3 3 6 5 3" xfId="22742"/>
    <cellStyle name="Output 2 2 3 3 6 6" xfId="22743"/>
    <cellStyle name="Output 2 2 3 3 6 6 2" xfId="22744"/>
    <cellStyle name="Output 2 2 3 3 6 6 3" xfId="22745"/>
    <cellStyle name="Output 2 2 3 3 6 7" xfId="22746"/>
    <cellStyle name="Output 2 2 3 3 6 8" xfId="22747"/>
    <cellStyle name="Output 2 2 3 3 6 9" xfId="22748"/>
    <cellStyle name="Output 2 2 3 3 7" xfId="22749"/>
    <cellStyle name="Output 2 2 3 3 7 2" xfId="22750"/>
    <cellStyle name="Output 2 2 3 3 7 2 2" xfId="22751"/>
    <cellStyle name="Output 2 2 3 3 7 2 3" xfId="22752"/>
    <cellStyle name="Output 2 2 3 3 7 3" xfId="22753"/>
    <cellStyle name="Output 2 2 3 3 7 3 2" xfId="22754"/>
    <cellStyle name="Output 2 2 3 3 7 3 3" xfId="22755"/>
    <cellStyle name="Output 2 2 3 3 7 4" xfId="22756"/>
    <cellStyle name="Output 2 2 3 3 7 4 2" xfId="22757"/>
    <cellStyle name="Output 2 2 3 3 7 4 3" xfId="22758"/>
    <cellStyle name="Output 2 2 3 3 7 5" xfId="22759"/>
    <cellStyle name="Output 2 2 3 3 7 5 2" xfId="22760"/>
    <cellStyle name="Output 2 2 3 3 7 5 3" xfId="22761"/>
    <cellStyle name="Output 2 2 3 3 7 6" xfId="22762"/>
    <cellStyle name="Output 2 2 3 3 7 6 2" xfId="22763"/>
    <cellStyle name="Output 2 2 3 3 7 6 3" xfId="22764"/>
    <cellStyle name="Output 2 2 3 3 7 7" xfId="22765"/>
    <cellStyle name="Output 2 2 3 3 7 8" xfId="22766"/>
    <cellStyle name="Output 2 2 3 3 7 9" xfId="22767"/>
    <cellStyle name="Output 2 2 3 3 8" xfId="22768"/>
    <cellStyle name="Output 2 2 3 3 8 2" xfId="22769"/>
    <cellStyle name="Output 2 2 3 3 8 2 2" xfId="22770"/>
    <cellStyle name="Output 2 2 3 3 8 2 3" xfId="22771"/>
    <cellStyle name="Output 2 2 3 3 8 3" xfId="22772"/>
    <cellStyle name="Output 2 2 3 3 8 3 2" xfId="22773"/>
    <cellStyle name="Output 2 2 3 3 8 3 3" xfId="22774"/>
    <cellStyle name="Output 2 2 3 3 8 4" xfId="22775"/>
    <cellStyle name="Output 2 2 3 3 8 4 2" xfId="22776"/>
    <cellStyle name="Output 2 2 3 3 8 4 3" xfId="22777"/>
    <cellStyle name="Output 2 2 3 3 8 5" xfId="22778"/>
    <cellStyle name="Output 2 2 3 3 8 5 2" xfId="22779"/>
    <cellStyle name="Output 2 2 3 3 8 5 3" xfId="22780"/>
    <cellStyle name="Output 2 2 3 3 8 6" xfId="22781"/>
    <cellStyle name="Output 2 2 3 3 8 6 2" xfId="22782"/>
    <cellStyle name="Output 2 2 3 3 8 6 3" xfId="22783"/>
    <cellStyle name="Output 2 2 3 3 8 7" xfId="22784"/>
    <cellStyle name="Output 2 2 3 3 8 8" xfId="22785"/>
    <cellStyle name="Output 2 2 3 3 8 9" xfId="22786"/>
    <cellStyle name="Output 2 2 3 3 9" xfId="22787"/>
    <cellStyle name="Output 2 2 3 3 9 2" xfId="22788"/>
    <cellStyle name="Output 2 2 3 3 9 2 2" xfId="22789"/>
    <cellStyle name="Output 2 2 3 3 9 2 3" xfId="22790"/>
    <cellStyle name="Output 2 2 3 3 9 3" xfId="22791"/>
    <cellStyle name="Output 2 2 3 3 9 3 2" xfId="22792"/>
    <cellStyle name="Output 2 2 3 3 9 3 3" xfId="22793"/>
    <cellStyle name="Output 2 2 3 3 9 4" xfId="22794"/>
    <cellStyle name="Output 2 2 3 3 9 4 2" xfId="22795"/>
    <cellStyle name="Output 2 2 3 3 9 4 3" xfId="22796"/>
    <cellStyle name="Output 2 2 3 3 9 5" xfId="22797"/>
    <cellStyle name="Output 2 2 3 3 9 5 2" xfId="22798"/>
    <cellStyle name="Output 2 2 3 3 9 5 3" xfId="22799"/>
    <cellStyle name="Output 2 2 3 3 9 6" xfId="22800"/>
    <cellStyle name="Output 2 2 3 3 9 6 2" xfId="22801"/>
    <cellStyle name="Output 2 2 3 3 9 6 3" xfId="22802"/>
    <cellStyle name="Output 2 2 3 3 9 7" xfId="22803"/>
    <cellStyle name="Output 2 2 3 3 9 8" xfId="22804"/>
    <cellStyle name="Output 2 2 3 4" xfId="22805"/>
    <cellStyle name="Output 2 2 3 4 10" xfId="22806"/>
    <cellStyle name="Output 2 2 3 4 11" xfId="22807"/>
    <cellStyle name="Output 2 2 3 4 2" xfId="22808"/>
    <cellStyle name="Output 2 2 3 4 2 2" xfId="22809"/>
    <cellStyle name="Output 2 2 3 4 2 3" xfId="22810"/>
    <cellStyle name="Output 2 2 3 4 2 4" xfId="22811"/>
    <cellStyle name="Output 2 2 3 4 3" xfId="22812"/>
    <cellStyle name="Output 2 2 3 4 3 2" xfId="22813"/>
    <cellStyle name="Output 2 2 3 4 3 3" xfId="22814"/>
    <cellStyle name="Output 2 2 3 4 3 4" xfId="22815"/>
    <cellStyle name="Output 2 2 3 4 4" xfId="22816"/>
    <cellStyle name="Output 2 2 3 4 4 2" xfId="22817"/>
    <cellStyle name="Output 2 2 3 4 4 3" xfId="22818"/>
    <cellStyle name="Output 2 2 3 4 4 4" xfId="22819"/>
    <cellStyle name="Output 2 2 3 4 5" xfId="22820"/>
    <cellStyle name="Output 2 2 3 4 5 2" xfId="22821"/>
    <cellStyle name="Output 2 2 3 4 5 3" xfId="22822"/>
    <cellStyle name="Output 2 2 3 4 5 4" xfId="22823"/>
    <cellStyle name="Output 2 2 3 4 6" xfId="22824"/>
    <cellStyle name="Output 2 2 3 4 6 2" xfId="22825"/>
    <cellStyle name="Output 2 2 3 4 6 3" xfId="22826"/>
    <cellStyle name="Output 2 2 3 4 6 4" xfId="22827"/>
    <cellStyle name="Output 2 2 3 4 7" xfId="22828"/>
    <cellStyle name="Output 2 2 3 4 8" xfId="22829"/>
    <cellStyle name="Output 2 2 3 4 9" xfId="22830"/>
    <cellStyle name="Output 2 2 3 5" xfId="22831"/>
    <cellStyle name="Output 2 2 3 5 10" xfId="22832"/>
    <cellStyle name="Output 2 2 3 5 11" xfId="22833"/>
    <cellStyle name="Output 2 2 3 5 2" xfId="22834"/>
    <cellStyle name="Output 2 2 3 5 2 2" xfId="22835"/>
    <cellStyle name="Output 2 2 3 5 2 3" xfId="22836"/>
    <cellStyle name="Output 2 2 3 5 2 4" xfId="22837"/>
    <cellStyle name="Output 2 2 3 5 3" xfId="22838"/>
    <cellStyle name="Output 2 2 3 5 3 2" xfId="22839"/>
    <cellStyle name="Output 2 2 3 5 3 3" xfId="22840"/>
    <cellStyle name="Output 2 2 3 5 3 4" xfId="22841"/>
    <cellStyle name="Output 2 2 3 5 4" xfId="22842"/>
    <cellStyle name="Output 2 2 3 5 4 2" xfId="22843"/>
    <cellStyle name="Output 2 2 3 5 4 3" xfId="22844"/>
    <cellStyle name="Output 2 2 3 5 4 4" xfId="22845"/>
    <cellStyle name="Output 2 2 3 5 5" xfId="22846"/>
    <cellStyle name="Output 2 2 3 5 5 2" xfId="22847"/>
    <cellStyle name="Output 2 2 3 5 5 3" xfId="22848"/>
    <cellStyle name="Output 2 2 3 5 5 4" xfId="22849"/>
    <cellStyle name="Output 2 2 3 5 6" xfId="22850"/>
    <cellStyle name="Output 2 2 3 5 6 2" xfId="22851"/>
    <cellStyle name="Output 2 2 3 5 6 3" xfId="22852"/>
    <cellStyle name="Output 2 2 3 5 6 4" xfId="22853"/>
    <cellStyle name="Output 2 2 3 5 7" xfId="22854"/>
    <cellStyle name="Output 2 2 3 5 8" xfId="22855"/>
    <cellStyle name="Output 2 2 3 5 9" xfId="22856"/>
    <cellStyle name="Output 2 2 3 6" xfId="22857"/>
    <cellStyle name="Output 2 2 3 6 2" xfId="22858"/>
    <cellStyle name="Output 2 2 3 6 2 2" xfId="22859"/>
    <cellStyle name="Output 2 2 3 6 2 3" xfId="22860"/>
    <cellStyle name="Output 2 2 3 6 3" xfId="22861"/>
    <cellStyle name="Output 2 2 3 6 3 2" xfId="22862"/>
    <cellStyle name="Output 2 2 3 6 3 3" xfId="22863"/>
    <cellStyle name="Output 2 2 3 6 4" xfId="22864"/>
    <cellStyle name="Output 2 2 3 6 4 2" xfId="22865"/>
    <cellStyle name="Output 2 2 3 6 4 3" xfId="22866"/>
    <cellStyle name="Output 2 2 3 6 5" xfId="22867"/>
    <cellStyle name="Output 2 2 3 6 5 2" xfId="22868"/>
    <cellStyle name="Output 2 2 3 6 5 3" xfId="22869"/>
    <cellStyle name="Output 2 2 3 6 6" xfId="22870"/>
    <cellStyle name="Output 2 2 3 6 6 2" xfId="22871"/>
    <cellStyle name="Output 2 2 3 6 6 3" xfId="22872"/>
    <cellStyle name="Output 2 2 3 6 7" xfId="22873"/>
    <cellStyle name="Output 2 2 3 6 8" xfId="22874"/>
    <cellStyle name="Output 2 2 3 6 9" xfId="22875"/>
    <cellStyle name="Output 2 2 3 7" xfId="22876"/>
    <cellStyle name="Output 2 2 3 7 2" xfId="22877"/>
    <cellStyle name="Output 2 2 3 7 2 2" xfId="22878"/>
    <cellStyle name="Output 2 2 3 7 2 3" xfId="22879"/>
    <cellStyle name="Output 2 2 3 7 3" xfId="22880"/>
    <cellStyle name="Output 2 2 3 7 3 2" xfId="22881"/>
    <cellStyle name="Output 2 2 3 7 3 3" xfId="22882"/>
    <cellStyle name="Output 2 2 3 7 4" xfId="22883"/>
    <cellStyle name="Output 2 2 3 7 4 2" xfId="22884"/>
    <cellStyle name="Output 2 2 3 7 4 3" xfId="22885"/>
    <cellStyle name="Output 2 2 3 7 5" xfId="22886"/>
    <cellStyle name="Output 2 2 3 7 5 2" xfId="22887"/>
    <cellStyle name="Output 2 2 3 7 5 3" xfId="22888"/>
    <cellStyle name="Output 2 2 3 7 6" xfId="22889"/>
    <cellStyle name="Output 2 2 3 7 6 2" xfId="22890"/>
    <cellStyle name="Output 2 2 3 7 6 3" xfId="22891"/>
    <cellStyle name="Output 2 2 3 7 7" xfId="22892"/>
    <cellStyle name="Output 2 2 3 7 8" xfId="22893"/>
    <cellStyle name="Output 2 2 3 7 9" xfId="22894"/>
    <cellStyle name="Output 2 2 3 8" xfId="22895"/>
    <cellStyle name="Output 2 2 3 8 2" xfId="22896"/>
    <cellStyle name="Output 2 2 3 8 2 2" xfId="22897"/>
    <cellStyle name="Output 2 2 3 8 2 3" xfId="22898"/>
    <cellStyle name="Output 2 2 3 8 3" xfId="22899"/>
    <cellStyle name="Output 2 2 3 8 3 2" xfId="22900"/>
    <cellStyle name="Output 2 2 3 8 3 3" xfId="22901"/>
    <cellStyle name="Output 2 2 3 8 4" xfId="22902"/>
    <cellStyle name="Output 2 2 3 8 4 2" xfId="22903"/>
    <cellStyle name="Output 2 2 3 8 4 3" xfId="22904"/>
    <cellStyle name="Output 2 2 3 8 5" xfId="22905"/>
    <cellStyle name="Output 2 2 3 8 5 2" xfId="22906"/>
    <cellStyle name="Output 2 2 3 8 5 3" xfId="22907"/>
    <cellStyle name="Output 2 2 3 8 6" xfId="22908"/>
    <cellStyle name="Output 2 2 3 8 6 2" xfId="22909"/>
    <cellStyle name="Output 2 2 3 8 6 3" xfId="22910"/>
    <cellStyle name="Output 2 2 3 8 7" xfId="22911"/>
    <cellStyle name="Output 2 2 3 8 8" xfId="22912"/>
    <cellStyle name="Output 2 2 3 8 9" xfId="22913"/>
    <cellStyle name="Output 2 2 3 9" xfId="22914"/>
    <cellStyle name="Output 2 2 3 9 2" xfId="22915"/>
    <cellStyle name="Output 2 2 3 9 2 2" xfId="22916"/>
    <cellStyle name="Output 2 2 3 9 2 3" xfId="22917"/>
    <cellStyle name="Output 2 2 3 9 3" xfId="22918"/>
    <cellStyle name="Output 2 2 3 9 3 2" xfId="22919"/>
    <cellStyle name="Output 2 2 3 9 3 3" xfId="22920"/>
    <cellStyle name="Output 2 2 3 9 4" xfId="22921"/>
    <cellStyle name="Output 2 2 3 9 4 2" xfId="22922"/>
    <cellStyle name="Output 2 2 3 9 4 3" xfId="22923"/>
    <cellStyle name="Output 2 2 3 9 5" xfId="22924"/>
    <cellStyle name="Output 2 2 3 9 5 2" xfId="22925"/>
    <cellStyle name="Output 2 2 3 9 5 3" xfId="22926"/>
    <cellStyle name="Output 2 2 3 9 6" xfId="22927"/>
    <cellStyle name="Output 2 2 3 9 6 2" xfId="22928"/>
    <cellStyle name="Output 2 2 3 9 6 3" xfId="22929"/>
    <cellStyle name="Output 2 2 3 9 7" xfId="22930"/>
    <cellStyle name="Output 2 2 3 9 8" xfId="22931"/>
    <cellStyle name="Output 2 2 3 9 9" xfId="22932"/>
    <cellStyle name="Output 2 2 4" xfId="22933"/>
    <cellStyle name="Output 2 2 4 10" xfId="22934"/>
    <cellStyle name="Output 2 2 4 10 2" xfId="22935"/>
    <cellStyle name="Output 2 2 4 10 2 2" xfId="22936"/>
    <cellStyle name="Output 2 2 4 10 2 3" xfId="22937"/>
    <cellStyle name="Output 2 2 4 10 3" xfId="22938"/>
    <cellStyle name="Output 2 2 4 10 3 2" xfId="22939"/>
    <cellStyle name="Output 2 2 4 10 3 3" xfId="22940"/>
    <cellStyle name="Output 2 2 4 10 4" xfId="22941"/>
    <cellStyle name="Output 2 2 4 10 4 2" xfId="22942"/>
    <cellStyle name="Output 2 2 4 10 4 3" xfId="22943"/>
    <cellStyle name="Output 2 2 4 10 5" xfId="22944"/>
    <cellStyle name="Output 2 2 4 10 5 2" xfId="22945"/>
    <cellStyle name="Output 2 2 4 10 5 3" xfId="22946"/>
    <cellStyle name="Output 2 2 4 10 6" xfId="22947"/>
    <cellStyle name="Output 2 2 4 10 6 2" xfId="22948"/>
    <cellStyle name="Output 2 2 4 10 6 3" xfId="22949"/>
    <cellStyle name="Output 2 2 4 10 7" xfId="22950"/>
    <cellStyle name="Output 2 2 4 10 8" xfId="22951"/>
    <cellStyle name="Output 2 2 4 11" xfId="22952"/>
    <cellStyle name="Output 2 2 4 11 2" xfId="22953"/>
    <cellStyle name="Output 2 2 4 11 2 2" xfId="22954"/>
    <cellStyle name="Output 2 2 4 11 2 3" xfId="22955"/>
    <cellStyle name="Output 2 2 4 11 3" xfId="22956"/>
    <cellStyle name="Output 2 2 4 11 3 2" xfId="22957"/>
    <cellStyle name="Output 2 2 4 11 3 3" xfId="22958"/>
    <cellStyle name="Output 2 2 4 11 4" xfId="22959"/>
    <cellStyle name="Output 2 2 4 11 4 2" xfId="22960"/>
    <cellStyle name="Output 2 2 4 11 4 3" xfId="22961"/>
    <cellStyle name="Output 2 2 4 11 5" xfId="22962"/>
    <cellStyle name="Output 2 2 4 11 5 2" xfId="22963"/>
    <cellStyle name="Output 2 2 4 11 5 3" xfId="22964"/>
    <cellStyle name="Output 2 2 4 11 6" xfId="22965"/>
    <cellStyle name="Output 2 2 4 11 6 2" xfId="22966"/>
    <cellStyle name="Output 2 2 4 11 6 3" xfId="22967"/>
    <cellStyle name="Output 2 2 4 11 7" xfId="22968"/>
    <cellStyle name="Output 2 2 4 11 8" xfId="22969"/>
    <cellStyle name="Output 2 2 4 12" xfId="22970"/>
    <cellStyle name="Output 2 2 4 12 2" xfId="22971"/>
    <cellStyle name="Output 2 2 4 12 2 2" xfId="22972"/>
    <cellStyle name="Output 2 2 4 12 2 3" xfId="22973"/>
    <cellStyle name="Output 2 2 4 12 3" xfId="22974"/>
    <cellStyle name="Output 2 2 4 12 3 2" xfId="22975"/>
    <cellStyle name="Output 2 2 4 12 3 3" xfId="22976"/>
    <cellStyle name="Output 2 2 4 12 4" xfId="22977"/>
    <cellStyle name="Output 2 2 4 12 4 2" xfId="22978"/>
    <cellStyle name="Output 2 2 4 12 4 3" xfId="22979"/>
    <cellStyle name="Output 2 2 4 12 5" xfId="22980"/>
    <cellStyle name="Output 2 2 4 12 5 2" xfId="22981"/>
    <cellStyle name="Output 2 2 4 12 5 3" xfId="22982"/>
    <cellStyle name="Output 2 2 4 12 6" xfId="22983"/>
    <cellStyle name="Output 2 2 4 12 6 2" xfId="22984"/>
    <cellStyle name="Output 2 2 4 12 6 3" xfId="22985"/>
    <cellStyle name="Output 2 2 4 12 7" xfId="22986"/>
    <cellStyle name="Output 2 2 4 12 8" xfId="22987"/>
    <cellStyle name="Output 2 2 4 13" xfId="22988"/>
    <cellStyle name="Output 2 2 4 13 2" xfId="22989"/>
    <cellStyle name="Output 2 2 4 13 2 2" xfId="22990"/>
    <cellStyle name="Output 2 2 4 13 2 3" xfId="22991"/>
    <cellStyle name="Output 2 2 4 13 3" xfId="22992"/>
    <cellStyle name="Output 2 2 4 13 3 2" xfId="22993"/>
    <cellStyle name="Output 2 2 4 13 3 3" xfId="22994"/>
    <cellStyle name="Output 2 2 4 13 4" xfId="22995"/>
    <cellStyle name="Output 2 2 4 13 4 2" xfId="22996"/>
    <cellStyle name="Output 2 2 4 13 4 3" xfId="22997"/>
    <cellStyle name="Output 2 2 4 13 5" xfId="22998"/>
    <cellStyle name="Output 2 2 4 13 5 2" xfId="22999"/>
    <cellStyle name="Output 2 2 4 13 5 3" xfId="23000"/>
    <cellStyle name="Output 2 2 4 13 6" xfId="23001"/>
    <cellStyle name="Output 2 2 4 13 6 2" xfId="23002"/>
    <cellStyle name="Output 2 2 4 13 6 3" xfId="23003"/>
    <cellStyle name="Output 2 2 4 13 7" xfId="23004"/>
    <cellStyle name="Output 2 2 4 13 8" xfId="23005"/>
    <cellStyle name="Output 2 2 4 14" xfId="23006"/>
    <cellStyle name="Output 2 2 4 14 2" xfId="23007"/>
    <cellStyle name="Output 2 2 4 14 2 2" xfId="23008"/>
    <cellStyle name="Output 2 2 4 14 2 3" xfId="23009"/>
    <cellStyle name="Output 2 2 4 14 3" xfId="23010"/>
    <cellStyle name="Output 2 2 4 14 3 2" xfId="23011"/>
    <cellStyle name="Output 2 2 4 14 3 3" xfId="23012"/>
    <cellStyle name="Output 2 2 4 14 4" xfId="23013"/>
    <cellStyle name="Output 2 2 4 14 4 2" xfId="23014"/>
    <cellStyle name="Output 2 2 4 14 4 3" xfId="23015"/>
    <cellStyle name="Output 2 2 4 14 5" xfId="23016"/>
    <cellStyle name="Output 2 2 4 14 5 2" xfId="23017"/>
    <cellStyle name="Output 2 2 4 14 5 3" xfId="23018"/>
    <cellStyle name="Output 2 2 4 14 6" xfId="23019"/>
    <cellStyle name="Output 2 2 4 14 6 2" xfId="23020"/>
    <cellStyle name="Output 2 2 4 14 6 3" xfId="23021"/>
    <cellStyle name="Output 2 2 4 14 7" xfId="23022"/>
    <cellStyle name="Output 2 2 4 14 8" xfId="23023"/>
    <cellStyle name="Output 2 2 4 15" xfId="23024"/>
    <cellStyle name="Output 2 2 4 15 2" xfId="23025"/>
    <cellStyle name="Output 2 2 4 15 3" xfId="23026"/>
    <cellStyle name="Output 2 2 4 16" xfId="23027"/>
    <cellStyle name="Output 2 2 4 16 2" xfId="23028"/>
    <cellStyle name="Output 2 2 4 16 3" xfId="23029"/>
    <cellStyle name="Output 2 2 4 17" xfId="23030"/>
    <cellStyle name="Output 2 2 4 18" xfId="23031"/>
    <cellStyle name="Output 2 2 4 2" xfId="23032"/>
    <cellStyle name="Output 2 2 4 2 2" xfId="23033"/>
    <cellStyle name="Output 2 2 4 2 2 2" xfId="23034"/>
    <cellStyle name="Output 2 2 4 2 2 3" xfId="23035"/>
    <cellStyle name="Output 2 2 4 2 3" xfId="23036"/>
    <cellStyle name="Output 2 2 4 2 3 2" xfId="23037"/>
    <cellStyle name="Output 2 2 4 2 3 3" xfId="23038"/>
    <cellStyle name="Output 2 2 4 2 4" xfId="23039"/>
    <cellStyle name="Output 2 2 4 2 4 2" xfId="23040"/>
    <cellStyle name="Output 2 2 4 2 4 3" xfId="23041"/>
    <cellStyle name="Output 2 2 4 2 5" xfId="23042"/>
    <cellStyle name="Output 2 2 4 2 5 2" xfId="23043"/>
    <cellStyle name="Output 2 2 4 2 5 3" xfId="23044"/>
    <cellStyle name="Output 2 2 4 2 6" xfId="23045"/>
    <cellStyle name="Output 2 2 4 2 6 2" xfId="23046"/>
    <cellStyle name="Output 2 2 4 2 6 3" xfId="23047"/>
    <cellStyle name="Output 2 2 4 2 7" xfId="23048"/>
    <cellStyle name="Output 2 2 4 2 8" xfId="23049"/>
    <cellStyle name="Output 2 2 4 2 9" xfId="23050"/>
    <cellStyle name="Output 2 2 4 3" xfId="23051"/>
    <cellStyle name="Output 2 2 4 3 2" xfId="23052"/>
    <cellStyle name="Output 2 2 4 3 2 2" xfId="23053"/>
    <cellStyle name="Output 2 2 4 3 2 3" xfId="23054"/>
    <cellStyle name="Output 2 2 4 3 3" xfId="23055"/>
    <cellStyle name="Output 2 2 4 3 3 2" xfId="23056"/>
    <cellStyle name="Output 2 2 4 3 3 3" xfId="23057"/>
    <cellStyle name="Output 2 2 4 3 4" xfId="23058"/>
    <cellStyle name="Output 2 2 4 3 4 2" xfId="23059"/>
    <cellStyle name="Output 2 2 4 3 4 3" xfId="23060"/>
    <cellStyle name="Output 2 2 4 3 5" xfId="23061"/>
    <cellStyle name="Output 2 2 4 3 5 2" xfId="23062"/>
    <cellStyle name="Output 2 2 4 3 5 3" xfId="23063"/>
    <cellStyle name="Output 2 2 4 3 6" xfId="23064"/>
    <cellStyle name="Output 2 2 4 3 6 2" xfId="23065"/>
    <cellStyle name="Output 2 2 4 3 6 3" xfId="23066"/>
    <cellStyle name="Output 2 2 4 3 7" xfId="23067"/>
    <cellStyle name="Output 2 2 4 3 8" xfId="23068"/>
    <cellStyle name="Output 2 2 4 3 9" xfId="23069"/>
    <cellStyle name="Output 2 2 4 4" xfId="23070"/>
    <cellStyle name="Output 2 2 4 4 2" xfId="23071"/>
    <cellStyle name="Output 2 2 4 4 2 2" xfId="23072"/>
    <cellStyle name="Output 2 2 4 4 2 3" xfId="23073"/>
    <cellStyle name="Output 2 2 4 4 3" xfId="23074"/>
    <cellStyle name="Output 2 2 4 4 3 2" xfId="23075"/>
    <cellStyle name="Output 2 2 4 4 3 3" xfId="23076"/>
    <cellStyle name="Output 2 2 4 4 4" xfId="23077"/>
    <cellStyle name="Output 2 2 4 4 4 2" xfId="23078"/>
    <cellStyle name="Output 2 2 4 4 4 3" xfId="23079"/>
    <cellStyle name="Output 2 2 4 4 5" xfId="23080"/>
    <cellStyle name="Output 2 2 4 4 5 2" xfId="23081"/>
    <cellStyle name="Output 2 2 4 4 5 3" xfId="23082"/>
    <cellStyle name="Output 2 2 4 4 6" xfId="23083"/>
    <cellStyle name="Output 2 2 4 4 6 2" xfId="23084"/>
    <cellStyle name="Output 2 2 4 4 6 3" xfId="23085"/>
    <cellStyle name="Output 2 2 4 4 7" xfId="23086"/>
    <cellStyle name="Output 2 2 4 4 8" xfId="23087"/>
    <cellStyle name="Output 2 2 4 4 9" xfId="23088"/>
    <cellStyle name="Output 2 2 4 5" xfId="23089"/>
    <cellStyle name="Output 2 2 4 5 2" xfId="23090"/>
    <cellStyle name="Output 2 2 4 5 2 2" xfId="23091"/>
    <cellStyle name="Output 2 2 4 5 2 3" xfId="23092"/>
    <cellStyle name="Output 2 2 4 5 3" xfId="23093"/>
    <cellStyle name="Output 2 2 4 5 3 2" xfId="23094"/>
    <cellStyle name="Output 2 2 4 5 3 3" xfId="23095"/>
    <cellStyle name="Output 2 2 4 5 4" xfId="23096"/>
    <cellStyle name="Output 2 2 4 5 4 2" xfId="23097"/>
    <cellStyle name="Output 2 2 4 5 4 3" xfId="23098"/>
    <cellStyle name="Output 2 2 4 5 5" xfId="23099"/>
    <cellStyle name="Output 2 2 4 5 5 2" xfId="23100"/>
    <cellStyle name="Output 2 2 4 5 5 3" xfId="23101"/>
    <cellStyle name="Output 2 2 4 5 6" xfId="23102"/>
    <cellStyle name="Output 2 2 4 5 6 2" xfId="23103"/>
    <cellStyle name="Output 2 2 4 5 6 3" xfId="23104"/>
    <cellStyle name="Output 2 2 4 5 7" xfId="23105"/>
    <cellStyle name="Output 2 2 4 5 8" xfId="23106"/>
    <cellStyle name="Output 2 2 4 5 9" xfId="23107"/>
    <cellStyle name="Output 2 2 4 6" xfId="23108"/>
    <cellStyle name="Output 2 2 4 6 2" xfId="23109"/>
    <cellStyle name="Output 2 2 4 6 2 2" xfId="23110"/>
    <cellStyle name="Output 2 2 4 6 2 3" xfId="23111"/>
    <cellStyle name="Output 2 2 4 6 3" xfId="23112"/>
    <cellStyle name="Output 2 2 4 6 3 2" xfId="23113"/>
    <cellStyle name="Output 2 2 4 6 3 3" xfId="23114"/>
    <cellStyle name="Output 2 2 4 6 4" xfId="23115"/>
    <cellStyle name="Output 2 2 4 6 4 2" xfId="23116"/>
    <cellStyle name="Output 2 2 4 6 4 3" xfId="23117"/>
    <cellStyle name="Output 2 2 4 6 5" xfId="23118"/>
    <cellStyle name="Output 2 2 4 6 5 2" xfId="23119"/>
    <cellStyle name="Output 2 2 4 6 5 3" xfId="23120"/>
    <cellStyle name="Output 2 2 4 6 6" xfId="23121"/>
    <cellStyle name="Output 2 2 4 6 6 2" xfId="23122"/>
    <cellStyle name="Output 2 2 4 6 6 3" xfId="23123"/>
    <cellStyle name="Output 2 2 4 6 7" xfId="23124"/>
    <cellStyle name="Output 2 2 4 6 8" xfId="23125"/>
    <cellStyle name="Output 2 2 4 6 9" xfId="23126"/>
    <cellStyle name="Output 2 2 4 7" xfId="23127"/>
    <cellStyle name="Output 2 2 4 7 2" xfId="23128"/>
    <cellStyle name="Output 2 2 4 7 2 2" xfId="23129"/>
    <cellStyle name="Output 2 2 4 7 2 3" xfId="23130"/>
    <cellStyle name="Output 2 2 4 7 3" xfId="23131"/>
    <cellStyle name="Output 2 2 4 7 3 2" xfId="23132"/>
    <cellStyle name="Output 2 2 4 7 3 3" xfId="23133"/>
    <cellStyle name="Output 2 2 4 7 4" xfId="23134"/>
    <cellStyle name="Output 2 2 4 7 4 2" xfId="23135"/>
    <cellStyle name="Output 2 2 4 7 4 3" xfId="23136"/>
    <cellStyle name="Output 2 2 4 7 5" xfId="23137"/>
    <cellStyle name="Output 2 2 4 7 5 2" xfId="23138"/>
    <cellStyle name="Output 2 2 4 7 5 3" xfId="23139"/>
    <cellStyle name="Output 2 2 4 7 6" xfId="23140"/>
    <cellStyle name="Output 2 2 4 7 6 2" xfId="23141"/>
    <cellStyle name="Output 2 2 4 7 6 3" xfId="23142"/>
    <cellStyle name="Output 2 2 4 7 7" xfId="23143"/>
    <cellStyle name="Output 2 2 4 7 8" xfId="23144"/>
    <cellStyle name="Output 2 2 4 7 9" xfId="23145"/>
    <cellStyle name="Output 2 2 4 8" xfId="23146"/>
    <cellStyle name="Output 2 2 4 8 2" xfId="23147"/>
    <cellStyle name="Output 2 2 4 8 2 2" xfId="23148"/>
    <cellStyle name="Output 2 2 4 8 2 3" xfId="23149"/>
    <cellStyle name="Output 2 2 4 8 3" xfId="23150"/>
    <cellStyle name="Output 2 2 4 8 3 2" xfId="23151"/>
    <cellStyle name="Output 2 2 4 8 3 3" xfId="23152"/>
    <cellStyle name="Output 2 2 4 8 4" xfId="23153"/>
    <cellStyle name="Output 2 2 4 8 4 2" xfId="23154"/>
    <cellStyle name="Output 2 2 4 8 4 3" xfId="23155"/>
    <cellStyle name="Output 2 2 4 8 5" xfId="23156"/>
    <cellStyle name="Output 2 2 4 8 5 2" xfId="23157"/>
    <cellStyle name="Output 2 2 4 8 5 3" xfId="23158"/>
    <cellStyle name="Output 2 2 4 8 6" xfId="23159"/>
    <cellStyle name="Output 2 2 4 8 6 2" xfId="23160"/>
    <cellStyle name="Output 2 2 4 8 6 3" xfId="23161"/>
    <cellStyle name="Output 2 2 4 8 7" xfId="23162"/>
    <cellStyle name="Output 2 2 4 8 8" xfId="23163"/>
    <cellStyle name="Output 2 2 4 8 9" xfId="23164"/>
    <cellStyle name="Output 2 2 4 9" xfId="23165"/>
    <cellStyle name="Output 2 2 4 9 2" xfId="23166"/>
    <cellStyle name="Output 2 2 4 9 2 2" xfId="23167"/>
    <cellStyle name="Output 2 2 4 9 2 3" xfId="23168"/>
    <cellStyle name="Output 2 2 4 9 3" xfId="23169"/>
    <cellStyle name="Output 2 2 4 9 3 2" xfId="23170"/>
    <cellStyle name="Output 2 2 4 9 3 3" xfId="23171"/>
    <cellStyle name="Output 2 2 4 9 4" xfId="23172"/>
    <cellStyle name="Output 2 2 4 9 4 2" xfId="23173"/>
    <cellStyle name="Output 2 2 4 9 4 3" xfId="23174"/>
    <cellStyle name="Output 2 2 4 9 5" xfId="23175"/>
    <cellStyle name="Output 2 2 4 9 5 2" xfId="23176"/>
    <cellStyle name="Output 2 2 4 9 5 3" xfId="23177"/>
    <cellStyle name="Output 2 2 4 9 6" xfId="23178"/>
    <cellStyle name="Output 2 2 4 9 6 2" xfId="23179"/>
    <cellStyle name="Output 2 2 4 9 6 3" xfId="23180"/>
    <cellStyle name="Output 2 2 4 9 7" xfId="23181"/>
    <cellStyle name="Output 2 2 4 9 8" xfId="23182"/>
    <cellStyle name="Output 2 2 5" xfId="23183"/>
    <cellStyle name="Output 2 2 5 10" xfId="23184"/>
    <cellStyle name="Output 2 2 5 10 2" xfId="23185"/>
    <cellStyle name="Output 2 2 5 10 2 2" xfId="23186"/>
    <cellStyle name="Output 2 2 5 10 2 3" xfId="23187"/>
    <cellStyle name="Output 2 2 5 10 3" xfId="23188"/>
    <cellStyle name="Output 2 2 5 10 3 2" xfId="23189"/>
    <cellStyle name="Output 2 2 5 10 3 3" xfId="23190"/>
    <cellStyle name="Output 2 2 5 10 4" xfId="23191"/>
    <cellStyle name="Output 2 2 5 10 4 2" xfId="23192"/>
    <cellStyle name="Output 2 2 5 10 4 3" xfId="23193"/>
    <cellStyle name="Output 2 2 5 10 5" xfId="23194"/>
    <cellStyle name="Output 2 2 5 10 5 2" xfId="23195"/>
    <cellStyle name="Output 2 2 5 10 5 3" xfId="23196"/>
    <cellStyle name="Output 2 2 5 10 6" xfId="23197"/>
    <cellStyle name="Output 2 2 5 10 6 2" xfId="23198"/>
    <cellStyle name="Output 2 2 5 10 6 3" xfId="23199"/>
    <cellStyle name="Output 2 2 5 10 7" xfId="23200"/>
    <cellStyle name="Output 2 2 5 10 8" xfId="23201"/>
    <cellStyle name="Output 2 2 5 11" xfId="23202"/>
    <cellStyle name="Output 2 2 5 11 2" xfId="23203"/>
    <cellStyle name="Output 2 2 5 11 2 2" xfId="23204"/>
    <cellStyle name="Output 2 2 5 11 2 3" xfId="23205"/>
    <cellStyle name="Output 2 2 5 11 3" xfId="23206"/>
    <cellStyle name="Output 2 2 5 11 3 2" xfId="23207"/>
    <cellStyle name="Output 2 2 5 11 3 3" xfId="23208"/>
    <cellStyle name="Output 2 2 5 11 4" xfId="23209"/>
    <cellStyle name="Output 2 2 5 11 4 2" xfId="23210"/>
    <cellStyle name="Output 2 2 5 11 4 3" xfId="23211"/>
    <cellStyle name="Output 2 2 5 11 5" xfId="23212"/>
    <cellStyle name="Output 2 2 5 11 5 2" xfId="23213"/>
    <cellStyle name="Output 2 2 5 11 5 3" xfId="23214"/>
    <cellStyle name="Output 2 2 5 11 6" xfId="23215"/>
    <cellStyle name="Output 2 2 5 11 6 2" xfId="23216"/>
    <cellStyle name="Output 2 2 5 11 6 3" xfId="23217"/>
    <cellStyle name="Output 2 2 5 11 7" xfId="23218"/>
    <cellStyle name="Output 2 2 5 11 8" xfId="23219"/>
    <cellStyle name="Output 2 2 5 12" xfId="23220"/>
    <cellStyle name="Output 2 2 5 12 2" xfId="23221"/>
    <cellStyle name="Output 2 2 5 12 2 2" xfId="23222"/>
    <cellStyle name="Output 2 2 5 12 2 3" xfId="23223"/>
    <cellStyle name="Output 2 2 5 12 3" xfId="23224"/>
    <cellStyle name="Output 2 2 5 12 3 2" xfId="23225"/>
    <cellStyle name="Output 2 2 5 12 3 3" xfId="23226"/>
    <cellStyle name="Output 2 2 5 12 4" xfId="23227"/>
    <cellStyle name="Output 2 2 5 12 4 2" xfId="23228"/>
    <cellStyle name="Output 2 2 5 12 4 3" xfId="23229"/>
    <cellStyle name="Output 2 2 5 12 5" xfId="23230"/>
    <cellStyle name="Output 2 2 5 12 5 2" xfId="23231"/>
    <cellStyle name="Output 2 2 5 12 5 3" xfId="23232"/>
    <cellStyle name="Output 2 2 5 12 6" xfId="23233"/>
    <cellStyle name="Output 2 2 5 12 6 2" xfId="23234"/>
    <cellStyle name="Output 2 2 5 12 6 3" xfId="23235"/>
    <cellStyle name="Output 2 2 5 12 7" xfId="23236"/>
    <cellStyle name="Output 2 2 5 12 8" xfId="23237"/>
    <cellStyle name="Output 2 2 5 13" xfId="23238"/>
    <cellStyle name="Output 2 2 5 13 2" xfId="23239"/>
    <cellStyle name="Output 2 2 5 13 2 2" xfId="23240"/>
    <cellStyle name="Output 2 2 5 13 2 3" xfId="23241"/>
    <cellStyle name="Output 2 2 5 13 3" xfId="23242"/>
    <cellStyle name="Output 2 2 5 13 3 2" xfId="23243"/>
    <cellStyle name="Output 2 2 5 13 3 3" xfId="23244"/>
    <cellStyle name="Output 2 2 5 13 4" xfId="23245"/>
    <cellStyle name="Output 2 2 5 13 4 2" xfId="23246"/>
    <cellStyle name="Output 2 2 5 13 4 3" xfId="23247"/>
    <cellStyle name="Output 2 2 5 13 5" xfId="23248"/>
    <cellStyle name="Output 2 2 5 13 5 2" xfId="23249"/>
    <cellStyle name="Output 2 2 5 13 5 3" xfId="23250"/>
    <cellStyle name="Output 2 2 5 13 6" xfId="23251"/>
    <cellStyle name="Output 2 2 5 13 6 2" xfId="23252"/>
    <cellStyle name="Output 2 2 5 13 6 3" xfId="23253"/>
    <cellStyle name="Output 2 2 5 13 7" xfId="23254"/>
    <cellStyle name="Output 2 2 5 13 8" xfId="23255"/>
    <cellStyle name="Output 2 2 5 14" xfId="23256"/>
    <cellStyle name="Output 2 2 5 14 2" xfId="23257"/>
    <cellStyle name="Output 2 2 5 14 2 2" xfId="23258"/>
    <cellStyle name="Output 2 2 5 14 2 3" xfId="23259"/>
    <cellStyle name="Output 2 2 5 14 3" xfId="23260"/>
    <cellStyle name="Output 2 2 5 14 3 2" xfId="23261"/>
    <cellStyle name="Output 2 2 5 14 3 3" xfId="23262"/>
    <cellStyle name="Output 2 2 5 14 4" xfId="23263"/>
    <cellStyle name="Output 2 2 5 14 4 2" xfId="23264"/>
    <cellStyle name="Output 2 2 5 14 4 3" xfId="23265"/>
    <cellStyle name="Output 2 2 5 14 5" xfId="23266"/>
    <cellStyle name="Output 2 2 5 14 5 2" xfId="23267"/>
    <cellStyle name="Output 2 2 5 14 5 3" xfId="23268"/>
    <cellStyle name="Output 2 2 5 14 6" xfId="23269"/>
    <cellStyle name="Output 2 2 5 14 6 2" xfId="23270"/>
    <cellStyle name="Output 2 2 5 14 6 3" xfId="23271"/>
    <cellStyle name="Output 2 2 5 14 7" xfId="23272"/>
    <cellStyle name="Output 2 2 5 14 8" xfId="23273"/>
    <cellStyle name="Output 2 2 5 15" xfId="23274"/>
    <cellStyle name="Output 2 2 5 15 2" xfId="23275"/>
    <cellStyle name="Output 2 2 5 15 3" xfId="23276"/>
    <cellStyle name="Output 2 2 5 16" xfId="23277"/>
    <cellStyle name="Output 2 2 5 16 2" xfId="23278"/>
    <cellStyle name="Output 2 2 5 16 3" xfId="23279"/>
    <cellStyle name="Output 2 2 5 17" xfId="23280"/>
    <cellStyle name="Output 2 2 5 18" xfId="23281"/>
    <cellStyle name="Output 2 2 5 2" xfId="23282"/>
    <cellStyle name="Output 2 2 5 2 2" xfId="23283"/>
    <cellStyle name="Output 2 2 5 2 2 2" xfId="23284"/>
    <cellStyle name="Output 2 2 5 2 2 3" xfId="23285"/>
    <cellStyle name="Output 2 2 5 2 3" xfId="23286"/>
    <cellStyle name="Output 2 2 5 2 3 2" xfId="23287"/>
    <cellStyle name="Output 2 2 5 2 3 3" xfId="23288"/>
    <cellStyle name="Output 2 2 5 2 4" xfId="23289"/>
    <cellStyle name="Output 2 2 5 2 4 2" xfId="23290"/>
    <cellStyle name="Output 2 2 5 2 4 3" xfId="23291"/>
    <cellStyle name="Output 2 2 5 2 5" xfId="23292"/>
    <cellStyle name="Output 2 2 5 2 5 2" xfId="23293"/>
    <cellStyle name="Output 2 2 5 2 5 3" xfId="23294"/>
    <cellStyle name="Output 2 2 5 2 6" xfId="23295"/>
    <cellStyle name="Output 2 2 5 2 6 2" xfId="23296"/>
    <cellStyle name="Output 2 2 5 2 6 3" xfId="23297"/>
    <cellStyle name="Output 2 2 5 2 7" xfId="23298"/>
    <cellStyle name="Output 2 2 5 2 8" xfId="23299"/>
    <cellStyle name="Output 2 2 5 2 9" xfId="23300"/>
    <cellStyle name="Output 2 2 5 3" xfId="23301"/>
    <cellStyle name="Output 2 2 5 3 2" xfId="23302"/>
    <cellStyle name="Output 2 2 5 3 2 2" xfId="23303"/>
    <cellStyle name="Output 2 2 5 3 2 3" xfId="23304"/>
    <cellStyle name="Output 2 2 5 3 3" xfId="23305"/>
    <cellStyle name="Output 2 2 5 3 3 2" xfId="23306"/>
    <cellStyle name="Output 2 2 5 3 3 3" xfId="23307"/>
    <cellStyle name="Output 2 2 5 3 4" xfId="23308"/>
    <cellStyle name="Output 2 2 5 3 4 2" xfId="23309"/>
    <cellStyle name="Output 2 2 5 3 4 3" xfId="23310"/>
    <cellStyle name="Output 2 2 5 3 5" xfId="23311"/>
    <cellStyle name="Output 2 2 5 3 5 2" xfId="23312"/>
    <cellStyle name="Output 2 2 5 3 5 3" xfId="23313"/>
    <cellStyle name="Output 2 2 5 3 6" xfId="23314"/>
    <cellStyle name="Output 2 2 5 3 6 2" xfId="23315"/>
    <cellStyle name="Output 2 2 5 3 6 3" xfId="23316"/>
    <cellStyle name="Output 2 2 5 3 7" xfId="23317"/>
    <cellStyle name="Output 2 2 5 3 8" xfId="23318"/>
    <cellStyle name="Output 2 2 5 3 9" xfId="23319"/>
    <cellStyle name="Output 2 2 5 4" xfId="23320"/>
    <cellStyle name="Output 2 2 5 4 2" xfId="23321"/>
    <cellStyle name="Output 2 2 5 4 2 2" xfId="23322"/>
    <cellStyle name="Output 2 2 5 4 2 3" xfId="23323"/>
    <cellStyle name="Output 2 2 5 4 3" xfId="23324"/>
    <cellStyle name="Output 2 2 5 4 3 2" xfId="23325"/>
    <cellStyle name="Output 2 2 5 4 3 3" xfId="23326"/>
    <cellStyle name="Output 2 2 5 4 4" xfId="23327"/>
    <cellStyle name="Output 2 2 5 4 4 2" xfId="23328"/>
    <cellStyle name="Output 2 2 5 4 4 3" xfId="23329"/>
    <cellStyle name="Output 2 2 5 4 5" xfId="23330"/>
    <cellStyle name="Output 2 2 5 4 5 2" xfId="23331"/>
    <cellStyle name="Output 2 2 5 4 5 3" xfId="23332"/>
    <cellStyle name="Output 2 2 5 4 6" xfId="23333"/>
    <cellStyle name="Output 2 2 5 4 6 2" xfId="23334"/>
    <cellStyle name="Output 2 2 5 4 6 3" xfId="23335"/>
    <cellStyle name="Output 2 2 5 4 7" xfId="23336"/>
    <cellStyle name="Output 2 2 5 4 8" xfId="23337"/>
    <cellStyle name="Output 2 2 5 4 9" xfId="23338"/>
    <cellStyle name="Output 2 2 5 5" xfId="23339"/>
    <cellStyle name="Output 2 2 5 5 2" xfId="23340"/>
    <cellStyle name="Output 2 2 5 5 2 2" xfId="23341"/>
    <cellStyle name="Output 2 2 5 5 2 3" xfId="23342"/>
    <cellStyle name="Output 2 2 5 5 3" xfId="23343"/>
    <cellStyle name="Output 2 2 5 5 3 2" xfId="23344"/>
    <cellStyle name="Output 2 2 5 5 3 3" xfId="23345"/>
    <cellStyle name="Output 2 2 5 5 4" xfId="23346"/>
    <cellStyle name="Output 2 2 5 5 4 2" xfId="23347"/>
    <cellStyle name="Output 2 2 5 5 4 3" xfId="23348"/>
    <cellStyle name="Output 2 2 5 5 5" xfId="23349"/>
    <cellStyle name="Output 2 2 5 5 5 2" xfId="23350"/>
    <cellStyle name="Output 2 2 5 5 5 3" xfId="23351"/>
    <cellStyle name="Output 2 2 5 5 6" xfId="23352"/>
    <cellStyle name="Output 2 2 5 5 6 2" xfId="23353"/>
    <cellStyle name="Output 2 2 5 5 6 3" xfId="23354"/>
    <cellStyle name="Output 2 2 5 5 7" xfId="23355"/>
    <cellStyle name="Output 2 2 5 5 8" xfId="23356"/>
    <cellStyle name="Output 2 2 5 5 9" xfId="23357"/>
    <cellStyle name="Output 2 2 5 6" xfId="23358"/>
    <cellStyle name="Output 2 2 5 6 2" xfId="23359"/>
    <cellStyle name="Output 2 2 5 6 2 2" xfId="23360"/>
    <cellStyle name="Output 2 2 5 6 2 3" xfId="23361"/>
    <cellStyle name="Output 2 2 5 6 3" xfId="23362"/>
    <cellStyle name="Output 2 2 5 6 3 2" xfId="23363"/>
    <cellStyle name="Output 2 2 5 6 3 3" xfId="23364"/>
    <cellStyle name="Output 2 2 5 6 4" xfId="23365"/>
    <cellStyle name="Output 2 2 5 6 4 2" xfId="23366"/>
    <cellStyle name="Output 2 2 5 6 4 3" xfId="23367"/>
    <cellStyle name="Output 2 2 5 6 5" xfId="23368"/>
    <cellStyle name="Output 2 2 5 6 5 2" xfId="23369"/>
    <cellStyle name="Output 2 2 5 6 5 3" xfId="23370"/>
    <cellStyle name="Output 2 2 5 6 6" xfId="23371"/>
    <cellStyle name="Output 2 2 5 6 6 2" xfId="23372"/>
    <cellStyle name="Output 2 2 5 6 6 3" xfId="23373"/>
    <cellStyle name="Output 2 2 5 6 7" xfId="23374"/>
    <cellStyle name="Output 2 2 5 6 8" xfId="23375"/>
    <cellStyle name="Output 2 2 5 6 9" xfId="23376"/>
    <cellStyle name="Output 2 2 5 7" xfId="23377"/>
    <cellStyle name="Output 2 2 5 7 2" xfId="23378"/>
    <cellStyle name="Output 2 2 5 7 2 2" xfId="23379"/>
    <cellStyle name="Output 2 2 5 7 2 3" xfId="23380"/>
    <cellStyle name="Output 2 2 5 7 3" xfId="23381"/>
    <cellStyle name="Output 2 2 5 7 3 2" xfId="23382"/>
    <cellStyle name="Output 2 2 5 7 3 3" xfId="23383"/>
    <cellStyle name="Output 2 2 5 7 4" xfId="23384"/>
    <cellStyle name="Output 2 2 5 7 4 2" xfId="23385"/>
    <cellStyle name="Output 2 2 5 7 4 3" xfId="23386"/>
    <cellStyle name="Output 2 2 5 7 5" xfId="23387"/>
    <cellStyle name="Output 2 2 5 7 5 2" xfId="23388"/>
    <cellStyle name="Output 2 2 5 7 5 3" xfId="23389"/>
    <cellStyle name="Output 2 2 5 7 6" xfId="23390"/>
    <cellStyle name="Output 2 2 5 7 6 2" xfId="23391"/>
    <cellStyle name="Output 2 2 5 7 6 3" xfId="23392"/>
    <cellStyle name="Output 2 2 5 7 7" xfId="23393"/>
    <cellStyle name="Output 2 2 5 7 8" xfId="23394"/>
    <cellStyle name="Output 2 2 5 7 9" xfId="23395"/>
    <cellStyle name="Output 2 2 5 8" xfId="23396"/>
    <cellStyle name="Output 2 2 5 8 2" xfId="23397"/>
    <cellStyle name="Output 2 2 5 8 2 2" xfId="23398"/>
    <cellStyle name="Output 2 2 5 8 2 3" xfId="23399"/>
    <cellStyle name="Output 2 2 5 8 3" xfId="23400"/>
    <cellStyle name="Output 2 2 5 8 3 2" xfId="23401"/>
    <cellStyle name="Output 2 2 5 8 3 3" xfId="23402"/>
    <cellStyle name="Output 2 2 5 8 4" xfId="23403"/>
    <cellStyle name="Output 2 2 5 8 4 2" xfId="23404"/>
    <cellStyle name="Output 2 2 5 8 4 3" xfId="23405"/>
    <cellStyle name="Output 2 2 5 8 5" xfId="23406"/>
    <cellStyle name="Output 2 2 5 8 5 2" xfId="23407"/>
    <cellStyle name="Output 2 2 5 8 5 3" xfId="23408"/>
    <cellStyle name="Output 2 2 5 8 6" xfId="23409"/>
    <cellStyle name="Output 2 2 5 8 6 2" xfId="23410"/>
    <cellStyle name="Output 2 2 5 8 6 3" xfId="23411"/>
    <cellStyle name="Output 2 2 5 8 7" xfId="23412"/>
    <cellStyle name="Output 2 2 5 8 8" xfId="23413"/>
    <cellStyle name="Output 2 2 5 8 9" xfId="23414"/>
    <cellStyle name="Output 2 2 5 9" xfId="23415"/>
    <cellStyle name="Output 2 2 5 9 2" xfId="23416"/>
    <cellStyle name="Output 2 2 5 9 2 2" xfId="23417"/>
    <cellStyle name="Output 2 2 5 9 2 3" xfId="23418"/>
    <cellStyle name="Output 2 2 5 9 3" xfId="23419"/>
    <cellStyle name="Output 2 2 5 9 3 2" xfId="23420"/>
    <cellStyle name="Output 2 2 5 9 3 3" xfId="23421"/>
    <cellStyle name="Output 2 2 5 9 4" xfId="23422"/>
    <cellStyle name="Output 2 2 5 9 4 2" xfId="23423"/>
    <cellStyle name="Output 2 2 5 9 4 3" xfId="23424"/>
    <cellStyle name="Output 2 2 5 9 5" xfId="23425"/>
    <cellStyle name="Output 2 2 5 9 5 2" xfId="23426"/>
    <cellStyle name="Output 2 2 5 9 5 3" xfId="23427"/>
    <cellStyle name="Output 2 2 5 9 6" xfId="23428"/>
    <cellStyle name="Output 2 2 5 9 6 2" xfId="23429"/>
    <cellStyle name="Output 2 2 5 9 6 3" xfId="23430"/>
    <cellStyle name="Output 2 2 5 9 7" xfId="23431"/>
    <cellStyle name="Output 2 2 5 9 8" xfId="23432"/>
    <cellStyle name="Output 2 2 6" xfId="23433"/>
    <cellStyle name="Output 2 2 6 10" xfId="23434"/>
    <cellStyle name="Output 2 2 6 11" xfId="23435"/>
    <cellStyle name="Output 2 2 6 2" xfId="23436"/>
    <cellStyle name="Output 2 2 6 2 2" xfId="23437"/>
    <cellStyle name="Output 2 2 6 2 3" xfId="23438"/>
    <cellStyle name="Output 2 2 6 2 4" xfId="23439"/>
    <cellStyle name="Output 2 2 6 3" xfId="23440"/>
    <cellStyle name="Output 2 2 6 3 2" xfId="23441"/>
    <cellStyle name="Output 2 2 6 3 3" xfId="23442"/>
    <cellStyle name="Output 2 2 6 3 4" xfId="23443"/>
    <cellStyle name="Output 2 2 6 4" xfId="23444"/>
    <cellStyle name="Output 2 2 6 4 2" xfId="23445"/>
    <cellStyle name="Output 2 2 6 4 3" xfId="23446"/>
    <cellStyle name="Output 2 2 6 4 4" xfId="23447"/>
    <cellStyle name="Output 2 2 6 5" xfId="23448"/>
    <cellStyle name="Output 2 2 6 5 2" xfId="23449"/>
    <cellStyle name="Output 2 2 6 5 3" xfId="23450"/>
    <cellStyle name="Output 2 2 6 5 4" xfId="23451"/>
    <cellStyle name="Output 2 2 6 6" xfId="23452"/>
    <cellStyle name="Output 2 2 6 6 2" xfId="23453"/>
    <cellStyle name="Output 2 2 6 6 3" xfId="23454"/>
    <cellStyle name="Output 2 2 6 6 4" xfId="23455"/>
    <cellStyle name="Output 2 2 6 7" xfId="23456"/>
    <cellStyle name="Output 2 2 6 8" xfId="23457"/>
    <cellStyle name="Output 2 2 6 9" xfId="23458"/>
    <cellStyle name="Output 2 2 7" xfId="23459"/>
    <cellStyle name="Output 2 2 7 10" xfId="23460"/>
    <cellStyle name="Output 2 2 7 2" xfId="23461"/>
    <cellStyle name="Output 2 2 7 2 2" xfId="23462"/>
    <cellStyle name="Output 2 2 7 2 3" xfId="23463"/>
    <cellStyle name="Output 2 2 7 2 4" xfId="23464"/>
    <cellStyle name="Output 2 2 7 3" xfId="23465"/>
    <cellStyle name="Output 2 2 7 3 2" xfId="23466"/>
    <cellStyle name="Output 2 2 7 3 3" xfId="23467"/>
    <cellStyle name="Output 2 2 7 3 4" xfId="23468"/>
    <cellStyle name="Output 2 2 7 4" xfId="23469"/>
    <cellStyle name="Output 2 2 7 4 2" xfId="23470"/>
    <cellStyle name="Output 2 2 7 4 3" xfId="23471"/>
    <cellStyle name="Output 2 2 7 4 4" xfId="23472"/>
    <cellStyle name="Output 2 2 7 5" xfId="23473"/>
    <cellStyle name="Output 2 2 7 5 2" xfId="23474"/>
    <cellStyle name="Output 2 2 7 5 3" xfId="23475"/>
    <cellStyle name="Output 2 2 7 5 4" xfId="23476"/>
    <cellStyle name="Output 2 2 7 6" xfId="23477"/>
    <cellStyle name="Output 2 2 7 6 2" xfId="23478"/>
    <cellStyle name="Output 2 2 7 6 3" xfId="23479"/>
    <cellStyle name="Output 2 2 7 6 4" xfId="23480"/>
    <cellStyle name="Output 2 2 7 7" xfId="23481"/>
    <cellStyle name="Output 2 2 7 8" xfId="23482"/>
    <cellStyle name="Output 2 2 7 9" xfId="23483"/>
    <cellStyle name="Output 2 2 8" xfId="23484"/>
    <cellStyle name="Output 2 2 8 2" xfId="23485"/>
    <cellStyle name="Output 2 2 8 2 2" xfId="23486"/>
    <cellStyle name="Output 2 2 8 2 3" xfId="23487"/>
    <cellStyle name="Output 2 2 8 3" xfId="23488"/>
    <cellStyle name="Output 2 2 8 3 2" xfId="23489"/>
    <cellStyle name="Output 2 2 8 3 3" xfId="23490"/>
    <cellStyle name="Output 2 2 8 4" xfId="23491"/>
    <cellStyle name="Output 2 2 8 4 2" xfId="23492"/>
    <cellStyle name="Output 2 2 8 4 3" xfId="23493"/>
    <cellStyle name="Output 2 2 8 5" xfId="23494"/>
    <cellStyle name="Output 2 2 8 5 2" xfId="23495"/>
    <cellStyle name="Output 2 2 8 5 3" xfId="23496"/>
    <cellStyle name="Output 2 2 8 6" xfId="23497"/>
    <cellStyle name="Output 2 2 8 6 2" xfId="23498"/>
    <cellStyle name="Output 2 2 8 6 3" xfId="23499"/>
    <cellStyle name="Output 2 2 8 7" xfId="23500"/>
    <cellStyle name="Output 2 2 8 8" xfId="23501"/>
    <cellStyle name="Output 2 2 8 9" xfId="23502"/>
    <cellStyle name="Output 2 2 9" xfId="23503"/>
    <cellStyle name="Output 2 2 9 2" xfId="23504"/>
    <cellStyle name="Output 2 2 9 2 2" xfId="23505"/>
    <cellStyle name="Output 2 2 9 2 3" xfId="23506"/>
    <cellStyle name="Output 2 2 9 3" xfId="23507"/>
    <cellStyle name="Output 2 2 9 3 2" xfId="23508"/>
    <cellStyle name="Output 2 2 9 3 3" xfId="23509"/>
    <cellStyle name="Output 2 2 9 4" xfId="23510"/>
    <cellStyle name="Output 2 2 9 4 2" xfId="23511"/>
    <cellStyle name="Output 2 2 9 4 3" xfId="23512"/>
    <cellStyle name="Output 2 2 9 5" xfId="23513"/>
    <cellStyle name="Output 2 2 9 5 2" xfId="23514"/>
    <cellStyle name="Output 2 2 9 5 3" xfId="23515"/>
    <cellStyle name="Output 2 2 9 6" xfId="23516"/>
    <cellStyle name="Output 2 2 9 6 2" xfId="23517"/>
    <cellStyle name="Output 2 2 9 6 3" xfId="23518"/>
    <cellStyle name="Output 2 2 9 7" xfId="23519"/>
    <cellStyle name="Output 2 2 9 8" xfId="23520"/>
    <cellStyle name="Output 2 2 9 9" xfId="23521"/>
    <cellStyle name="Output 2 20" xfId="23522"/>
    <cellStyle name="Output 2 20 2" xfId="23523"/>
    <cellStyle name="Output 2 20 3" xfId="23524"/>
    <cellStyle name="Output 2 20 4" xfId="23525"/>
    <cellStyle name="Output 2 21" xfId="23526"/>
    <cellStyle name="Output 2 22" xfId="23527"/>
    <cellStyle name="Output 2 23" xfId="23528"/>
    <cellStyle name="Output 2 24" xfId="23529"/>
    <cellStyle name="Output 2 25" xfId="23530"/>
    <cellStyle name="Output 2 26" xfId="23531"/>
    <cellStyle name="Output 2 3" xfId="23532"/>
    <cellStyle name="Output 2 3 10" xfId="23533"/>
    <cellStyle name="Output 2 3 10 2" xfId="23534"/>
    <cellStyle name="Output 2 3 10 2 2" xfId="23535"/>
    <cellStyle name="Output 2 3 10 2 3" xfId="23536"/>
    <cellStyle name="Output 2 3 10 3" xfId="23537"/>
    <cellStyle name="Output 2 3 10 3 2" xfId="23538"/>
    <cellStyle name="Output 2 3 10 3 3" xfId="23539"/>
    <cellStyle name="Output 2 3 10 4" xfId="23540"/>
    <cellStyle name="Output 2 3 10 4 2" xfId="23541"/>
    <cellStyle name="Output 2 3 10 4 3" xfId="23542"/>
    <cellStyle name="Output 2 3 10 5" xfId="23543"/>
    <cellStyle name="Output 2 3 10 5 2" xfId="23544"/>
    <cellStyle name="Output 2 3 10 5 3" xfId="23545"/>
    <cellStyle name="Output 2 3 10 6" xfId="23546"/>
    <cellStyle name="Output 2 3 10 6 2" xfId="23547"/>
    <cellStyle name="Output 2 3 10 6 3" xfId="23548"/>
    <cellStyle name="Output 2 3 10 7" xfId="23549"/>
    <cellStyle name="Output 2 3 10 8" xfId="23550"/>
    <cellStyle name="Output 2 3 10 9" xfId="23551"/>
    <cellStyle name="Output 2 3 11" xfId="23552"/>
    <cellStyle name="Output 2 3 11 2" xfId="23553"/>
    <cellStyle name="Output 2 3 11 2 2" xfId="23554"/>
    <cellStyle name="Output 2 3 11 2 3" xfId="23555"/>
    <cellStyle name="Output 2 3 11 3" xfId="23556"/>
    <cellStyle name="Output 2 3 11 3 2" xfId="23557"/>
    <cellStyle name="Output 2 3 11 3 3" xfId="23558"/>
    <cellStyle name="Output 2 3 11 4" xfId="23559"/>
    <cellStyle name="Output 2 3 11 4 2" xfId="23560"/>
    <cellStyle name="Output 2 3 11 4 3" xfId="23561"/>
    <cellStyle name="Output 2 3 11 5" xfId="23562"/>
    <cellStyle name="Output 2 3 11 5 2" xfId="23563"/>
    <cellStyle name="Output 2 3 11 5 3" xfId="23564"/>
    <cellStyle name="Output 2 3 11 6" xfId="23565"/>
    <cellStyle name="Output 2 3 11 6 2" xfId="23566"/>
    <cellStyle name="Output 2 3 11 6 3" xfId="23567"/>
    <cellStyle name="Output 2 3 11 7" xfId="23568"/>
    <cellStyle name="Output 2 3 11 8" xfId="23569"/>
    <cellStyle name="Output 2 3 11 9" xfId="23570"/>
    <cellStyle name="Output 2 3 12" xfId="23571"/>
    <cellStyle name="Output 2 3 12 2" xfId="23572"/>
    <cellStyle name="Output 2 3 12 2 2" xfId="23573"/>
    <cellStyle name="Output 2 3 12 2 3" xfId="23574"/>
    <cellStyle name="Output 2 3 12 3" xfId="23575"/>
    <cellStyle name="Output 2 3 12 3 2" xfId="23576"/>
    <cellStyle name="Output 2 3 12 3 3" xfId="23577"/>
    <cellStyle name="Output 2 3 12 4" xfId="23578"/>
    <cellStyle name="Output 2 3 12 4 2" xfId="23579"/>
    <cellStyle name="Output 2 3 12 4 3" xfId="23580"/>
    <cellStyle name="Output 2 3 12 5" xfId="23581"/>
    <cellStyle name="Output 2 3 12 5 2" xfId="23582"/>
    <cellStyle name="Output 2 3 12 5 3" xfId="23583"/>
    <cellStyle name="Output 2 3 12 6" xfId="23584"/>
    <cellStyle name="Output 2 3 12 6 2" xfId="23585"/>
    <cellStyle name="Output 2 3 12 6 3" xfId="23586"/>
    <cellStyle name="Output 2 3 12 7" xfId="23587"/>
    <cellStyle name="Output 2 3 12 8" xfId="23588"/>
    <cellStyle name="Output 2 3 12 9" xfId="23589"/>
    <cellStyle name="Output 2 3 13" xfId="23590"/>
    <cellStyle name="Output 2 3 13 2" xfId="23591"/>
    <cellStyle name="Output 2 3 13 2 2" xfId="23592"/>
    <cellStyle name="Output 2 3 13 2 3" xfId="23593"/>
    <cellStyle name="Output 2 3 13 3" xfId="23594"/>
    <cellStyle name="Output 2 3 13 3 2" xfId="23595"/>
    <cellStyle name="Output 2 3 13 3 3" xfId="23596"/>
    <cellStyle name="Output 2 3 13 4" xfId="23597"/>
    <cellStyle name="Output 2 3 13 4 2" xfId="23598"/>
    <cellStyle name="Output 2 3 13 4 3" xfId="23599"/>
    <cellStyle name="Output 2 3 13 5" xfId="23600"/>
    <cellStyle name="Output 2 3 13 5 2" xfId="23601"/>
    <cellStyle name="Output 2 3 13 5 3" xfId="23602"/>
    <cellStyle name="Output 2 3 13 6" xfId="23603"/>
    <cellStyle name="Output 2 3 13 6 2" xfId="23604"/>
    <cellStyle name="Output 2 3 13 6 3" xfId="23605"/>
    <cellStyle name="Output 2 3 13 7" xfId="23606"/>
    <cellStyle name="Output 2 3 13 8" xfId="23607"/>
    <cellStyle name="Output 2 3 13 9" xfId="23608"/>
    <cellStyle name="Output 2 3 14" xfId="23609"/>
    <cellStyle name="Output 2 3 14 2" xfId="23610"/>
    <cellStyle name="Output 2 3 14 2 2" xfId="23611"/>
    <cellStyle name="Output 2 3 14 2 3" xfId="23612"/>
    <cellStyle name="Output 2 3 14 3" xfId="23613"/>
    <cellStyle name="Output 2 3 14 3 2" xfId="23614"/>
    <cellStyle name="Output 2 3 14 3 3" xfId="23615"/>
    <cellStyle name="Output 2 3 14 4" xfId="23616"/>
    <cellStyle name="Output 2 3 14 4 2" xfId="23617"/>
    <cellStyle name="Output 2 3 14 4 3" xfId="23618"/>
    <cellStyle name="Output 2 3 14 5" xfId="23619"/>
    <cellStyle name="Output 2 3 14 5 2" xfId="23620"/>
    <cellStyle name="Output 2 3 14 5 3" xfId="23621"/>
    <cellStyle name="Output 2 3 14 6" xfId="23622"/>
    <cellStyle name="Output 2 3 14 6 2" xfId="23623"/>
    <cellStyle name="Output 2 3 14 6 3" xfId="23624"/>
    <cellStyle name="Output 2 3 14 7" xfId="23625"/>
    <cellStyle name="Output 2 3 14 8" xfId="23626"/>
    <cellStyle name="Output 2 3 14 9" xfId="23627"/>
    <cellStyle name="Output 2 3 15" xfId="23628"/>
    <cellStyle name="Output 2 3 15 2" xfId="23629"/>
    <cellStyle name="Output 2 3 15 2 2" xfId="23630"/>
    <cellStyle name="Output 2 3 15 2 3" xfId="23631"/>
    <cellStyle name="Output 2 3 15 3" xfId="23632"/>
    <cellStyle name="Output 2 3 15 3 2" xfId="23633"/>
    <cellStyle name="Output 2 3 15 3 3" xfId="23634"/>
    <cellStyle name="Output 2 3 15 4" xfId="23635"/>
    <cellStyle name="Output 2 3 15 4 2" xfId="23636"/>
    <cellStyle name="Output 2 3 15 4 3" xfId="23637"/>
    <cellStyle name="Output 2 3 15 5" xfId="23638"/>
    <cellStyle name="Output 2 3 15 5 2" xfId="23639"/>
    <cellStyle name="Output 2 3 15 5 3" xfId="23640"/>
    <cellStyle name="Output 2 3 15 6" xfId="23641"/>
    <cellStyle name="Output 2 3 15 6 2" xfId="23642"/>
    <cellStyle name="Output 2 3 15 6 3" xfId="23643"/>
    <cellStyle name="Output 2 3 15 7" xfId="23644"/>
    <cellStyle name="Output 2 3 15 8" xfId="23645"/>
    <cellStyle name="Output 2 3 15 9" xfId="23646"/>
    <cellStyle name="Output 2 3 16" xfId="23647"/>
    <cellStyle name="Output 2 3 16 2" xfId="23648"/>
    <cellStyle name="Output 2 3 16 3" xfId="23649"/>
    <cellStyle name="Output 2 3 16 4" xfId="23650"/>
    <cellStyle name="Output 2 3 17" xfId="23651"/>
    <cellStyle name="Output 2 3 18" xfId="23652"/>
    <cellStyle name="Output 2 3 19" xfId="23653"/>
    <cellStyle name="Output 2 3 2" xfId="23654"/>
    <cellStyle name="Output 2 3 2 10" xfId="23655"/>
    <cellStyle name="Output 2 3 2 10 2" xfId="23656"/>
    <cellStyle name="Output 2 3 2 10 2 2" xfId="23657"/>
    <cellStyle name="Output 2 3 2 10 2 3" xfId="23658"/>
    <cellStyle name="Output 2 3 2 10 3" xfId="23659"/>
    <cellStyle name="Output 2 3 2 10 3 2" xfId="23660"/>
    <cellStyle name="Output 2 3 2 10 3 3" xfId="23661"/>
    <cellStyle name="Output 2 3 2 10 4" xfId="23662"/>
    <cellStyle name="Output 2 3 2 10 4 2" xfId="23663"/>
    <cellStyle name="Output 2 3 2 10 4 3" xfId="23664"/>
    <cellStyle name="Output 2 3 2 10 5" xfId="23665"/>
    <cellStyle name="Output 2 3 2 10 5 2" xfId="23666"/>
    <cellStyle name="Output 2 3 2 10 5 3" xfId="23667"/>
    <cellStyle name="Output 2 3 2 10 6" xfId="23668"/>
    <cellStyle name="Output 2 3 2 10 6 2" xfId="23669"/>
    <cellStyle name="Output 2 3 2 10 6 3" xfId="23670"/>
    <cellStyle name="Output 2 3 2 10 7" xfId="23671"/>
    <cellStyle name="Output 2 3 2 10 8" xfId="23672"/>
    <cellStyle name="Output 2 3 2 10 9" xfId="23673"/>
    <cellStyle name="Output 2 3 2 11" xfId="23674"/>
    <cellStyle name="Output 2 3 2 11 2" xfId="23675"/>
    <cellStyle name="Output 2 3 2 11 2 2" xfId="23676"/>
    <cellStyle name="Output 2 3 2 11 2 3" xfId="23677"/>
    <cellStyle name="Output 2 3 2 11 3" xfId="23678"/>
    <cellStyle name="Output 2 3 2 11 3 2" xfId="23679"/>
    <cellStyle name="Output 2 3 2 11 3 3" xfId="23680"/>
    <cellStyle name="Output 2 3 2 11 4" xfId="23681"/>
    <cellStyle name="Output 2 3 2 11 4 2" xfId="23682"/>
    <cellStyle name="Output 2 3 2 11 4 3" xfId="23683"/>
    <cellStyle name="Output 2 3 2 11 5" xfId="23684"/>
    <cellStyle name="Output 2 3 2 11 5 2" xfId="23685"/>
    <cellStyle name="Output 2 3 2 11 5 3" xfId="23686"/>
    <cellStyle name="Output 2 3 2 11 6" xfId="23687"/>
    <cellStyle name="Output 2 3 2 11 6 2" xfId="23688"/>
    <cellStyle name="Output 2 3 2 11 6 3" xfId="23689"/>
    <cellStyle name="Output 2 3 2 11 7" xfId="23690"/>
    <cellStyle name="Output 2 3 2 11 8" xfId="23691"/>
    <cellStyle name="Output 2 3 2 11 9" xfId="23692"/>
    <cellStyle name="Output 2 3 2 12" xfId="23693"/>
    <cellStyle name="Output 2 3 2 12 2" xfId="23694"/>
    <cellStyle name="Output 2 3 2 12 2 2" xfId="23695"/>
    <cellStyle name="Output 2 3 2 12 2 3" xfId="23696"/>
    <cellStyle name="Output 2 3 2 12 3" xfId="23697"/>
    <cellStyle name="Output 2 3 2 12 3 2" xfId="23698"/>
    <cellStyle name="Output 2 3 2 12 3 3" xfId="23699"/>
    <cellStyle name="Output 2 3 2 12 4" xfId="23700"/>
    <cellStyle name="Output 2 3 2 12 4 2" xfId="23701"/>
    <cellStyle name="Output 2 3 2 12 4 3" xfId="23702"/>
    <cellStyle name="Output 2 3 2 12 5" xfId="23703"/>
    <cellStyle name="Output 2 3 2 12 5 2" xfId="23704"/>
    <cellStyle name="Output 2 3 2 12 5 3" xfId="23705"/>
    <cellStyle name="Output 2 3 2 12 6" xfId="23706"/>
    <cellStyle name="Output 2 3 2 12 6 2" xfId="23707"/>
    <cellStyle name="Output 2 3 2 12 6 3" xfId="23708"/>
    <cellStyle name="Output 2 3 2 12 7" xfId="23709"/>
    <cellStyle name="Output 2 3 2 12 8" xfId="23710"/>
    <cellStyle name="Output 2 3 2 12 9" xfId="23711"/>
    <cellStyle name="Output 2 3 2 13" xfId="23712"/>
    <cellStyle name="Output 2 3 2 13 2" xfId="23713"/>
    <cellStyle name="Output 2 3 2 13 2 2" xfId="23714"/>
    <cellStyle name="Output 2 3 2 13 2 3" xfId="23715"/>
    <cellStyle name="Output 2 3 2 13 3" xfId="23716"/>
    <cellStyle name="Output 2 3 2 13 3 2" xfId="23717"/>
    <cellStyle name="Output 2 3 2 13 3 3" xfId="23718"/>
    <cellStyle name="Output 2 3 2 13 4" xfId="23719"/>
    <cellStyle name="Output 2 3 2 13 4 2" xfId="23720"/>
    <cellStyle name="Output 2 3 2 13 4 3" xfId="23721"/>
    <cellStyle name="Output 2 3 2 13 5" xfId="23722"/>
    <cellStyle name="Output 2 3 2 13 5 2" xfId="23723"/>
    <cellStyle name="Output 2 3 2 13 5 3" xfId="23724"/>
    <cellStyle name="Output 2 3 2 13 6" xfId="23725"/>
    <cellStyle name="Output 2 3 2 13 6 2" xfId="23726"/>
    <cellStyle name="Output 2 3 2 13 6 3" xfId="23727"/>
    <cellStyle name="Output 2 3 2 13 7" xfId="23728"/>
    <cellStyle name="Output 2 3 2 13 8" xfId="23729"/>
    <cellStyle name="Output 2 3 2 13 9" xfId="23730"/>
    <cellStyle name="Output 2 3 2 14" xfId="23731"/>
    <cellStyle name="Output 2 3 2 14 2" xfId="23732"/>
    <cellStyle name="Output 2 3 2 14 3" xfId="23733"/>
    <cellStyle name="Output 2 3 2 14 4" xfId="23734"/>
    <cellStyle name="Output 2 3 2 15" xfId="23735"/>
    <cellStyle name="Output 2 3 2 16" xfId="23736"/>
    <cellStyle name="Output 2 3 2 17" xfId="23737"/>
    <cellStyle name="Output 2 3 2 18" xfId="23738"/>
    <cellStyle name="Output 2 3 2 19" xfId="23739"/>
    <cellStyle name="Output 2 3 2 2" xfId="23740"/>
    <cellStyle name="Output 2 3 2 2 10" xfId="23741"/>
    <cellStyle name="Output 2 3 2 2 10 2" xfId="23742"/>
    <cellStyle name="Output 2 3 2 2 10 2 2" xfId="23743"/>
    <cellStyle name="Output 2 3 2 2 10 2 3" xfId="23744"/>
    <cellStyle name="Output 2 3 2 2 10 3" xfId="23745"/>
    <cellStyle name="Output 2 3 2 2 10 3 2" xfId="23746"/>
    <cellStyle name="Output 2 3 2 2 10 3 3" xfId="23747"/>
    <cellStyle name="Output 2 3 2 2 10 4" xfId="23748"/>
    <cellStyle name="Output 2 3 2 2 10 4 2" xfId="23749"/>
    <cellStyle name="Output 2 3 2 2 10 4 3" xfId="23750"/>
    <cellStyle name="Output 2 3 2 2 10 5" xfId="23751"/>
    <cellStyle name="Output 2 3 2 2 10 5 2" xfId="23752"/>
    <cellStyle name="Output 2 3 2 2 10 5 3" xfId="23753"/>
    <cellStyle name="Output 2 3 2 2 10 6" xfId="23754"/>
    <cellStyle name="Output 2 3 2 2 10 6 2" xfId="23755"/>
    <cellStyle name="Output 2 3 2 2 10 6 3" xfId="23756"/>
    <cellStyle name="Output 2 3 2 2 10 7" xfId="23757"/>
    <cellStyle name="Output 2 3 2 2 10 8" xfId="23758"/>
    <cellStyle name="Output 2 3 2 2 11" xfId="23759"/>
    <cellStyle name="Output 2 3 2 2 11 2" xfId="23760"/>
    <cellStyle name="Output 2 3 2 2 11 2 2" xfId="23761"/>
    <cellStyle name="Output 2 3 2 2 11 2 3" xfId="23762"/>
    <cellStyle name="Output 2 3 2 2 11 3" xfId="23763"/>
    <cellStyle name="Output 2 3 2 2 11 3 2" xfId="23764"/>
    <cellStyle name="Output 2 3 2 2 11 3 3" xfId="23765"/>
    <cellStyle name="Output 2 3 2 2 11 4" xfId="23766"/>
    <cellStyle name="Output 2 3 2 2 11 4 2" xfId="23767"/>
    <cellStyle name="Output 2 3 2 2 11 4 3" xfId="23768"/>
    <cellStyle name="Output 2 3 2 2 11 5" xfId="23769"/>
    <cellStyle name="Output 2 3 2 2 11 5 2" xfId="23770"/>
    <cellStyle name="Output 2 3 2 2 11 5 3" xfId="23771"/>
    <cellStyle name="Output 2 3 2 2 11 6" xfId="23772"/>
    <cellStyle name="Output 2 3 2 2 11 6 2" xfId="23773"/>
    <cellStyle name="Output 2 3 2 2 11 6 3" xfId="23774"/>
    <cellStyle name="Output 2 3 2 2 11 7" xfId="23775"/>
    <cellStyle name="Output 2 3 2 2 11 8" xfId="23776"/>
    <cellStyle name="Output 2 3 2 2 12" xfId="23777"/>
    <cellStyle name="Output 2 3 2 2 12 2" xfId="23778"/>
    <cellStyle name="Output 2 3 2 2 12 2 2" xfId="23779"/>
    <cellStyle name="Output 2 3 2 2 12 2 3" xfId="23780"/>
    <cellStyle name="Output 2 3 2 2 12 3" xfId="23781"/>
    <cellStyle name="Output 2 3 2 2 12 3 2" xfId="23782"/>
    <cellStyle name="Output 2 3 2 2 12 3 3" xfId="23783"/>
    <cellStyle name="Output 2 3 2 2 12 4" xfId="23784"/>
    <cellStyle name="Output 2 3 2 2 12 4 2" xfId="23785"/>
    <cellStyle name="Output 2 3 2 2 12 4 3" xfId="23786"/>
    <cellStyle name="Output 2 3 2 2 12 5" xfId="23787"/>
    <cellStyle name="Output 2 3 2 2 12 5 2" xfId="23788"/>
    <cellStyle name="Output 2 3 2 2 12 5 3" xfId="23789"/>
    <cellStyle name="Output 2 3 2 2 12 6" xfId="23790"/>
    <cellStyle name="Output 2 3 2 2 12 6 2" xfId="23791"/>
    <cellStyle name="Output 2 3 2 2 12 6 3" xfId="23792"/>
    <cellStyle name="Output 2 3 2 2 12 7" xfId="23793"/>
    <cellStyle name="Output 2 3 2 2 12 8" xfId="23794"/>
    <cellStyle name="Output 2 3 2 2 13" xfId="23795"/>
    <cellStyle name="Output 2 3 2 2 13 2" xfId="23796"/>
    <cellStyle name="Output 2 3 2 2 13 2 2" xfId="23797"/>
    <cellStyle name="Output 2 3 2 2 13 2 3" xfId="23798"/>
    <cellStyle name="Output 2 3 2 2 13 3" xfId="23799"/>
    <cellStyle name="Output 2 3 2 2 13 3 2" xfId="23800"/>
    <cellStyle name="Output 2 3 2 2 13 3 3" xfId="23801"/>
    <cellStyle name="Output 2 3 2 2 13 4" xfId="23802"/>
    <cellStyle name="Output 2 3 2 2 13 4 2" xfId="23803"/>
    <cellStyle name="Output 2 3 2 2 13 4 3" xfId="23804"/>
    <cellStyle name="Output 2 3 2 2 13 5" xfId="23805"/>
    <cellStyle name="Output 2 3 2 2 13 5 2" xfId="23806"/>
    <cellStyle name="Output 2 3 2 2 13 5 3" xfId="23807"/>
    <cellStyle name="Output 2 3 2 2 13 6" xfId="23808"/>
    <cellStyle name="Output 2 3 2 2 13 6 2" xfId="23809"/>
    <cellStyle name="Output 2 3 2 2 13 6 3" xfId="23810"/>
    <cellStyle name="Output 2 3 2 2 13 7" xfId="23811"/>
    <cellStyle name="Output 2 3 2 2 13 8" xfId="23812"/>
    <cellStyle name="Output 2 3 2 2 14" xfId="23813"/>
    <cellStyle name="Output 2 3 2 2 14 2" xfId="23814"/>
    <cellStyle name="Output 2 3 2 2 14 2 2" xfId="23815"/>
    <cellStyle name="Output 2 3 2 2 14 2 3" xfId="23816"/>
    <cellStyle name="Output 2 3 2 2 14 3" xfId="23817"/>
    <cellStyle name="Output 2 3 2 2 14 3 2" xfId="23818"/>
    <cellStyle name="Output 2 3 2 2 14 3 3" xfId="23819"/>
    <cellStyle name="Output 2 3 2 2 14 4" xfId="23820"/>
    <cellStyle name="Output 2 3 2 2 14 4 2" xfId="23821"/>
    <cellStyle name="Output 2 3 2 2 14 4 3" xfId="23822"/>
    <cellStyle name="Output 2 3 2 2 14 5" xfId="23823"/>
    <cellStyle name="Output 2 3 2 2 14 5 2" xfId="23824"/>
    <cellStyle name="Output 2 3 2 2 14 5 3" xfId="23825"/>
    <cellStyle name="Output 2 3 2 2 14 6" xfId="23826"/>
    <cellStyle name="Output 2 3 2 2 14 6 2" xfId="23827"/>
    <cellStyle name="Output 2 3 2 2 14 6 3" xfId="23828"/>
    <cellStyle name="Output 2 3 2 2 14 7" xfId="23829"/>
    <cellStyle name="Output 2 3 2 2 14 8" xfId="23830"/>
    <cellStyle name="Output 2 3 2 2 15" xfId="23831"/>
    <cellStyle name="Output 2 3 2 2 15 2" xfId="23832"/>
    <cellStyle name="Output 2 3 2 2 15 3" xfId="23833"/>
    <cellStyle name="Output 2 3 2 2 16" xfId="23834"/>
    <cellStyle name="Output 2 3 2 2 16 2" xfId="23835"/>
    <cellStyle name="Output 2 3 2 2 16 3" xfId="23836"/>
    <cellStyle name="Output 2 3 2 2 17" xfId="23837"/>
    <cellStyle name="Output 2 3 2 2 18" xfId="23838"/>
    <cellStyle name="Output 2 3 2 2 2" xfId="23839"/>
    <cellStyle name="Output 2 3 2 2 2 2" xfId="23840"/>
    <cellStyle name="Output 2 3 2 2 2 2 2" xfId="23841"/>
    <cellStyle name="Output 2 3 2 2 2 2 3" xfId="23842"/>
    <cellStyle name="Output 2 3 2 2 2 3" xfId="23843"/>
    <cellStyle name="Output 2 3 2 2 2 3 2" xfId="23844"/>
    <cellStyle name="Output 2 3 2 2 2 3 3" xfId="23845"/>
    <cellStyle name="Output 2 3 2 2 2 4" xfId="23846"/>
    <cellStyle name="Output 2 3 2 2 2 4 2" xfId="23847"/>
    <cellStyle name="Output 2 3 2 2 2 4 3" xfId="23848"/>
    <cellStyle name="Output 2 3 2 2 2 5" xfId="23849"/>
    <cellStyle name="Output 2 3 2 2 2 5 2" xfId="23850"/>
    <cellStyle name="Output 2 3 2 2 2 5 3" xfId="23851"/>
    <cellStyle name="Output 2 3 2 2 2 6" xfId="23852"/>
    <cellStyle name="Output 2 3 2 2 2 6 2" xfId="23853"/>
    <cellStyle name="Output 2 3 2 2 2 6 3" xfId="23854"/>
    <cellStyle name="Output 2 3 2 2 2 7" xfId="23855"/>
    <cellStyle name="Output 2 3 2 2 2 8" xfId="23856"/>
    <cellStyle name="Output 2 3 2 2 2 9" xfId="23857"/>
    <cellStyle name="Output 2 3 2 2 3" xfId="23858"/>
    <cellStyle name="Output 2 3 2 2 3 2" xfId="23859"/>
    <cellStyle name="Output 2 3 2 2 3 2 2" xfId="23860"/>
    <cellStyle name="Output 2 3 2 2 3 2 3" xfId="23861"/>
    <cellStyle name="Output 2 3 2 2 3 3" xfId="23862"/>
    <cellStyle name="Output 2 3 2 2 3 3 2" xfId="23863"/>
    <cellStyle name="Output 2 3 2 2 3 3 3" xfId="23864"/>
    <cellStyle name="Output 2 3 2 2 3 4" xfId="23865"/>
    <cellStyle name="Output 2 3 2 2 3 4 2" xfId="23866"/>
    <cellStyle name="Output 2 3 2 2 3 4 3" xfId="23867"/>
    <cellStyle name="Output 2 3 2 2 3 5" xfId="23868"/>
    <cellStyle name="Output 2 3 2 2 3 5 2" xfId="23869"/>
    <cellStyle name="Output 2 3 2 2 3 5 3" xfId="23870"/>
    <cellStyle name="Output 2 3 2 2 3 6" xfId="23871"/>
    <cellStyle name="Output 2 3 2 2 3 6 2" xfId="23872"/>
    <cellStyle name="Output 2 3 2 2 3 6 3" xfId="23873"/>
    <cellStyle name="Output 2 3 2 2 3 7" xfId="23874"/>
    <cellStyle name="Output 2 3 2 2 3 8" xfId="23875"/>
    <cellStyle name="Output 2 3 2 2 3 9" xfId="23876"/>
    <cellStyle name="Output 2 3 2 2 4" xfId="23877"/>
    <cellStyle name="Output 2 3 2 2 4 2" xfId="23878"/>
    <cellStyle name="Output 2 3 2 2 4 2 2" xfId="23879"/>
    <cellStyle name="Output 2 3 2 2 4 2 3" xfId="23880"/>
    <cellStyle name="Output 2 3 2 2 4 3" xfId="23881"/>
    <cellStyle name="Output 2 3 2 2 4 3 2" xfId="23882"/>
    <cellStyle name="Output 2 3 2 2 4 3 3" xfId="23883"/>
    <cellStyle name="Output 2 3 2 2 4 4" xfId="23884"/>
    <cellStyle name="Output 2 3 2 2 4 4 2" xfId="23885"/>
    <cellStyle name="Output 2 3 2 2 4 4 3" xfId="23886"/>
    <cellStyle name="Output 2 3 2 2 4 5" xfId="23887"/>
    <cellStyle name="Output 2 3 2 2 4 5 2" xfId="23888"/>
    <cellStyle name="Output 2 3 2 2 4 5 3" xfId="23889"/>
    <cellStyle name="Output 2 3 2 2 4 6" xfId="23890"/>
    <cellStyle name="Output 2 3 2 2 4 6 2" xfId="23891"/>
    <cellStyle name="Output 2 3 2 2 4 6 3" xfId="23892"/>
    <cellStyle name="Output 2 3 2 2 4 7" xfId="23893"/>
    <cellStyle name="Output 2 3 2 2 4 8" xfId="23894"/>
    <cellStyle name="Output 2 3 2 2 4 9" xfId="23895"/>
    <cellStyle name="Output 2 3 2 2 5" xfId="23896"/>
    <cellStyle name="Output 2 3 2 2 5 2" xfId="23897"/>
    <cellStyle name="Output 2 3 2 2 5 2 2" xfId="23898"/>
    <cellStyle name="Output 2 3 2 2 5 2 3" xfId="23899"/>
    <cellStyle name="Output 2 3 2 2 5 3" xfId="23900"/>
    <cellStyle name="Output 2 3 2 2 5 3 2" xfId="23901"/>
    <cellStyle name="Output 2 3 2 2 5 3 3" xfId="23902"/>
    <cellStyle name="Output 2 3 2 2 5 4" xfId="23903"/>
    <cellStyle name="Output 2 3 2 2 5 4 2" xfId="23904"/>
    <cellStyle name="Output 2 3 2 2 5 4 3" xfId="23905"/>
    <cellStyle name="Output 2 3 2 2 5 5" xfId="23906"/>
    <cellStyle name="Output 2 3 2 2 5 5 2" xfId="23907"/>
    <cellStyle name="Output 2 3 2 2 5 5 3" xfId="23908"/>
    <cellStyle name="Output 2 3 2 2 5 6" xfId="23909"/>
    <cellStyle name="Output 2 3 2 2 5 6 2" xfId="23910"/>
    <cellStyle name="Output 2 3 2 2 5 6 3" xfId="23911"/>
    <cellStyle name="Output 2 3 2 2 5 7" xfId="23912"/>
    <cellStyle name="Output 2 3 2 2 5 8" xfId="23913"/>
    <cellStyle name="Output 2 3 2 2 5 9" xfId="23914"/>
    <cellStyle name="Output 2 3 2 2 6" xfId="23915"/>
    <cellStyle name="Output 2 3 2 2 6 2" xfId="23916"/>
    <cellStyle name="Output 2 3 2 2 6 2 2" xfId="23917"/>
    <cellStyle name="Output 2 3 2 2 6 2 3" xfId="23918"/>
    <cellStyle name="Output 2 3 2 2 6 3" xfId="23919"/>
    <cellStyle name="Output 2 3 2 2 6 3 2" xfId="23920"/>
    <cellStyle name="Output 2 3 2 2 6 3 3" xfId="23921"/>
    <cellStyle name="Output 2 3 2 2 6 4" xfId="23922"/>
    <cellStyle name="Output 2 3 2 2 6 4 2" xfId="23923"/>
    <cellStyle name="Output 2 3 2 2 6 4 3" xfId="23924"/>
    <cellStyle name="Output 2 3 2 2 6 5" xfId="23925"/>
    <cellStyle name="Output 2 3 2 2 6 5 2" xfId="23926"/>
    <cellStyle name="Output 2 3 2 2 6 5 3" xfId="23927"/>
    <cellStyle name="Output 2 3 2 2 6 6" xfId="23928"/>
    <cellStyle name="Output 2 3 2 2 6 6 2" xfId="23929"/>
    <cellStyle name="Output 2 3 2 2 6 6 3" xfId="23930"/>
    <cellStyle name="Output 2 3 2 2 6 7" xfId="23931"/>
    <cellStyle name="Output 2 3 2 2 6 8" xfId="23932"/>
    <cellStyle name="Output 2 3 2 2 6 9" xfId="23933"/>
    <cellStyle name="Output 2 3 2 2 7" xfId="23934"/>
    <cellStyle name="Output 2 3 2 2 7 2" xfId="23935"/>
    <cellStyle name="Output 2 3 2 2 7 2 2" xfId="23936"/>
    <cellStyle name="Output 2 3 2 2 7 2 3" xfId="23937"/>
    <cellStyle name="Output 2 3 2 2 7 3" xfId="23938"/>
    <cellStyle name="Output 2 3 2 2 7 3 2" xfId="23939"/>
    <cellStyle name="Output 2 3 2 2 7 3 3" xfId="23940"/>
    <cellStyle name="Output 2 3 2 2 7 4" xfId="23941"/>
    <cellStyle name="Output 2 3 2 2 7 4 2" xfId="23942"/>
    <cellStyle name="Output 2 3 2 2 7 4 3" xfId="23943"/>
    <cellStyle name="Output 2 3 2 2 7 5" xfId="23944"/>
    <cellStyle name="Output 2 3 2 2 7 5 2" xfId="23945"/>
    <cellStyle name="Output 2 3 2 2 7 5 3" xfId="23946"/>
    <cellStyle name="Output 2 3 2 2 7 6" xfId="23947"/>
    <cellStyle name="Output 2 3 2 2 7 6 2" xfId="23948"/>
    <cellStyle name="Output 2 3 2 2 7 6 3" xfId="23949"/>
    <cellStyle name="Output 2 3 2 2 7 7" xfId="23950"/>
    <cellStyle name="Output 2 3 2 2 7 8" xfId="23951"/>
    <cellStyle name="Output 2 3 2 2 7 9" xfId="23952"/>
    <cellStyle name="Output 2 3 2 2 8" xfId="23953"/>
    <cellStyle name="Output 2 3 2 2 8 2" xfId="23954"/>
    <cellStyle name="Output 2 3 2 2 8 2 2" xfId="23955"/>
    <cellStyle name="Output 2 3 2 2 8 2 3" xfId="23956"/>
    <cellStyle name="Output 2 3 2 2 8 3" xfId="23957"/>
    <cellStyle name="Output 2 3 2 2 8 3 2" xfId="23958"/>
    <cellStyle name="Output 2 3 2 2 8 3 3" xfId="23959"/>
    <cellStyle name="Output 2 3 2 2 8 4" xfId="23960"/>
    <cellStyle name="Output 2 3 2 2 8 4 2" xfId="23961"/>
    <cellStyle name="Output 2 3 2 2 8 4 3" xfId="23962"/>
    <cellStyle name="Output 2 3 2 2 8 5" xfId="23963"/>
    <cellStyle name="Output 2 3 2 2 8 5 2" xfId="23964"/>
    <cellStyle name="Output 2 3 2 2 8 5 3" xfId="23965"/>
    <cellStyle name="Output 2 3 2 2 8 6" xfId="23966"/>
    <cellStyle name="Output 2 3 2 2 8 6 2" xfId="23967"/>
    <cellStyle name="Output 2 3 2 2 8 6 3" xfId="23968"/>
    <cellStyle name="Output 2 3 2 2 8 7" xfId="23969"/>
    <cellStyle name="Output 2 3 2 2 8 8" xfId="23970"/>
    <cellStyle name="Output 2 3 2 2 8 9" xfId="23971"/>
    <cellStyle name="Output 2 3 2 2 9" xfId="23972"/>
    <cellStyle name="Output 2 3 2 2 9 2" xfId="23973"/>
    <cellStyle name="Output 2 3 2 2 9 2 2" xfId="23974"/>
    <cellStyle name="Output 2 3 2 2 9 2 3" xfId="23975"/>
    <cellStyle name="Output 2 3 2 2 9 3" xfId="23976"/>
    <cellStyle name="Output 2 3 2 2 9 3 2" xfId="23977"/>
    <cellStyle name="Output 2 3 2 2 9 3 3" xfId="23978"/>
    <cellStyle name="Output 2 3 2 2 9 4" xfId="23979"/>
    <cellStyle name="Output 2 3 2 2 9 4 2" xfId="23980"/>
    <cellStyle name="Output 2 3 2 2 9 4 3" xfId="23981"/>
    <cellStyle name="Output 2 3 2 2 9 5" xfId="23982"/>
    <cellStyle name="Output 2 3 2 2 9 5 2" xfId="23983"/>
    <cellStyle name="Output 2 3 2 2 9 5 3" xfId="23984"/>
    <cellStyle name="Output 2 3 2 2 9 6" xfId="23985"/>
    <cellStyle name="Output 2 3 2 2 9 6 2" xfId="23986"/>
    <cellStyle name="Output 2 3 2 2 9 6 3" xfId="23987"/>
    <cellStyle name="Output 2 3 2 2 9 7" xfId="23988"/>
    <cellStyle name="Output 2 3 2 2 9 8" xfId="23989"/>
    <cellStyle name="Output 2 3 2 20" xfId="23990"/>
    <cellStyle name="Output 2 3 2 21" xfId="23991"/>
    <cellStyle name="Output 2 3 2 3" xfId="23992"/>
    <cellStyle name="Output 2 3 2 3 10" xfId="23993"/>
    <cellStyle name="Output 2 3 2 3 10 2" xfId="23994"/>
    <cellStyle name="Output 2 3 2 3 10 2 2" xfId="23995"/>
    <cellStyle name="Output 2 3 2 3 10 2 3" xfId="23996"/>
    <cellStyle name="Output 2 3 2 3 10 3" xfId="23997"/>
    <cellStyle name="Output 2 3 2 3 10 3 2" xfId="23998"/>
    <cellStyle name="Output 2 3 2 3 10 3 3" xfId="23999"/>
    <cellStyle name="Output 2 3 2 3 10 4" xfId="24000"/>
    <cellStyle name="Output 2 3 2 3 10 4 2" xfId="24001"/>
    <cellStyle name="Output 2 3 2 3 10 4 3" xfId="24002"/>
    <cellStyle name="Output 2 3 2 3 10 5" xfId="24003"/>
    <cellStyle name="Output 2 3 2 3 10 5 2" xfId="24004"/>
    <cellStyle name="Output 2 3 2 3 10 5 3" xfId="24005"/>
    <cellStyle name="Output 2 3 2 3 10 6" xfId="24006"/>
    <cellStyle name="Output 2 3 2 3 10 6 2" xfId="24007"/>
    <cellStyle name="Output 2 3 2 3 10 6 3" xfId="24008"/>
    <cellStyle name="Output 2 3 2 3 10 7" xfId="24009"/>
    <cellStyle name="Output 2 3 2 3 10 8" xfId="24010"/>
    <cellStyle name="Output 2 3 2 3 11" xfId="24011"/>
    <cellStyle name="Output 2 3 2 3 11 2" xfId="24012"/>
    <cellStyle name="Output 2 3 2 3 11 2 2" xfId="24013"/>
    <cellStyle name="Output 2 3 2 3 11 2 3" xfId="24014"/>
    <cellStyle name="Output 2 3 2 3 11 3" xfId="24015"/>
    <cellStyle name="Output 2 3 2 3 11 3 2" xfId="24016"/>
    <cellStyle name="Output 2 3 2 3 11 3 3" xfId="24017"/>
    <cellStyle name="Output 2 3 2 3 11 4" xfId="24018"/>
    <cellStyle name="Output 2 3 2 3 11 4 2" xfId="24019"/>
    <cellStyle name="Output 2 3 2 3 11 4 3" xfId="24020"/>
    <cellStyle name="Output 2 3 2 3 11 5" xfId="24021"/>
    <cellStyle name="Output 2 3 2 3 11 5 2" xfId="24022"/>
    <cellStyle name="Output 2 3 2 3 11 5 3" xfId="24023"/>
    <cellStyle name="Output 2 3 2 3 11 6" xfId="24024"/>
    <cellStyle name="Output 2 3 2 3 11 6 2" xfId="24025"/>
    <cellStyle name="Output 2 3 2 3 11 6 3" xfId="24026"/>
    <cellStyle name="Output 2 3 2 3 11 7" xfId="24027"/>
    <cellStyle name="Output 2 3 2 3 11 8" xfId="24028"/>
    <cellStyle name="Output 2 3 2 3 12" xfId="24029"/>
    <cellStyle name="Output 2 3 2 3 12 2" xfId="24030"/>
    <cellStyle name="Output 2 3 2 3 12 2 2" xfId="24031"/>
    <cellStyle name="Output 2 3 2 3 12 2 3" xfId="24032"/>
    <cellStyle name="Output 2 3 2 3 12 3" xfId="24033"/>
    <cellStyle name="Output 2 3 2 3 12 3 2" xfId="24034"/>
    <cellStyle name="Output 2 3 2 3 12 3 3" xfId="24035"/>
    <cellStyle name="Output 2 3 2 3 12 4" xfId="24036"/>
    <cellStyle name="Output 2 3 2 3 12 4 2" xfId="24037"/>
    <cellStyle name="Output 2 3 2 3 12 4 3" xfId="24038"/>
    <cellStyle name="Output 2 3 2 3 12 5" xfId="24039"/>
    <cellStyle name="Output 2 3 2 3 12 5 2" xfId="24040"/>
    <cellStyle name="Output 2 3 2 3 12 5 3" xfId="24041"/>
    <cellStyle name="Output 2 3 2 3 12 6" xfId="24042"/>
    <cellStyle name="Output 2 3 2 3 12 6 2" xfId="24043"/>
    <cellStyle name="Output 2 3 2 3 12 6 3" xfId="24044"/>
    <cellStyle name="Output 2 3 2 3 12 7" xfId="24045"/>
    <cellStyle name="Output 2 3 2 3 12 8" xfId="24046"/>
    <cellStyle name="Output 2 3 2 3 13" xfId="24047"/>
    <cellStyle name="Output 2 3 2 3 13 2" xfId="24048"/>
    <cellStyle name="Output 2 3 2 3 13 2 2" xfId="24049"/>
    <cellStyle name="Output 2 3 2 3 13 2 3" xfId="24050"/>
    <cellStyle name="Output 2 3 2 3 13 3" xfId="24051"/>
    <cellStyle name="Output 2 3 2 3 13 3 2" xfId="24052"/>
    <cellStyle name="Output 2 3 2 3 13 3 3" xfId="24053"/>
    <cellStyle name="Output 2 3 2 3 13 4" xfId="24054"/>
    <cellStyle name="Output 2 3 2 3 13 4 2" xfId="24055"/>
    <cellStyle name="Output 2 3 2 3 13 4 3" xfId="24056"/>
    <cellStyle name="Output 2 3 2 3 13 5" xfId="24057"/>
    <cellStyle name="Output 2 3 2 3 13 5 2" xfId="24058"/>
    <cellStyle name="Output 2 3 2 3 13 5 3" xfId="24059"/>
    <cellStyle name="Output 2 3 2 3 13 6" xfId="24060"/>
    <cellStyle name="Output 2 3 2 3 13 6 2" xfId="24061"/>
    <cellStyle name="Output 2 3 2 3 13 6 3" xfId="24062"/>
    <cellStyle name="Output 2 3 2 3 13 7" xfId="24063"/>
    <cellStyle name="Output 2 3 2 3 13 8" xfId="24064"/>
    <cellStyle name="Output 2 3 2 3 14" xfId="24065"/>
    <cellStyle name="Output 2 3 2 3 14 2" xfId="24066"/>
    <cellStyle name="Output 2 3 2 3 14 2 2" xfId="24067"/>
    <cellStyle name="Output 2 3 2 3 14 2 3" xfId="24068"/>
    <cellStyle name="Output 2 3 2 3 14 3" xfId="24069"/>
    <cellStyle name="Output 2 3 2 3 14 3 2" xfId="24070"/>
    <cellStyle name="Output 2 3 2 3 14 3 3" xfId="24071"/>
    <cellStyle name="Output 2 3 2 3 14 4" xfId="24072"/>
    <cellStyle name="Output 2 3 2 3 14 4 2" xfId="24073"/>
    <cellStyle name="Output 2 3 2 3 14 4 3" xfId="24074"/>
    <cellStyle name="Output 2 3 2 3 14 5" xfId="24075"/>
    <cellStyle name="Output 2 3 2 3 14 5 2" xfId="24076"/>
    <cellStyle name="Output 2 3 2 3 14 5 3" xfId="24077"/>
    <cellStyle name="Output 2 3 2 3 14 6" xfId="24078"/>
    <cellStyle name="Output 2 3 2 3 14 6 2" xfId="24079"/>
    <cellStyle name="Output 2 3 2 3 14 6 3" xfId="24080"/>
    <cellStyle name="Output 2 3 2 3 14 7" xfId="24081"/>
    <cellStyle name="Output 2 3 2 3 14 8" xfId="24082"/>
    <cellStyle name="Output 2 3 2 3 15" xfId="24083"/>
    <cellStyle name="Output 2 3 2 3 15 2" xfId="24084"/>
    <cellStyle name="Output 2 3 2 3 15 3" xfId="24085"/>
    <cellStyle name="Output 2 3 2 3 16" xfId="24086"/>
    <cellStyle name="Output 2 3 2 3 16 2" xfId="24087"/>
    <cellStyle name="Output 2 3 2 3 16 3" xfId="24088"/>
    <cellStyle name="Output 2 3 2 3 17" xfId="24089"/>
    <cellStyle name="Output 2 3 2 3 18" xfId="24090"/>
    <cellStyle name="Output 2 3 2 3 2" xfId="24091"/>
    <cellStyle name="Output 2 3 2 3 2 2" xfId="24092"/>
    <cellStyle name="Output 2 3 2 3 2 2 2" xfId="24093"/>
    <cellStyle name="Output 2 3 2 3 2 2 3" xfId="24094"/>
    <cellStyle name="Output 2 3 2 3 2 3" xfId="24095"/>
    <cellStyle name="Output 2 3 2 3 2 3 2" xfId="24096"/>
    <cellStyle name="Output 2 3 2 3 2 3 3" xfId="24097"/>
    <cellStyle name="Output 2 3 2 3 2 4" xfId="24098"/>
    <cellStyle name="Output 2 3 2 3 2 4 2" xfId="24099"/>
    <cellStyle name="Output 2 3 2 3 2 4 3" xfId="24100"/>
    <cellStyle name="Output 2 3 2 3 2 5" xfId="24101"/>
    <cellStyle name="Output 2 3 2 3 2 5 2" xfId="24102"/>
    <cellStyle name="Output 2 3 2 3 2 5 3" xfId="24103"/>
    <cellStyle name="Output 2 3 2 3 2 6" xfId="24104"/>
    <cellStyle name="Output 2 3 2 3 2 6 2" xfId="24105"/>
    <cellStyle name="Output 2 3 2 3 2 6 3" xfId="24106"/>
    <cellStyle name="Output 2 3 2 3 2 7" xfId="24107"/>
    <cellStyle name="Output 2 3 2 3 2 8" xfId="24108"/>
    <cellStyle name="Output 2 3 2 3 2 9" xfId="24109"/>
    <cellStyle name="Output 2 3 2 3 3" xfId="24110"/>
    <cellStyle name="Output 2 3 2 3 3 2" xfId="24111"/>
    <cellStyle name="Output 2 3 2 3 3 2 2" xfId="24112"/>
    <cellStyle name="Output 2 3 2 3 3 2 3" xfId="24113"/>
    <cellStyle name="Output 2 3 2 3 3 3" xfId="24114"/>
    <cellStyle name="Output 2 3 2 3 3 3 2" xfId="24115"/>
    <cellStyle name="Output 2 3 2 3 3 3 3" xfId="24116"/>
    <cellStyle name="Output 2 3 2 3 3 4" xfId="24117"/>
    <cellStyle name="Output 2 3 2 3 3 4 2" xfId="24118"/>
    <cellStyle name="Output 2 3 2 3 3 4 3" xfId="24119"/>
    <cellStyle name="Output 2 3 2 3 3 5" xfId="24120"/>
    <cellStyle name="Output 2 3 2 3 3 5 2" xfId="24121"/>
    <cellStyle name="Output 2 3 2 3 3 5 3" xfId="24122"/>
    <cellStyle name="Output 2 3 2 3 3 6" xfId="24123"/>
    <cellStyle name="Output 2 3 2 3 3 6 2" xfId="24124"/>
    <cellStyle name="Output 2 3 2 3 3 6 3" xfId="24125"/>
    <cellStyle name="Output 2 3 2 3 3 7" xfId="24126"/>
    <cellStyle name="Output 2 3 2 3 3 8" xfId="24127"/>
    <cellStyle name="Output 2 3 2 3 3 9" xfId="24128"/>
    <cellStyle name="Output 2 3 2 3 4" xfId="24129"/>
    <cellStyle name="Output 2 3 2 3 4 2" xfId="24130"/>
    <cellStyle name="Output 2 3 2 3 4 2 2" xfId="24131"/>
    <cellStyle name="Output 2 3 2 3 4 2 3" xfId="24132"/>
    <cellStyle name="Output 2 3 2 3 4 3" xfId="24133"/>
    <cellStyle name="Output 2 3 2 3 4 3 2" xfId="24134"/>
    <cellStyle name="Output 2 3 2 3 4 3 3" xfId="24135"/>
    <cellStyle name="Output 2 3 2 3 4 4" xfId="24136"/>
    <cellStyle name="Output 2 3 2 3 4 4 2" xfId="24137"/>
    <cellStyle name="Output 2 3 2 3 4 4 3" xfId="24138"/>
    <cellStyle name="Output 2 3 2 3 4 5" xfId="24139"/>
    <cellStyle name="Output 2 3 2 3 4 5 2" xfId="24140"/>
    <cellStyle name="Output 2 3 2 3 4 5 3" xfId="24141"/>
    <cellStyle name="Output 2 3 2 3 4 6" xfId="24142"/>
    <cellStyle name="Output 2 3 2 3 4 6 2" xfId="24143"/>
    <cellStyle name="Output 2 3 2 3 4 6 3" xfId="24144"/>
    <cellStyle name="Output 2 3 2 3 4 7" xfId="24145"/>
    <cellStyle name="Output 2 3 2 3 4 8" xfId="24146"/>
    <cellStyle name="Output 2 3 2 3 4 9" xfId="24147"/>
    <cellStyle name="Output 2 3 2 3 5" xfId="24148"/>
    <cellStyle name="Output 2 3 2 3 5 2" xfId="24149"/>
    <cellStyle name="Output 2 3 2 3 5 2 2" xfId="24150"/>
    <cellStyle name="Output 2 3 2 3 5 2 3" xfId="24151"/>
    <cellStyle name="Output 2 3 2 3 5 3" xfId="24152"/>
    <cellStyle name="Output 2 3 2 3 5 3 2" xfId="24153"/>
    <cellStyle name="Output 2 3 2 3 5 3 3" xfId="24154"/>
    <cellStyle name="Output 2 3 2 3 5 4" xfId="24155"/>
    <cellStyle name="Output 2 3 2 3 5 4 2" xfId="24156"/>
    <cellStyle name="Output 2 3 2 3 5 4 3" xfId="24157"/>
    <cellStyle name="Output 2 3 2 3 5 5" xfId="24158"/>
    <cellStyle name="Output 2 3 2 3 5 5 2" xfId="24159"/>
    <cellStyle name="Output 2 3 2 3 5 5 3" xfId="24160"/>
    <cellStyle name="Output 2 3 2 3 5 6" xfId="24161"/>
    <cellStyle name="Output 2 3 2 3 5 6 2" xfId="24162"/>
    <cellStyle name="Output 2 3 2 3 5 6 3" xfId="24163"/>
    <cellStyle name="Output 2 3 2 3 5 7" xfId="24164"/>
    <cellStyle name="Output 2 3 2 3 5 8" xfId="24165"/>
    <cellStyle name="Output 2 3 2 3 5 9" xfId="24166"/>
    <cellStyle name="Output 2 3 2 3 6" xfId="24167"/>
    <cellStyle name="Output 2 3 2 3 6 2" xfId="24168"/>
    <cellStyle name="Output 2 3 2 3 6 2 2" xfId="24169"/>
    <cellStyle name="Output 2 3 2 3 6 2 3" xfId="24170"/>
    <cellStyle name="Output 2 3 2 3 6 3" xfId="24171"/>
    <cellStyle name="Output 2 3 2 3 6 3 2" xfId="24172"/>
    <cellStyle name="Output 2 3 2 3 6 3 3" xfId="24173"/>
    <cellStyle name="Output 2 3 2 3 6 4" xfId="24174"/>
    <cellStyle name="Output 2 3 2 3 6 4 2" xfId="24175"/>
    <cellStyle name="Output 2 3 2 3 6 4 3" xfId="24176"/>
    <cellStyle name="Output 2 3 2 3 6 5" xfId="24177"/>
    <cellStyle name="Output 2 3 2 3 6 5 2" xfId="24178"/>
    <cellStyle name="Output 2 3 2 3 6 5 3" xfId="24179"/>
    <cellStyle name="Output 2 3 2 3 6 6" xfId="24180"/>
    <cellStyle name="Output 2 3 2 3 6 6 2" xfId="24181"/>
    <cellStyle name="Output 2 3 2 3 6 6 3" xfId="24182"/>
    <cellStyle name="Output 2 3 2 3 6 7" xfId="24183"/>
    <cellStyle name="Output 2 3 2 3 6 8" xfId="24184"/>
    <cellStyle name="Output 2 3 2 3 6 9" xfId="24185"/>
    <cellStyle name="Output 2 3 2 3 7" xfId="24186"/>
    <cellStyle name="Output 2 3 2 3 7 2" xfId="24187"/>
    <cellStyle name="Output 2 3 2 3 7 2 2" xfId="24188"/>
    <cellStyle name="Output 2 3 2 3 7 2 3" xfId="24189"/>
    <cellStyle name="Output 2 3 2 3 7 3" xfId="24190"/>
    <cellStyle name="Output 2 3 2 3 7 3 2" xfId="24191"/>
    <cellStyle name="Output 2 3 2 3 7 3 3" xfId="24192"/>
    <cellStyle name="Output 2 3 2 3 7 4" xfId="24193"/>
    <cellStyle name="Output 2 3 2 3 7 4 2" xfId="24194"/>
    <cellStyle name="Output 2 3 2 3 7 4 3" xfId="24195"/>
    <cellStyle name="Output 2 3 2 3 7 5" xfId="24196"/>
    <cellStyle name="Output 2 3 2 3 7 5 2" xfId="24197"/>
    <cellStyle name="Output 2 3 2 3 7 5 3" xfId="24198"/>
    <cellStyle name="Output 2 3 2 3 7 6" xfId="24199"/>
    <cellStyle name="Output 2 3 2 3 7 6 2" xfId="24200"/>
    <cellStyle name="Output 2 3 2 3 7 6 3" xfId="24201"/>
    <cellStyle name="Output 2 3 2 3 7 7" xfId="24202"/>
    <cellStyle name="Output 2 3 2 3 7 8" xfId="24203"/>
    <cellStyle name="Output 2 3 2 3 7 9" xfId="24204"/>
    <cellStyle name="Output 2 3 2 3 8" xfId="24205"/>
    <cellStyle name="Output 2 3 2 3 8 2" xfId="24206"/>
    <cellStyle name="Output 2 3 2 3 8 2 2" xfId="24207"/>
    <cellStyle name="Output 2 3 2 3 8 2 3" xfId="24208"/>
    <cellStyle name="Output 2 3 2 3 8 3" xfId="24209"/>
    <cellStyle name="Output 2 3 2 3 8 3 2" xfId="24210"/>
    <cellStyle name="Output 2 3 2 3 8 3 3" xfId="24211"/>
    <cellStyle name="Output 2 3 2 3 8 4" xfId="24212"/>
    <cellStyle name="Output 2 3 2 3 8 4 2" xfId="24213"/>
    <cellStyle name="Output 2 3 2 3 8 4 3" xfId="24214"/>
    <cellStyle name="Output 2 3 2 3 8 5" xfId="24215"/>
    <cellStyle name="Output 2 3 2 3 8 5 2" xfId="24216"/>
    <cellStyle name="Output 2 3 2 3 8 5 3" xfId="24217"/>
    <cellStyle name="Output 2 3 2 3 8 6" xfId="24218"/>
    <cellStyle name="Output 2 3 2 3 8 6 2" xfId="24219"/>
    <cellStyle name="Output 2 3 2 3 8 6 3" xfId="24220"/>
    <cellStyle name="Output 2 3 2 3 8 7" xfId="24221"/>
    <cellStyle name="Output 2 3 2 3 8 8" xfId="24222"/>
    <cellStyle name="Output 2 3 2 3 8 9" xfId="24223"/>
    <cellStyle name="Output 2 3 2 3 9" xfId="24224"/>
    <cellStyle name="Output 2 3 2 3 9 2" xfId="24225"/>
    <cellStyle name="Output 2 3 2 3 9 2 2" xfId="24226"/>
    <cellStyle name="Output 2 3 2 3 9 2 3" xfId="24227"/>
    <cellStyle name="Output 2 3 2 3 9 3" xfId="24228"/>
    <cellStyle name="Output 2 3 2 3 9 3 2" xfId="24229"/>
    <cellStyle name="Output 2 3 2 3 9 3 3" xfId="24230"/>
    <cellStyle name="Output 2 3 2 3 9 4" xfId="24231"/>
    <cellStyle name="Output 2 3 2 3 9 4 2" xfId="24232"/>
    <cellStyle name="Output 2 3 2 3 9 4 3" xfId="24233"/>
    <cellStyle name="Output 2 3 2 3 9 5" xfId="24234"/>
    <cellStyle name="Output 2 3 2 3 9 5 2" xfId="24235"/>
    <cellStyle name="Output 2 3 2 3 9 5 3" xfId="24236"/>
    <cellStyle name="Output 2 3 2 3 9 6" xfId="24237"/>
    <cellStyle name="Output 2 3 2 3 9 6 2" xfId="24238"/>
    <cellStyle name="Output 2 3 2 3 9 6 3" xfId="24239"/>
    <cellStyle name="Output 2 3 2 3 9 7" xfId="24240"/>
    <cellStyle name="Output 2 3 2 3 9 8" xfId="24241"/>
    <cellStyle name="Output 2 3 2 4" xfId="24242"/>
    <cellStyle name="Output 2 3 2 4 10" xfId="24243"/>
    <cellStyle name="Output 2 3 2 4 11" xfId="24244"/>
    <cellStyle name="Output 2 3 2 4 2" xfId="24245"/>
    <cellStyle name="Output 2 3 2 4 2 2" xfId="24246"/>
    <cellStyle name="Output 2 3 2 4 2 3" xfId="24247"/>
    <cellStyle name="Output 2 3 2 4 2 4" xfId="24248"/>
    <cellStyle name="Output 2 3 2 4 3" xfId="24249"/>
    <cellStyle name="Output 2 3 2 4 3 2" xfId="24250"/>
    <cellStyle name="Output 2 3 2 4 3 3" xfId="24251"/>
    <cellStyle name="Output 2 3 2 4 3 4" xfId="24252"/>
    <cellStyle name="Output 2 3 2 4 4" xfId="24253"/>
    <cellStyle name="Output 2 3 2 4 4 2" xfId="24254"/>
    <cellStyle name="Output 2 3 2 4 4 3" xfId="24255"/>
    <cellStyle name="Output 2 3 2 4 4 4" xfId="24256"/>
    <cellStyle name="Output 2 3 2 4 5" xfId="24257"/>
    <cellStyle name="Output 2 3 2 4 5 2" xfId="24258"/>
    <cellStyle name="Output 2 3 2 4 5 3" xfId="24259"/>
    <cellStyle name="Output 2 3 2 4 5 4" xfId="24260"/>
    <cellStyle name="Output 2 3 2 4 6" xfId="24261"/>
    <cellStyle name="Output 2 3 2 4 6 2" xfId="24262"/>
    <cellStyle name="Output 2 3 2 4 6 3" xfId="24263"/>
    <cellStyle name="Output 2 3 2 4 6 4" xfId="24264"/>
    <cellStyle name="Output 2 3 2 4 7" xfId="24265"/>
    <cellStyle name="Output 2 3 2 4 8" xfId="24266"/>
    <cellStyle name="Output 2 3 2 4 9" xfId="24267"/>
    <cellStyle name="Output 2 3 2 5" xfId="24268"/>
    <cellStyle name="Output 2 3 2 5 10" xfId="24269"/>
    <cellStyle name="Output 2 3 2 5 11" xfId="24270"/>
    <cellStyle name="Output 2 3 2 5 2" xfId="24271"/>
    <cellStyle name="Output 2 3 2 5 2 2" xfId="24272"/>
    <cellStyle name="Output 2 3 2 5 2 3" xfId="24273"/>
    <cellStyle name="Output 2 3 2 5 2 4" xfId="24274"/>
    <cellStyle name="Output 2 3 2 5 3" xfId="24275"/>
    <cellStyle name="Output 2 3 2 5 3 2" xfId="24276"/>
    <cellStyle name="Output 2 3 2 5 3 3" xfId="24277"/>
    <cellStyle name="Output 2 3 2 5 3 4" xfId="24278"/>
    <cellStyle name="Output 2 3 2 5 4" xfId="24279"/>
    <cellStyle name="Output 2 3 2 5 4 2" xfId="24280"/>
    <cellStyle name="Output 2 3 2 5 4 3" xfId="24281"/>
    <cellStyle name="Output 2 3 2 5 4 4" xfId="24282"/>
    <cellStyle name="Output 2 3 2 5 5" xfId="24283"/>
    <cellStyle name="Output 2 3 2 5 5 2" xfId="24284"/>
    <cellStyle name="Output 2 3 2 5 5 3" xfId="24285"/>
    <cellStyle name="Output 2 3 2 5 5 4" xfId="24286"/>
    <cellStyle name="Output 2 3 2 5 6" xfId="24287"/>
    <cellStyle name="Output 2 3 2 5 6 2" xfId="24288"/>
    <cellStyle name="Output 2 3 2 5 6 3" xfId="24289"/>
    <cellStyle name="Output 2 3 2 5 6 4" xfId="24290"/>
    <cellStyle name="Output 2 3 2 5 7" xfId="24291"/>
    <cellStyle name="Output 2 3 2 5 8" xfId="24292"/>
    <cellStyle name="Output 2 3 2 5 9" xfId="24293"/>
    <cellStyle name="Output 2 3 2 6" xfId="24294"/>
    <cellStyle name="Output 2 3 2 6 2" xfId="24295"/>
    <cellStyle name="Output 2 3 2 6 2 2" xfId="24296"/>
    <cellStyle name="Output 2 3 2 6 2 3" xfId="24297"/>
    <cellStyle name="Output 2 3 2 6 3" xfId="24298"/>
    <cellStyle name="Output 2 3 2 6 3 2" xfId="24299"/>
    <cellStyle name="Output 2 3 2 6 3 3" xfId="24300"/>
    <cellStyle name="Output 2 3 2 6 4" xfId="24301"/>
    <cellStyle name="Output 2 3 2 6 4 2" xfId="24302"/>
    <cellStyle name="Output 2 3 2 6 4 3" xfId="24303"/>
    <cellStyle name="Output 2 3 2 6 5" xfId="24304"/>
    <cellStyle name="Output 2 3 2 6 5 2" xfId="24305"/>
    <cellStyle name="Output 2 3 2 6 5 3" xfId="24306"/>
    <cellStyle name="Output 2 3 2 6 6" xfId="24307"/>
    <cellStyle name="Output 2 3 2 6 6 2" xfId="24308"/>
    <cellStyle name="Output 2 3 2 6 6 3" xfId="24309"/>
    <cellStyle name="Output 2 3 2 6 7" xfId="24310"/>
    <cellStyle name="Output 2 3 2 6 8" xfId="24311"/>
    <cellStyle name="Output 2 3 2 6 9" xfId="24312"/>
    <cellStyle name="Output 2 3 2 7" xfId="24313"/>
    <cellStyle name="Output 2 3 2 7 2" xfId="24314"/>
    <cellStyle name="Output 2 3 2 7 2 2" xfId="24315"/>
    <cellStyle name="Output 2 3 2 7 2 3" xfId="24316"/>
    <cellStyle name="Output 2 3 2 7 3" xfId="24317"/>
    <cellStyle name="Output 2 3 2 7 3 2" xfId="24318"/>
    <cellStyle name="Output 2 3 2 7 3 3" xfId="24319"/>
    <cellStyle name="Output 2 3 2 7 4" xfId="24320"/>
    <cellStyle name="Output 2 3 2 7 4 2" xfId="24321"/>
    <cellStyle name="Output 2 3 2 7 4 3" xfId="24322"/>
    <cellStyle name="Output 2 3 2 7 5" xfId="24323"/>
    <cellStyle name="Output 2 3 2 7 5 2" xfId="24324"/>
    <cellStyle name="Output 2 3 2 7 5 3" xfId="24325"/>
    <cellStyle name="Output 2 3 2 7 6" xfId="24326"/>
    <cellStyle name="Output 2 3 2 7 6 2" xfId="24327"/>
    <cellStyle name="Output 2 3 2 7 6 3" xfId="24328"/>
    <cellStyle name="Output 2 3 2 7 7" xfId="24329"/>
    <cellStyle name="Output 2 3 2 7 8" xfId="24330"/>
    <cellStyle name="Output 2 3 2 7 9" xfId="24331"/>
    <cellStyle name="Output 2 3 2 8" xfId="24332"/>
    <cellStyle name="Output 2 3 2 8 2" xfId="24333"/>
    <cellStyle name="Output 2 3 2 8 2 2" xfId="24334"/>
    <cellStyle name="Output 2 3 2 8 2 3" xfId="24335"/>
    <cellStyle name="Output 2 3 2 8 3" xfId="24336"/>
    <cellStyle name="Output 2 3 2 8 3 2" xfId="24337"/>
    <cellStyle name="Output 2 3 2 8 3 3" xfId="24338"/>
    <cellStyle name="Output 2 3 2 8 4" xfId="24339"/>
    <cellStyle name="Output 2 3 2 8 4 2" xfId="24340"/>
    <cellStyle name="Output 2 3 2 8 4 3" xfId="24341"/>
    <cellStyle name="Output 2 3 2 8 5" xfId="24342"/>
    <cellStyle name="Output 2 3 2 8 5 2" xfId="24343"/>
    <cellStyle name="Output 2 3 2 8 5 3" xfId="24344"/>
    <cellStyle name="Output 2 3 2 8 6" xfId="24345"/>
    <cellStyle name="Output 2 3 2 8 6 2" xfId="24346"/>
    <cellStyle name="Output 2 3 2 8 6 3" xfId="24347"/>
    <cellStyle name="Output 2 3 2 8 7" xfId="24348"/>
    <cellStyle name="Output 2 3 2 8 8" xfId="24349"/>
    <cellStyle name="Output 2 3 2 8 9" xfId="24350"/>
    <cellStyle name="Output 2 3 2 9" xfId="24351"/>
    <cellStyle name="Output 2 3 2 9 2" xfId="24352"/>
    <cellStyle name="Output 2 3 2 9 2 2" xfId="24353"/>
    <cellStyle name="Output 2 3 2 9 2 3" xfId="24354"/>
    <cellStyle name="Output 2 3 2 9 3" xfId="24355"/>
    <cellStyle name="Output 2 3 2 9 3 2" xfId="24356"/>
    <cellStyle name="Output 2 3 2 9 3 3" xfId="24357"/>
    <cellStyle name="Output 2 3 2 9 4" xfId="24358"/>
    <cellStyle name="Output 2 3 2 9 4 2" xfId="24359"/>
    <cellStyle name="Output 2 3 2 9 4 3" xfId="24360"/>
    <cellStyle name="Output 2 3 2 9 5" xfId="24361"/>
    <cellStyle name="Output 2 3 2 9 5 2" xfId="24362"/>
    <cellStyle name="Output 2 3 2 9 5 3" xfId="24363"/>
    <cellStyle name="Output 2 3 2 9 6" xfId="24364"/>
    <cellStyle name="Output 2 3 2 9 6 2" xfId="24365"/>
    <cellStyle name="Output 2 3 2 9 6 3" xfId="24366"/>
    <cellStyle name="Output 2 3 2 9 7" xfId="24367"/>
    <cellStyle name="Output 2 3 2 9 8" xfId="24368"/>
    <cellStyle name="Output 2 3 2 9 9" xfId="24369"/>
    <cellStyle name="Output 2 3 20" xfId="24370"/>
    <cellStyle name="Output 2 3 21" xfId="24371"/>
    <cellStyle name="Output 2 3 22" xfId="24372"/>
    <cellStyle name="Output 2 3 3" xfId="24373"/>
    <cellStyle name="Output 2 3 3 10" xfId="24374"/>
    <cellStyle name="Output 2 3 3 10 2" xfId="24375"/>
    <cellStyle name="Output 2 3 3 10 2 2" xfId="24376"/>
    <cellStyle name="Output 2 3 3 10 2 3" xfId="24377"/>
    <cellStyle name="Output 2 3 3 10 3" xfId="24378"/>
    <cellStyle name="Output 2 3 3 10 3 2" xfId="24379"/>
    <cellStyle name="Output 2 3 3 10 3 3" xfId="24380"/>
    <cellStyle name="Output 2 3 3 10 4" xfId="24381"/>
    <cellStyle name="Output 2 3 3 10 4 2" xfId="24382"/>
    <cellStyle name="Output 2 3 3 10 4 3" xfId="24383"/>
    <cellStyle name="Output 2 3 3 10 5" xfId="24384"/>
    <cellStyle name="Output 2 3 3 10 5 2" xfId="24385"/>
    <cellStyle name="Output 2 3 3 10 5 3" xfId="24386"/>
    <cellStyle name="Output 2 3 3 10 6" xfId="24387"/>
    <cellStyle name="Output 2 3 3 10 6 2" xfId="24388"/>
    <cellStyle name="Output 2 3 3 10 6 3" xfId="24389"/>
    <cellStyle name="Output 2 3 3 10 7" xfId="24390"/>
    <cellStyle name="Output 2 3 3 10 8" xfId="24391"/>
    <cellStyle name="Output 2 3 3 10 9" xfId="24392"/>
    <cellStyle name="Output 2 3 3 11" xfId="24393"/>
    <cellStyle name="Output 2 3 3 11 2" xfId="24394"/>
    <cellStyle name="Output 2 3 3 11 2 2" xfId="24395"/>
    <cellStyle name="Output 2 3 3 11 2 3" xfId="24396"/>
    <cellStyle name="Output 2 3 3 11 3" xfId="24397"/>
    <cellStyle name="Output 2 3 3 11 3 2" xfId="24398"/>
    <cellStyle name="Output 2 3 3 11 3 3" xfId="24399"/>
    <cellStyle name="Output 2 3 3 11 4" xfId="24400"/>
    <cellStyle name="Output 2 3 3 11 4 2" xfId="24401"/>
    <cellStyle name="Output 2 3 3 11 4 3" xfId="24402"/>
    <cellStyle name="Output 2 3 3 11 5" xfId="24403"/>
    <cellStyle name="Output 2 3 3 11 5 2" xfId="24404"/>
    <cellStyle name="Output 2 3 3 11 5 3" xfId="24405"/>
    <cellStyle name="Output 2 3 3 11 6" xfId="24406"/>
    <cellStyle name="Output 2 3 3 11 6 2" xfId="24407"/>
    <cellStyle name="Output 2 3 3 11 6 3" xfId="24408"/>
    <cellStyle name="Output 2 3 3 11 7" xfId="24409"/>
    <cellStyle name="Output 2 3 3 11 8" xfId="24410"/>
    <cellStyle name="Output 2 3 3 11 9" xfId="24411"/>
    <cellStyle name="Output 2 3 3 12" xfId="24412"/>
    <cellStyle name="Output 2 3 3 12 2" xfId="24413"/>
    <cellStyle name="Output 2 3 3 12 2 2" xfId="24414"/>
    <cellStyle name="Output 2 3 3 12 2 3" xfId="24415"/>
    <cellStyle name="Output 2 3 3 12 3" xfId="24416"/>
    <cellStyle name="Output 2 3 3 12 3 2" xfId="24417"/>
    <cellStyle name="Output 2 3 3 12 3 3" xfId="24418"/>
    <cellStyle name="Output 2 3 3 12 4" xfId="24419"/>
    <cellStyle name="Output 2 3 3 12 4 2" xfId="24420"/>
    <cellStyle name="Output 2 3 3 12 4 3" xfId="24421"/>
    <cellStyle name="Output 2 3 3 12 5" xfId="24422"/>
    <cellStyle name="Output 2 3 3 12 5 2" xfId="24423"/>
    <cellStyle name="Output 2 3 3 12 5 3" xfId="24424"/>
    <cellStyle name="Output 2 3 3 12 6" xfId="24425"/>
    <cellStyle name="Output 2 3 3 12 6 2" xfId="24426"/>
    <cellStyle name="Output 2 3 3 12 6 3" xfId="24427"/>
    <cellStyle name="Output 2 3 3 12 7" xfId="24428"/>
    <cellStyle name="Output 2 3 3 12 8" xfId="24429"/>
    <cellStyle name="Output 2 3 3 12 9" xfId="24430"/>
    <cellStyle name="Output 2 3 3 13" xfId="24431"/>
    <cellStyle name="Output 2 3 3 13 2" xfId="24432"/>
    <cellStyle name="Output 2 3 3 13 2 2" xfId="24433"/>
    <cellStyle name="Output 2 3 3 13 2 3" xfId="24434"/>
    <cellStyle name="Output 2 3 3 13 3" xfId="24435"/>
    <cellStyle name="Output 2 3 3 13 3 2" xfId="24436"/>
    <cellStyle name="Output 2 3 3 13 3 3" xfId="24437"/>
    <cellStyle name="Output 2 3 3 13 4" xfId="24438"/>
    <cellStyle name="Output 2 3 3 13 4 2" xfId="24439"/>
    <cellStyle name="Output 2 3 3 13 4 3" xfId="24440"/>
    <cellStyle name="Output 2 3 3 13 5" xfId="24441"/>
    <cellStyle name="Output 2 3 3 13 5 2" xfId="24442"/>
    <cellStyle name="Output 2 3 3 13 5 3" xfId="24443"/>
    <cellStyle name="Output 2 3 3 13 6" xfId="24444"/>
    <cellStyle name="Output 2 3 3 13 6 2" xfId="24445"/>
    <cellStyle name="Output 2 3 3 13 6 3" xfId="24446"/>
    <cellStyle name="Output 2 3 3 13 7" xfId="24447"/>
    <cellStyle name="Output 2 3 3 13 8" xfId="24448"/>
    <cellStyle name="Output 2 3 3 13 9" xfId="24449"/>
    <cellStyle name="Output 2 3 3 14" xfId="24450"/>
    <cellStyle name="Output 2 3 3 14 2" xfId="24451"/>
    <cellStyle name="Output 2 3 3 14 3" xfId="24452"/>
    <cellStyle name="Output 2 3 3 14 4" xfId="24453"/>
    <cellStyle name="Output 2 3 3 15" xfId="24454"/>
    <cellStyle name="Output 2 3 3 16" xfId="24455"/>
    <cellStyle name="Output 2 3 3 17" xfId="24456"/>
    <cellStyle name="Output 2 3 3 18" xfId="24457"/>
    <cellStyle name="Output 2 3 3 19" xfId="24458"/>
    <cellStyle name="Output 2 3 3 2" xfId="24459"/>
    <cellStyle name="Output 2 3 3 2 10" xfId="24460"/>
    <cellStyle name="Output 2 3 3 2 10 2" xfId="24461"/>
    <cellStyle name="Output 2 3 3 2 10 2 2" xfId="24462"/>
    <cellStyle name="Output 2 3 3 2 10 2 3" xfId="24463"/>
    <cellStyle name="Output 2 3 3 2 10 3" xfId="24464"/>
    <cellStyle name="Output 2 3 3 2 10 3 2" xfId="24465"/>
    <cellStyle name="Output 2 3 3 2 10 3 3" xfId="24466"/>
    <cellStyle name="Output 2 3 3 2 10 4" xfId="24467"/>
    <cellStyle name="Output 2 3 3 2 10 4 2" xfId="24468"/>
    <cellStyle name="Output 2 3 3 2 10 4 3" xfId="24469"/>
    <cellStyle name="Output 2 3 3 2 10 5" xfId="24470"/>
    <cellStyle name="Output 2 3 3 2 10 5 2" xfId="24471"/>
    <cellStyle name="Output 2 3 3 2 10 5 3" xfId="24472"/>
    <cellStyle name="Output 2 3 3 2 10 6" xfId="24473"/>
    <cellStyle name="Output 2 3 3 2 10 6 2" xfId="24474"/>
    <cellStyle name="Output 2 3 3 2 10 6 3" xfId="24475"/>
    <cellStyle name="Output 2 3 3 2 10 7" xfId="24476"/>
    <cellStyle name="Output 2 3 3 2 10 8" xfId="24477"/>
    <cellStyle name="Output 2 3 3 2 11" xfId="24478"/>
    <cellStyle name="Output 2 3 3 2 11 2" xfId="24479"/>
    <cellStyle name="Output 2 3 3 2 11 2 2" xfId="24480"/>
    <cellStyle name="Output 2 3 3 2 11 2 3" xfId="24481"/>
    <cellStyle name="Output 2 3 3 2 11 3" xfId="24482"/>
    <cellStyle name="Output 2 3 3 2 11 3 2" xfId="24483"/>
    <cellStyle name="Output 2 3 3 2 11 3 3" xfId="24484"/>
    <cellStyle name="Output 2 3 3 2 11 4" xfId="24485"/>
    <cellStyle name="Output 2 3 3 2 11 4 2" xfId="24486"/>
    <cellStyle name="Output 2 3 3 2 11 4 3" xfId="24487"/>
    <cellStyle name="Output 2 3 3 2 11 5" xfId="24488"/>
    <cellStyle name="Output 2 3 3 2 11 5 2" xfId="24489"/>
    <cellStyle name="Output 2 3 3 2 11 5 3" xfId="24490"/>
    <cellStyle name="Output 2 3 3 2 11 6" xfId="24491"/>
    <cellStyle name="Output 2 3 3 2 11 6 2" xfId="24492"/>
    <cellStyle name="Output 2 3 3 2 11 6 3" xfId="24493"/>
    <cellStyle name="Output 2 3 3 2 11 7" xfId="24494"/>
    <cellStyle name="Output 2 3 3 2 11 8" xfId="24495"/>
    <cellStyle name="Output 2 3 3 2 12" xfId="24496"/>
    <cellStyle name="Output 2 3 3 2 12 2" xfId="24497"/>
    <cellStyle name="Output 2 3 3 2 12 2 2" xfId="24498"/>
    <cellStyle name="Output 2 3 3 2 12 2 3" xfId="24499"/>
    <cellStyle name="Output 2 3 3 2 12 3" xfId="24500"/>
    <cellStyle name="Output 2 3 3 2 12 3 2" xfId="24501"/>
    <cellStyle name="Output 2 3 3 2 12 3 3" xfId="24502"/>
    <cellStyle name="Output 2 3 3 2 12 4" xfId="24503"/>
    <cellStyle name="Output 2 3 3 2 12 4 2" xfId="24504"/>
    <cellStyle name="Output 2 3 3 2 12 4 3" xfId="24505"/>
    <cellStyle name="Output 2 3 3 2 12 5" xfId="24506"/>
    <cellStyle name="Output 2 3 3 2 12 5 2" xfId="24507"/>
    <cellStyle name="Output 2 3 3 2 12 5 3" xfId="24508"/>
    <cellStyle name="Output 2 3 3 2 12 6" xfId="24509"/>
    <cellStyle name="Output 2 3 3 2 12 6 2" xfId="24510"/>
    <cellStyle name="Output 2 3 3 2 12 6 3" xfId="24511"/>
    <cellStyle name="Output 2 3 3 2 12 7" xfId="24512"/>
    <cellStyle name="Output 2 3 3 2 12 8" xfId="24513"/>
    <cellStyle name="Output 2 3 3 2 13" xfId="24514"/>
    <cellStyle name="Output 2 3 3 2 13 2" xfId="24515"/>
    <cellStyle name="Output 2 3 3 2 13 2 2" xfId="24516"/>
    <cellStyle name="Output 2 3 3 2 13 2 3" xfId="24517"/>
    <cellStyle name="Output 2 3 3 2 13 3" xfId="24518"/>
    <cellStyle name="Output 2 3 3 2 13 3 2" xfId="24519"/>
    <cellStyle name="Output 2 3 3 2 13 3 3" xfId="24520"/>
    <cellStyle name="Output 2 3 3 2 13 4" xfId="24521"/>
    <cellStyle name="Output 2 3 3 2 13 4 2" xfId="24522"/>
    <cellStyle name="Output 2 3 3 2 13 4 3" xfId="24523"/>
    <cellStyle name="Output 2 3 3 2 13 5" xfId="24524"/>
    <cellStyle name="Output 2 3 3 2 13 5 2" xfId="24525"/>
    <cellStyle name="Output 2 3 3 2 13 5 3" xfId="24526"/>
    <cellStyle name="Output 2 3 3 2 13 6" xfId="24527"/>
    <cellStyle name="Output 2 3 3 2 13 6 2" xfId="24528"/>
    <cellStyle name="Output 2 3 3 2 13 6 3" xfId="24529"/>
    <cellStyle name="Output 2 3 3 2 13 7" xfId="24530"/>
    <cellStyle name="Output 2 3 3 2 13 8" xfId="24531"/>
    <cellStyle name="Output 2 3 3 2 14" xfId="24532"/>
    <cellStyle name="Output 2 3 3 2 14 2" xfId="24533"/>
    <cellStyle name="Output 2 3 3 2 14 2 2" xfId="24534"/>
    <cellStyle name="Output 2 3 3 2 14 2 3" xfId="24535"/>
    <cellStyle name="Output 2 3 3 2 14 3" xfId="24536"/>
    <cellStyle name="Output 2 3 3 2 14 3 2" xfId="24537"/>
    <cellStyle name="Output 2 3 3 2 14 3 3" xfId="24538"/>
    <cellStyle name="Output 2 3 3 2 14 4" xfId="24539"/>
    <cellStyle name="Output 2 3 3 2 14 4 2" xfId="24540"/>
    <cellStyle name="Output 2 3 3 2 14 4 3" xfId="24541"/>
    <cellStyle name="Output 2 3 3 2 14 5" xfId="24542"/>
    <cellStyle name="Output 2 3 3 2 14 5 2" xfId="24543"/>
    <cellStyle name="Output 2 3 3 2 14 5 3" xfId="24544"/>
    <cellStyle name="Output 2 3 3 2 14 6" xfId="24545"/>
    <cellStyle name="Output 2 3 3 2 14 6 2" xfId="24546"/>
    <cellStyle name="Output 2 3 3 2 14 6 3" xfId="24547"/>
    <cellStyle name="Output 2 3 3 2 14 7" xfId="24548"/>
    <cellStyle name="Output 2 3 3 2 14 8" xfId="24549"/>
    <cellStyle name="Output 2 3 3 2 15" xfId="24550"/>
    <cellStyle name="Output 2 3 3 2 15 2" xfId="24551"/>
    <cellStyle name="Output 2 3 3 2 15 3" xfId="24552"/>
    <cellStyle name="Output 2 3 3 2 16" xfId="24553"/>
    <cellStyle name="Output 2 3 3 2 16 2" xfId="24554"/>
    <cellStyle name="Output 2 3 3 2 16 3" xfId="24555"/>
    <cellStyle name="Output 2 3 3 2 17" xfId="24556"/>
    <cellStyle name="Output 2 3 3 2 18" xfId="24557"/>
    <cellStyle name="Output 2 3 3 2 2" xfId="24558"/>
    <cellStyle name="Output 2 3 3 2 2 2" xfId="24559"/>
    <cellStyle name="Output 2 3 3 2 2 2 2" xfId="24560"/>
    <cellStyle name="Output 2 3 3 2 2 2 3" xfId="24561"/>
    <cellStyle name="Output 2 3 3 2 2 3" xfId="24562"/>
    <cellStyle name="Output 2 3 3 2 2 3 2" xfId="24563"/>
    <cellStyle name="Output 2 3 3 2 2 3 3" xfId="24564"/>
    <cellStyle name="Output 2 3 3 2 2 4" xfId="24565"/>
    <cellStyle name="Output 2 3 3 2 2 4 2" xfId="24566"/>
    <cellStyle name="Output 2 3 3 2 2 4 3" xfId="24567"/>
    <cellStyle name="Output 2 3 3 2 2 5" xfId="24568"/>
    <cellStyle name="Output 2 3 3 2 2 5 2" xfId="24569"/>
    <cellStyle name="Output 2 3 3 2 2 5 3" xfId="24570"/>
    <cellStyle name="Output 2 3 3 2 2 6" xfId="24571"/>
    <cellStyle name="Output 2 3 3 2 2 6 2" xfId="24572"/>
    <cellStyle name="Output 2 3 3 2 2 6 3" xfId="24573"/>
    <cellStyle name="Output 2 3 3 2 2 7" xfId="24574"/>
    <cellStyle name="Output 2 3 3 2 2 8" xfId="24575"/>
    <cellStyle name="Output 2 3 3 2 2 9" xfId="24576"/>
    <cellStyle name="Output 2 3 3 2 3" xfId="24577"/>
    <cellStyle name="Output 2 3 3 2 3 2" xfId="24578"/>
    <cellStyle name="Output 2 3 3 2 3 2 2" xfId="24579"/>
    <cellStyle name="Output 2 3 3 2 3 2 3" xfId="24580"/>
    <cellStyle name="Output 2 3 3 2 3 3" xfId="24581"/>
    <cellStyle name="Output 2 3 3 2 3 3 2" xfId="24582"/>
    <cellStyle name="Output 2 3 3 2 3 3 3" xfId="24583"/>
    <cellStyle name="Output 2 3 3 2 3 4" xfId="24584"/>
    <cellStyle name="Output 2 3 3 2 3 4 2" xfId="24585"/>
    <cellStyle name="Output 2 3 3 2 3 4 3" xfId="24586"/>
    <cellStyle name="Output 2 3 3 2 3 5" xfId="24587"/>
    <cellStyle name="Output 2 3 3 2 3 5 2" xfId="24588"/>
    <cellStyle name="Output 2 3 3 2 3 5 3" xfId="24589"/>
    <cellStyle name="Output 2 3 3 2 3 6" xfId="24590"/>
    <cellStyle name="Output 2 3 3 2 3 6 2" xfId="24591"/>
    <cellStyle name="Output 2 3 3 2 3 6 3" xfId="24592"/>
    <cellStyle name="Output 2 3 3 2 3 7" xfId="24593"/>
    <cellStyle name="Output 2 3 3 2 3 8" xfId="24594"/>
    <cellStyle name="Output 2 3 3 2 3 9" xfId="24595"/>
    <cellStyle name="Output 2 3 3 2 4" xfId="24596"/>
    <cellStyle name="Output 2 3 3 2 4 2" xfId="24597"/>
    <cellStyle name="Output 2 3 3 2 4 2 2" xfId="24598"/>
    <cellStyle name="Output 2 3 3 2 4 2 3" xfId="24599"/>
    <cellStyle name="Output 2 3 3 2 4 3" xfId="24600"/>
    <cellStyle name="Output 2 3 3 2 4 3 2" xfId="24601"/>
    <cellStyle name="Output 2 3 3 2 4 3 3" xfId="24602"/>
    <cellStyle name="Output 2 3 3 2 4 4" xfId="24603"/>
    <cellStyle name="Output 2 3 3 2 4 4 2" xfId="24604"/>
    <cellStyle name="Output 2 3 3 2 4 4 3" xfId="24605"/>
    <cellStyle name="Output 2 3 3 2 4 5" xfId="24606"/>
    <cellStyle name="Output 2 3 3 2 4 5 2" xfId="24607"/>
    <cellStyle name="Output 2 3 3 2 4 5 3" xfId="24608"/>
    <cellStyle name="Output 2 3 3 2 4 6" xfId="24609"/>
    <cellStyle name="Output 2 3 3 2 4 6 2" xfId="24610"/>
    <cellStyle name="Output 2 3 3 2 4 6 3" xfId="24611"/>
    <cellStyle name="Output 2 3 3 2 4 7" xfId="24612"/>
    <cellStyle name="Output 2 3 3 2 4 8" xfId="24613"/>
    <cellStyle name="Output 2 3 3 2 4 9" xfId="24614"/>
    <cellStyle name="Output 2 3 3 2 5" xfId="24615"/>
    <cellStyle name="Output 2 3 3 2 5 2" xfId="24616"/>
    <cellStyle name="Output 2 3 3 2 5 2 2" xfId="24617"/>
    <cellStyle name="Output 2 3 3 2 5 2 3" xfId="24618"/>
    <cellStyle name="Output 2 3 3 2 5 3" xfId="24619"/>
    <cellStyle name="Output 2 3 3 2 5 3 2" xfId="24620"/>
    <cellStyle name="Output 2 3 3 2 5 3 3" xfId="24621"/>
    <cellStyle name="Output 2 3 3 2 5 4" xfId="24622"/>
    <cellStyle name="Output 2 3 3 2 5 4 2" xfId="24623"/>
    <cellStyle name="Output 2 3 3 2 5 4 3" xfId="24624"/>
    <cellStyle name="Output 2 3 3 2 5 5" xfId="24625"/>
    <cellStyle name="Output 2 3 3 2 5 5 2" xfId="24626"/>
    <cellStyle name="Output 2 3 3 2 5 5 3" xfId="24627"/>
    <cellStyle name="Output 2 3 3 2 5 6" xfId="24628"/>
    <cellStyle name="Output 2 3 3 2 5 6 2" xfId="24629"/>
    <cellStyle name="Output 2 3 3 2 5 6 3" xfId="24630"/>
    <cellStyle name="Output 2 3 3 2 5 7" xfId="24631"/>
    <cellStyle name="Output 2 3 3 2 5 8" xfId="24632"/>
    <cellStyle name="Output 2 3 3 2 5 9" xfId="24633"/>
    <cellStyle name="Output 2 3 3 2 6" xfId="24634"/>
    <cellStyle name="Output 2 3 3 2 6 2" xfId="24635"/>
    <cellStyle name="Output 2 3 3 2 6 2 2" xfId="24636"/>
    <cellStyle name="Output 2 3 3 2 6 2 3" xfId="24637"/>
    <cellStyle name="Output 2 3 3 2 6 3" xfId="24638"/>
    <cellStyle name="Output 2 3 3 2 6 3 2" xfId="24639"/>
    <cellStyle name="Output 2 3 3 2 6 3 3" xfId="24640"/>
    <cellStyle name="Output 2 3 3 2 6 4" xfId="24641"/>
    <cellStyle name="Output 2 3 3 2 6 4 2" xfId="24642"/>
    <cellStyle name="Output 2 3 3 2 6 4 3" xfId="24643"/>
    <cellStyle name="Output 2 3 3 2 6 5" xfId="24644"/>
    <cellStyle name="Output 2 3 3 2 6 5 2" xfId="24645"/>
    <cellStyle name="Output 2 3 3 2 6 5 3" xfId="24646"/>
    <cellStyle name="Output 2 3 3 2 6 6" xfId="24647"/>
    <cellStyle name="Output 2 3 3 2 6 6 2" xfId="24648"/>
    <cellStyle name="Output 2 3 3 2 6 6 3" xfId="24649"/>
    <cellStyle name="Output 2 3 3 2 6 7" xfId="24650"/>
    <cellStyle name="Output 2 3 3 2 6 8" xfId="24651"/>
    <cellStyle name="Output 2 3 3 2 6 9" xfId="24652"/>
    <cellStyle name="Output 2 3 3 2 7" xfId="24653"/>
    <cellStyle name="Output 2 3 3 2 7 2" xfId="24654"/>
    <cellStyle name="Output 2 3 3 2 7 2 2" xfId="24655"/>
    <cellStyle name="Output 2 3 3 2 7 2 3" xfId="24656"/>
    <cellStyle name="Output 2 3 3 2 7 3" xfId="24657"/>
    <cellStyle name="Output 2 3 3 2 7 3 2" xfId="24658"/>
    <cellStyle name="Output 2 3 3 2 7 3 3" xfId="24659"/>
    <cellStyle name="Output 2 3 3 2 7 4" xfId="24660"/>
    <cellStyle name="Output 2 3 3 2 7 4 2" xfId="24661"/>
    <cellStyle name="Output 2 3 3 2 7 4 3" xfId="24662"/>
    <cellStyle name="Output 2 3 3 2 7 5" xfId="24663"/>
    <cellStyle name="Output 2 3 3 2 7 5 2" xfId="24664"/>
    <cellStyle name="Output 2 3 3 2 7 5 3" xfId="24665"/>
    <cellStyle name="Output 2 3 3 2 7 6" xfId="24666"/>
    <cellStyle name="Output 2 3 3 2 7 6 2" xfId="24667"/>
    <cellStyle name="Output 2 3 3 2 7 6 3" xfId="24668"/>
    <cellStyle name="Output 2 3 3 2 7 7" xfId="24669"/>
    <cellStyle name="Output 2 3 3 2 7 8" xfId="24670"/>
    <cellStyle name="Output 2 3 3 2 7 9" xfId="24671"/>
    <cellStyle name="Output 2 3 3 2 8" xfId="24672"/>
    <cellStyle name="Output 2 3 3 2 8 2" xfId="24673"/>
    <cellStyle name="Output 2 3 3 2 8 2 2" xfId="24674"/>
    <cellStyle name="Output 2 3 3 2 8 2 3" xfId="24675"/>
    <cellStyle name="Output 2 3 3 2 8 3" xfId="24676"/>
    <cellStyle name="Output 2 3 3 2 8 3 2" xfId="24677"/>
    <cellStyle name="Output 2 3 3 2 8 3 3" xfId="24678"/>
    <cellStyle name="Output 2 3 3 2 8 4" xfId="24679"/>
    <cellStyle name="Output 2 3 3 2 8 4 2" xfId="24680"/>
    <cellStyle name="Output 2 3 3 2 8 4 3" xfId="24681"/>
    <cellStyle name="Output 2 3 3 2 8 5" xfId="24682"/>
    <cellStyle name="Output 2 3 3 2 8 5 2" xfId="24683"/>
    <cellStyle name="Output 2 3 3 2 8 5 3" xfId="24684"/>
    <cellStyle name="Output 2 3 3 2 8 6" xfId="24685"/>
    <cellStyle name="Output 2 3 3 2 8 6 2" xfId="24686"/>
    <cellStyle name="Output 2 3 3 2 8 6 3" xfId="24687"/>
    <cellStyle name="Output 2 3 3 2 8 7" xfId="24688"/>
    <cellStyle name="Output 2 3 3 2 8 8" xfId="24689"/>
    <cellStyle name="Output 2 3 3 2 8 9" xfId="24690"/>
    <cellStyle name="Output 2 3 3 2 9" xfId="24691"/>
    <cellStyle name="Output 2 3 3 2 9 2" xfId="24692"/>
    <cellStyle name="Output 2 3 3 2 9 2 2" xfId="24693"/>
    <cellStyle name="Output 2 3 3 2 9 2 3" xfId="24694"/>
    <cellStyle name="Output 2 3 3 2 9 3" xfId="24695"/>
    <cellStyle name="Output 2 3 3 2 9 3 2" xfId="24696"/>
    <cellStyle name="Output 2 3 3 2 9 3 3" xfId="24697"/>
    <cellStyle name="Output 2 3 3 2 9 4" xfId="24698"/>
    <cellStyle name="Output 2 3 3 2 9 4 2" xfId="24699"/>
    <cellStyle name="Output 2 3 3 2 9 4 3" xfId="24700"/>
    <cellStyle name="Output 2 3 3 2 9 5" xfId="24701"/>
    <cellStyle name="Output 2 3 3 2 9 5 2" xfId="24702"/>
    <cellStyle name="Output 2 3 3 2 9 5 3" xfId="24703"/>
    <cellStyle name="Output 2 3 3 2 9 6" xfId="24704"/>
    <cellStyle name="Output 2 3 3 2 9 6 2" xfId="24705"/>
    <cellStyle name="Output 2 3 3 2 9 6 3" xfId="24706"/>
    <cellStyle name="Output 2 3 3 2 9 7" xfId="24707"/>
    <cellStyle name="Output 2 3 3 2 9 8" xfId="24708"/>
    <cellStyle name="Output 2 3 3 20" xfId="24709"/>
    <cellStyle name="Output 2 3 3 21" xfId="24710"/>
    <cellStyle name="Output 2 3 3 3" xfId="24711"/>
    <cellStyle name="Output 2 3 3 3 10" xfId="24712"/>
    <cellStyle name="Output 2 3 3 3 10 2" xfId="24713"/>
    <cellStyle name="Output 2 3 3 3 10 2 2" xfId="24714"/>
    <cellStyle name="Output 2 3 3 3 10 2 3" xfId="24715"/>
    <cellStyle name="Output 2 3 3 3 10 3" xfId="24716"/>
    <cellStyle name="Output 2 3 3 3 10 3 2" xfId="24717"/>
    <cellStyle name="Output 2 3 3 3 10 3 3" xfId="24718"/>
    <cellStyle name="Output 2 3 3 3 10 4" xfId="24719"/>
    <cellStyle name="Output 2 3 3 3 10 4 2" xfId="24720"/>
    <cellStyle name="Output 2 3 3 3 10 4 3" xfId="24721"/>
    <cellStyle name="Output 2 3 3 3 10 5" xfId="24722"/>
    <cellStyle name="Output 2 3 3 3 10 5 2" xfId="24723"/>
    <cellStyle name="Output 2 3 3 3 10 5 3" xfId="24724"/>
    <cellStyle name="Output 2 3 3 3 10 6" xfId="24725"/>
    <cellStyle name="Output 2 3 3 3 10 6 2" xfId="24726"/>
    <cellStyle name="Output 2 3 3 3 10 6 3" xfId="24727"/>
    <cellStyle name="Output 2 3 3 3 10 7" xfId="24728"/>
    <cellStyle name="Output 2 3 3 3 10 8" xfId="24729"/>
    <cellStyle name="Output 2 3 3 3 11" xfId="24730"/>
    <cellStyle name="Output 2 3 3 3 11 2" xfId="24731"/>
    <cellStyle name="Output 2 3 3 3 11 2 2" xfId="24732"/>
    <cellStyle name="Output 2 3 3 3 11 2 3" xfId="24733"/>
    <cellStyle name="Output 2 3 3 3 11 3" xfId="24734"/>
    <cellStyle name="Output 2 3 3 3 11 3 2" xfId="24735"/>
    <cellStyle name="Output 2 3 3 3 11 3 3" xfId="24736"/>
    <cellStyle name="Output 2 3 3 3 11 4" xfId="24737"/>
    <cellStyle name="Output 2 3 3 3 11 4 2" xfId="24738"/>
    <cellStyle name="Output 2 3 3 3 11 4 3" xfId="24739"/>
    <cellStyle name="Output 2 3 3 3 11 5" xfId="24740"/>
    <cellStyle name="Output 2 3 3 3 11 5 2" xfId="24741"/>
    <cellStyle name="Output 2 3 3 3 11 5 3" xfId="24742"/>
    <cellStyle name="Output 2 3 3 3 11 6" xfId="24743"/>
    <cellStyle name="Output 2 3 3 3 11 6 2" xfId="24744"/>
    <cellStyle name="Output 2 3 3 3 11 6 3" xfId="24745"/>
    <cellStyle name="Output 2 3 3 3 11 7" xfId="24746"/>
    <cellStyle name="Output 2 3 3 3 11 8" xfId="24747"/>
    <cellStyle name="Output 2 3 3 3 12" xfId="24748"/>
    <cellStyle name="Output 2 3 3 3 12 2" xfId="24749"/>
    <cellStyle name="Output 2 3 3 3 12 2 2" xfId="24750"/>
    <cellStyle name="Output 2 3 3 3 12 2 3" xfId="24751"/>
    <cellStyle name="Output 2 3 3 3 12 3" xfId="24752"/>
    <cellStyle name="Output 2 3 3 3 12 3 2" xfId="24753"/>
    <cellStyle name="Output 2 3 3 3 12 3 3" xfId="24754"/>
    <cellStyle name="Output 2 3 3 3 12 4" xfId="24755"/>
    <cellStyle name="Output 2 3 3 3 12 4 2" xfId="24756"/>
    <cellStyle name="Output 2 3 3 3 12 4 3" xfId="24757"/>
    <cellStyle name="Output 2 3 3 3 12 5" xfId="24758"/>
    <cellStyle name="Output 2 3 3 3 12 5 2" xfId="24759"/>
    <cellStyle name="Output 2 3 3 3 12 5 3" xfId="24760"/>
    <cellStyle name="Output 2 3 3 3 12 6" xfId="24761"/>
    <cellStyle name="Output 2 3 3 3 12 6 2" xfId="24762"/>
    <cellStyle name="Output 2 3 3 3 12 6 3" xfId="24763"/>
    <cellStyle name="Output 2 3 3 3 12 7" xfId="24764"/>
    <cellStyle name="Output 2 3 3 3 12 8" xfId="24765"/>
    <cellStyle name="Output 2 3 3 3 13" xfId="24766"/>
    <cellStyle name="Output 2 3 3 3 13 2" xfId="24767"/>
    <cellStyle name="Output 2 3 3 3 13 2 2" xfId="24768"/>
    <cellStyle name="Output 2 3 3 3 13 2 3" xfId="24769"/>
    <cellStyle name="Output 2 3 3 3 13 3" xfId="24770"/>
    <cellStyle name="Output 2 3 3 3 13 3 2" xfId="24771"/>
    <cellStyle name="Output 2 3 3 3 13 3 3" xfId="24772"/>
    <cellStyle name="Output 2 3 3 3 13 4" xfId="24773"/>
    <cellStyle name="Output 2 3 3 3 13 4 2" xfId="24774"/>
    <cellStyle name="Output 2 3 3 3 13 4 3" xfId="24775"/>
    <cellStyle name="Output 2 3 3 3 13 5" xfId="24776"/>
    <cellStyle name="Output 2 3 3 3 13 5 2" xfId="24777"/>
    <cellStyle name="Output 2 3 3 3 13 5 3" xfId="24778"/>
    <cellStyle name="Output 2 3 3 3 13 6" xfId="24779"/>
    <cellStyle name="Output 2 3 3 3 13 6 2" xfId="24780"/>
    <cellStyle name="Output 2 3 3 3 13 6 3" xfId="24781"/>
    <cellStyle name="Output 2 3 3 3 13 7" xfId="24782"/>
    <cellStyle name="Output 2 3 3 3 13 8" xfId="24783"/>
    <cellStyle name="Output 2 3 3 3 14" xfId="24784"/>
    <cellStyle name="Output 2 3 3 3 14 2" xfId="24785"/>
    <cellStyle name="Output 2 3 3 3 14 2 2" xfId="24786"/>
    <cellStyle name="Output 2 3 3 3 14 2 3" xfId="24787"/>
    <cellStyle name="Output 2 3 3 3 14 3" xfId="24788"/>
    <cellStyle name="Output 2 3 3 3 14 3 2" xfId="24789"/>
    <cellStyle name="Output 2 3 3 3 14 3 3" xfId="24790"/>
    <cellStyle name="Output 2 3 3 3 14 4" xfId="24791"/>
    <cellStyle name="Output 2 3 3 3 14 4 2" xfId="24792"/>
    <cellStyle name="Output 2 3 3 3 14 4 3" xfId="24793"/>
    <cellStyle name="Output 2 3 3 3 14 5" xfId="24794"/>
    <cellStyle name="Output 2 3 3 3 14 5 2" xfId="24795"/>
    <cellStyle name="Output 2 3 3 3 14 5 3" xfId="24796"/>
    <cellStyle name="Output 2 3 3 3 14 6" xfId="24797"/>
    <cellStyle name="Output 2 3 3 3 14 6 2" xfId="24798"/>
    <cellStyle name="Output 2 3 3 3 14 6 3" xfId="24799"/>
    <cellStyle name="Output 2 3 3 3 14 7" xfId="24800"/>
    <cellStyle name="Output 2 3 3 3 14 8" xfId="24801"/>
    <cellStyle name="Output 2 3 3 3 15" xfId="24802"/>
    <cellStyle name="Output 2 3 3 3 15 2" xfId="24803"/>
    <cellStyle name="Output 2 3 3 3 15 3" xfId="24804"/>
    <cellStyle name="Output 2 3 3 3 16" xfId="24805"/>
    <cellStyle name="Output 2 3 3 3 16 2" xfId="24806"/>
    <cellStyle name="Output 2 3 3 3 16 3" xfId="24807"/>
    <cellStyle name="Output 2 3 3 3 17" xfId="24808"/>
    <cellStyle name="Output 2 3 3 3 18" xfId="24809"/>
    <cellStyle name="Output 2 3 3 3 2" xfId="24810"/>
    <cellStyle name="Output 2 3 3 3 2 2" xfId="24811"/>
    <cellStyle name="Output 2 3 3 3 2 2 2" xfId="24812"/>
    <cellStyle name="Output 2 3 3 3 2 2 3" xfId="24813"/>
    <cellStyle name="Output 2 3 3 3 2 3" xfId="24814"/>
    <cellStyle name="Output 2 3 3 3 2 3 2" xfId="24815"/>
    <cellStyle name="Output 2 3 3 3 2 3 3" xfId="24816"/>
    <cellStyle name="Output 2 3 3 3 2 4" xfId="24817"/>
    <cellStyle name="Output 2 3 3 3 2 4 2" xfId="24818"/>
    <cellStyle name="Output 2 3 3 3 2 4 3" xfId="24819"/>
    <cellStyle name="Output 2 3 3 3 2 5" xfId="24820"/>
    <cellStyle name="Output 2 3 3 3 2 5 2" xfId="24821"/>
    <cellStyle name="Output 2 3 3 3 2 5 3" xfId="24822"/>
    <cellStyle name="Output 2 3 3 3 2 6" xfId="24823"/>
    <cellStyle name="Output 2 3 3 3 2 6 2" xfId="24824"/>
    <cellStyle name="Output 2 3 3 3 2 6 3" xfId="24825"/>
    <cellStyle name="Output 2 3 3 3 2 7" xfId="24826"/>
    <cellStyle name="Output 2 3 3 3 2 8" xfId="24827"/>
    <cellStyle name="Output 2 3 3 3 2 9" xfId="24828"/>
    <cellStyle name="Output 2 3 3 3 3" xfId="24829"/>
    <cellStyle name="Output 2 3 3 3 3 2" xfId="24830"/>
    <cellStyle name="Output 2 3 3 3 3 2 2" xfId="24831"/>
    <cellStyle name="Output 2 3 3 3 3 2 3" xfId="24832"/>
    <cellStyle name="Output 2 3 3 3 3 3" xfId="24833"/>
    <cellStyle name="Output 2 3 3 3 3 3 2" xfId="24834"/>
    <cellStyle name="Output 2 3 3 3 3 3 3" xfId="24835"/>
    <cellStyle name="Output 2 3 3 3 3 4" xfId="24836"/>
    <cellStyle name="Output 2 3 3 3 3 4 2" xfId="24837"/>
    <cellStyle name="Output 2 3 3 3 3 4 3" xfId="24838"/>
    <cellStyle name="Output 2 3 3 3 3 5" xfId="24839"/>
    <cellStyle name="Output 2 3 3 3 3 5 2" xfId="24840"/>
    <cellStyle name="Output 2 3 3 3 3 5 3" xfId="24841"/>
    <cellStyle name="Output 2 3 3 3 3 6" xfId="24842"/>
    <cellStyle name="Output 2 3 3 3 3 6 2" xfId="24843"/>
    <cellStyle name="Output 2 3 3 3 3 6 3" xfId="24844"/>
    <cellStyle name="Output 2 3 3 3 3 7" xfId="24845"/>
    <cellStyle name="Output 2 3 3 3 3 8" xfId="24846"/>
    <cellStyle name="Output 2 3 3 3 3 9" xfId="24847"/>
    <cellStyle name="Output 2 3 3 3 4" xfId="24848"/>
    <cellStyle name="Output 2 3 3 3 4 2" xfId="24849"/>
    <cellStyle name="Output 2 3 3 3 4 2 2" xfId="24850"/>
    <cellStyle name="Output 2 3 3 3 4 2 3" xfId="24851"/>
    <cellStyle name="Output 2 3 3 3 4 3" xfId="24852"/>
    <cellStyle name="Output 2 3 3 3 4 3 2" xfId="24853"/>
    <cellStyle name="Output 2 3 3 3 4 3 3" xfId="24854"/>
    <cellStyle name="Output 2 3 3 3 4 4" xfId="24855"/>
    <cellStyle name="Output 2 3 3 3 4 4 2" xfId="24856"/>
    <cellStyle name="Output 2 3 3 3 4 4 3" xfId="24857"/>
    <cellStyle name="Output 2 3 3 3 4 5" xfId="24858"/>
    <cellStyle name="Output 2 3 3 3 4 5 2" xfId="24859"/>
    <cellStyle name="Output 2 3 3 3 4 5 3" xfId="24860"/>
    <cellStyle name="Output 2 3 3 3 4 6" xfId="24861"/>
    <cellStyle name="Output 2 3 3 3 4 6 2" xfId="24862"/>
    <cellStyle name="Output 2 3 3 3 4 6 3" xfId="24863"/>
    <cellStyle name="Output 2 3 3 3 4 7" xfId="24864"/>
    <cellStyle name="Output 2 3 3 3 4 8" xfId="24865"/>
    <cellStyle name="Output 2 3 3 3 4 9" xfId="24866"/>
    <cellStyle name="Output 2 3 3 3 5" xfId="24867"/>
    <cellStyle name="Output 2 3 3 3 5 2" xfId="24868"/>
    <cellStyle name="Output 2 3 3 3 5 2 2" xfId="24869"/>
    <cellStyle name="Output 2 3 3 3 5 2 3" xfId="24870"/>
    <cellStyle name="Output 2 3 3 3 5 3" xfId="24871"/>
    <cellStyle name="Output 2 3 3 3 5 3 2" xfId="24872"/>
    <cellStyle name="Output 2 3 3 3 5 3 3" xfId="24873"/>
    <cellStyle name="Output 2 3 3 3 5 4" xfId="24874"/>
    <cellStyle name="Output 2 3 3 3 5 4 2" xfId="24875"/>
    <cellStyle name="Output 2 3 3 3 5 4 3" xfId="24876"/>
    <cellStyle name="Output 2 3 3 3 5 5" xfId="24877"/>
    <cellStyle name="Output 2 3 3 3 5 5 2" xfId="24878"/>
    <cellStyle name="Output 2 3 3 3 5 5 3" xfId="24879"/>
    <cellStyle name="Output 2 3 3 3 5 6" xfId="24880"/>
    <cellStyle name="Output 2 3 3 3 5 6 2" xfId="24881"/>
    <cellStyle name="Output 2 3 3 3 5 6 3" xfId="24882"/>
    <cellStyle name="Output 2 3 3 3 5 7" xfId="24883"/>
    <cellStyle name="Output 2 3 3 3 5 8" xfId="24884"/>
    <cellStyle name="Output 2 3 3 3 5 9" xfId="24885"/>
    <cellStyle name="Output 2 3 3 3 6" xfId="24886"/>
    <cellStyle name="Output 2 3 3 3 6 2" xfId="24887"/>
    <cellStyle name="Output 2 3 3 3 6 2 2" xfId="24888"/>
    <cellStyle name="Output 2 3 3 3 6 2 3" xfId="24889"/>
    <cellStyle name="Output 2 3 3 3 6 3" xfId="24890"/>
    <cellStyle name="Output 2 3 3 3 6 3 2" xfId="24891"/>
    <cellStyle name="Output 2 3 3 3 6 3 3" xfId="24892"/>
    <cellStyle name="Output 2 3 3 3 6 4" xfId="24893"/>
    <cellStyle name="Output 2 3 3 3 6 4 2" xfId="24894"/>
    <cellStyle name="Output 2 3 3 3 6 4 3" xfId="24895"/>
    <cellStyle name="Output 2 3 3 3 6 5" xfId="24896"/>
    <cellStyle name="Output 2 3 3 3 6 5 2" xfId="24897"/>
    <cellStyle name="Output 2 3 3 3 6 5 3" xfId="24898"/>
    <cellStyle name="Output 2 3 3 3 6 6" xfId="24899"/>
    <cellStyle name="Output 2 3 3 3 6 6 2" xfId="24900"/>
    <cellStyle name="Output 2 3 3 3 6 6 3" xfId="24901"/>
    <cellStyle name="Output 2 3 3 3 6 7" xfId="24902"/>
    <cellStyle name="Output 2 3 3 3 6 8" xfId="24903"/>
    <cellStyle name="Output 2 3 3 3 6 9" xfId="24904"/>
    <cellStyle name="Output 2 3 3 3 7" xfId="24905"/>
    <cellStyle name="Output 2 3 3 3 7 2" xfId="24906"/>
    <cellStyle name="Output 2 3 3 3 7 2 2" xfId="24907"/>
    <cellStyle name="Output 2 3 3 3 7 2 3" xfId="24908"/>
    <cellStyle name="Output 2 3 3 3 7 3" xfId="24909"/>
    <cellStyle name="Output 2 3 3 3 7 3 2" xfId="24910"/>
    <cellStyle name="Output 2 3 3 3 7 3 3" xfId="24911"/>
    <cellStyle name="Output 2 3 3 3 7 4" xfId="24912"/>
    <cellStyle name="Output 2 3 3 3 7 4 2" xfId="24913"/>
    <cellStyle name="Output 2 3 3 3 7 4 3" xfId="24914"/>
    <cellStyle name="Output 2 3 3 3 7 5" xfId="24915"/>
    <cellStyle name="Output 2 3 3 3 7 5 2" xfId="24916"/>
    <cellStyle name="Output 2 3 3 3 7 5 3" xfId="24917"/>
    <cellStyle name="Output 2 3 3 3 7 6" xfId="24918"/>
    <cellStyle name="Output 2 3 3 3 7 6 2" xfId="24919"/>
    <cellStyle name="Output 2 3 3 3 7 6 3" xfId="24920"/>
    <cellStyle name="Output 2 3 3 3 7 7" xfId="24921"/>
    <cellStyle name="Output 2 3 3 3 7 8" xfId="24922"/>
    <cellStyle name="Output 2 3 3 3 7 9" xfId="24923"/>
    <cellStyle name="Output 2 3 3 3 8" xfId="24924"/>
    <cellStyle name="Output 2 3 3 3 8 2" xfId="24925"/>
    <cellStyle name="Output 2 3 3 3 8 2 2" xfId="24926"/>
    <cellStyle name="Output 2 3 3 3 8 2 3" xfId="24927"/>
    <cellStyle name="Output 2 3 3 3 8 3" xfId="24928"/>
    <cellStyle name="Output 2 3 3 3 8 3 2" xfId="24929"/>
    <cellStyle name="Output 2 3 3 3 8 3 3" xfId="24930"/>
    <cellStyle name="Output 2 3 3 3 8 4" xfId="24931"/>
    <cellStyle name="Output 2 3 3 3 8 4 2" xfId="24932"/>
    <cellStyle name="Output 2 3 3 3 8 4 3" xfId="24933"/>
    <cellStyle name="Output 2 3 3 3 8 5" xfId="24934"/>
    <cellStyle name="Output 2 3 3 3 8 5 2" xfId="24935"/>
    <cellStyle name="Output 2 3 3 3 8 5 3" xfId="24936"/>
    <cellStyle name="Output 2 3 3 3 8 6" xfId="24937"/>
    <cellStyle name="Output 2 3 3 3 8 6 2" xfId="24938"/>
    <cellStyle name="Output 2 3 3 3 8 6 3" xfId="24939"/>
    <cellStyle name="Output 2 3 3 3 8 7" xfId="24940"/>
    <cellStyle name="Output 2 3 3 3 8 8" xfId="24941"/>
    <cellStyle name="Output 2 3 3 3 8 9" xfId="24942"/>
    <cellStyle name="Output 2 3 3 3 9" xfId="24943"/>
    <cellStyle name="Output 2 3 3 3 9 2" xfId="24944"/>
    <cellStyle name="Output 2 3 3 3 9 2 2" xfId="24945"/>
    <cellStyle name="Output 2 3 3 3 9 2 3" xfId="24946"/>
    <cellStyle name="Output 2 3 3 3 9 3" xfId="24947"/>
    <cellStyle name="Output 2 3 3 3 9 3 2" xfId="24948"/>
    <cellStyle name="Output 2 3 3 3 9 3 3" xfId="24949"/>
    <cellStyle name="Output 2 3 3 3 9 4" xfId="24950"/>
    <cellStyle name="Output 2 3 3 3 9 4 2" xfId="24951"/>
    <cellStyle name="Output 2 3 3 3 9 4 3" xfId="24952"/>
    <cellStyle name="Output 2 3 3 3 9 5" xfId="24953"/>
    <cellStyle name="Output 2 3 3 3 9 5 2" xfId="24954"/>
    <cellStyle name="Output 2 3 3 3 9 5 3" xfId="24955"/>
    <cellStyle name="Output 2 3 3 3 9 6" xfId="24956"/>
    <cellStyle name="Output 2 3 3 3 9 6 2" xfId="24957"/>
    <cellStyle name="Output 2 3 3 3 9 6 3" xfId="24958"/>
    <cellStyle name="Output 2 3 3 3 9 7" xfId="24959"/>
    <cellStyle name="Output 2 3 3 3 9 8" xfId="24960"/>
    <cellStyle name="Output 2 3 3 4" xfId="24961"/>
    <cellStyle name="Output 2 3 3 4 10" xfId="24962"/>
    <cellStyle name="Output 2 3 3 4 11" xfId="24963"/>
    <cellStyle name="Output 2 3 3 4 2" xfId="24964"/>
    <cellStyle name="Output 2 3 3 4 2 2" xfId="24965"/>
    <cellStyle name="Output 2 3 3 4 2 3" xfId="24966"/>
    <cellStyle name="Output 2 3 3 4 2 4" xfId="24967"/>
    <cellStyle name="Output 2 3 3 4 3" xfId="24968"/>
    <cellStyle name="Output 2 3 3 4 3 2" xfId="24969"/>
    <cellStyle name="Output 2 3 3 4 3 3" xfId="24970"/>
    <cellStyle name="Output 2 3 3 4 3 4" xfId="24971"/>
    <cellStyle name="Output 2 3 3 4 4" xfId="24972"/>
    <cellStyle name="Output 2 3 3 4 4 2" xfId="24973"/>
    <cellStyle name="Output 2 3 3 4 4 3" xfId="24974"/>
    <cellStyle name="Output 2 3 3 4 4 4" xfId="24975"/>
    <cellStyle name="Output 2 3 3 4 5" xfId="24976"/>
    <cellStyle name="Output 2 3 3 4 5 2" xfId="24977"/>
    <cellStyle name="Output 2 3 3 4 5 3" xfId="24978"/>
    <cellStyle name="Output 2 3 3 4 5 4" xfId="24979"/>
    <cellStyle name="Output 2 3 3 4 6" xfId="24980"/>
    <cellStyle name="Output 2 3 3 4 6 2" xfId="24981"/>
    <cellStyle name="Output 2 3 3 4 6 3" xfId="24982"/>
    <cellStyle name="Output 2 3 3 4 6 4" xfId="24983"/>
    <cellStyle name="Output 2 3 3 4 7" xfId="24984"/>
    <cellStyle name="Output 2 3 3 4 8" xfId="24985"/>
    <cellStyle name="Output 2 3 3 4 9" xfId="24986"/>
    <cellStyle name="Output 2 3 3 5" xfId="24987"/>
    <cellStyle name="Output 2 3 3 5 10" xfId="24988"/>
    <cellStyle name="Output 2 3 3 5 11" xfId="24989"/>
    <cellStyle name="Output 2 3 3 5 2" xfId="24990"/>
    <cellStyle name="Output 2 3 3 5 2 2" xfId="24991"/>
    <cellStyle name="Output 2 3 3 5 2 3" xfId="24992"/>
    <cellStyle name="Output 2 3 3 5 2 4" xfId="24993"/>
    <cellStyle name="Output 2 3 3 5 3" xfId="24994"/>
    <cellStyle name="Output 2 3 3 5 3 2" xfId="24995"/>
    <cellStyle name="Output 2 3 3 5 3 3" xfId="24996"/>
    <cellStyle name="Output 2 3 3 5 3 4" xfId="24997"/>
    <cellStyle name="Output 2 3 3 5 4" xfId="24998"/>
    <cellStyle name="Output 2 3 3 5 4 2" xfId="24999"/>
    <cellStyle name="Output 2 3 3 5 4 3" xfId="25000"/>
    <cellStyle name="Output 2 3 3 5 4 4" xfId="25001"/>
    <cellStyle name="Output 2 3 3 5 5" xfId="25002"/>
    <cellStyle name="Output 2 3 3 5 5 2" xfId="25003"/>
    <cellStyle name="Output 2 3 3 5 5 3" xfId="25004"/>
    <cellStyle name="Output 2 3 3 5 5 4" xfId="25005"/>
    <cellStyle name="Output 2 3 3 5 6" xfId="25006"/>
    <cellStyle name="Output 2 3 3 5 6 2" xfId="25007"/>
    <cellStyle name="Output 2 3 3 5 6 3" xfId="25008"/>
    <cellStyle name="Output 2 3 3 5 6 4" xfId="25009"/>
    <cellStyle name="Output 2 3 3 5 7" xfId="25010"/>
    <cellStyle name="Output 2 3 3 5 8" xfId="25011"/>
    <cellStyle name="Output 2 3 3 5 9" xfId="25012"/>
    <cellStyle name="Output 2 3 3 6" xfId="25013"/>
    <cellStyle name="Output 2 3 3 6 2" xfId="25014"/>
    <cellStyle name="Output 2 3 3 6 2 2" xfId="25015"/>
    <cellStyle name="Output 2 3 3 6 2 3" xfId="25016"/>
    <cellStyle name="Output 2 3 3 6 3" xfId="25017"/>
    <cellStyle name="Output 2 3 3 6 3 2" xfId="25018"/>
    <cellStyle name="Output 2 3 3 6 3 3" xfId="25019"/>
    <cellStyle name="Output 2 3 3 6 4" xfId="25020"/>
    <cellStyle name="Output 2 3 3 6 4 2" xfId="25021"/>
    <cellStyle name="Output 2 3 3 6 4 3" xfId="25022"/>
    <cellStyle name="Output 2 3 3 6 5" xfId="25023"/>
    <cellStyle name="Output 2 3 3 6 5 2" xfId="25024"/>
    <cellStyle name="Output 2 3 3 6 5 3" xfId="25025"/>
    <cellStyle name="Output 2 3 3 6 6" xfId="25026"/>
    <cellStyle name="Output 2 3 3 6 6 2" xfId="25027"/>
    <cellStyle name="Output 2 3 3 6 6 3" xfId="25028"/>
    <cellStyle name="Output 2 3 3 6 7" xfId="25029"/>
    <cellStyle name="Output 2 3 3 6 8" xfId="25030"/>
    <cellStyle name="Output 2 3 3 6 9" xfId="25031"/>
    <cellStyle name="Output 2 3 3 7" xfId="25032"/>
    <cellStyle name="Output 2 3 3 7 2" xfId="25033"/>
    <cellStyle name="Output 2 3 3 7 2 2" xfId="25034"/>
    <cellStyle name="Output 2 3 3 7 2 3" xfId="25035"/>
    <cellStyle name="Output 2 3 3 7 3" xfId="25036"/>
    <cellStyle name="Output 2 3 3 7 3 2" xfId="25037"/>
    <cellStyle name="Output 2 3 3 7 3 3" xfId="25038"/>
    <cellStyle name="Output 2 3 3 7 4" xfId="25039"/>
    <cellStyle name="Output 2 3 3 7 4 2" xfId="25040"/>
    <cellStyle name="Output 2 3 3 7 4 3" xfId="25041"/>
    <cellStyle name="Output 2 3 3 7 5" xfId="25042"/>
    <cellStyle name="Output 2 3 3 7 5 2" xfId="25043"/>
    <cellStyle name="Output 2 3 3 7 5 3" xfId="25044"/>
    <cellStyle name="Output 2 3 3 7 6" xfId="25045"/>
    <cellStyle name="Output 2 3 3 7 6 2" xfId="25046"/>
    <cellStyle name="Output 2 3 3 7 6 3" xfId="25047"/>
    <cellStyle name="Output 2 3 3 7 7" xfId="25048"/>
    <cellStyle name="Output 2 3 3 7 8" xfId="25049"/>
    <cellStyle name="Output 2 3 3 7 9" xfId="25050"/>
    <cellStyle name="Output 2 3 3 8" xfId="25051"/>
    <cellStyle name="Output 2 3 3 8 2" xfId="25052"/>
    <cellStyle name="Output 2 3 3 8 2 2" xfId="25053"/>
    <cellStyle name="Output 2 3 3 8 2 3" xfId="25054"/>
    <cellStyle name="Output 2 3 3 8 3" xfId="25055"/>
    <cellStyle name="Output 2 3 3 8 3 2" xfId="25056"/>
    <cellStyle name="Output 2 3 3 8 3 3" xfId="25057"/>
    <cellStyle name="Output 2 3 3 8 4" xfId="25058"/>
    <cellStyle name="Output 2 3 3 8 4 2" xfId="25059"/>
    <cellStyle name="Output 2 3 3 8 4 3" xfId="25060"/>
    <cellStyle name="Output 2 3 3 8 5" xfId="25061"/>
    <cellStyle name="Output 2 3 3 8 5 2" xfId="25062"/>
    <cellStyle name="Output 2 3 3 8 5 3" xfId="25063"/>
    <cellStyle name="Output 2 3 3 8 6" xfId="25064"/>
    <cellStyle name="Output 2 3 3 8 6 2" xfId="25065"/>
    <cellStyle name="Output 2 3 3 8 6 3" xfId="25066"/>
    <cellStyle name="Output 2 3 3 8 7" xfId="25067"/>
    <cellStyle name="Output 2 3 3 8 8" xfId="25068"/>
    <cellStyle name="Output 2 3 3 8 9" xfId="25069"/>
    <cellStyle name="Output 2 3 3 9" xfId="25070"/>
    <cellStyle name="Output 2 3 3 9 2" xfId="25071"/>
    <cellStyle name="Output 2 3 3 9 2 2" xfId="25072"/>
    <cellStyle name="Output 2 3 3 9 2 3" xfId="25073"/>
    <cellStyle name="Output 2 3 3 9 3" xfId="25074"/>
    <cellStyle name="Output 2 3 3 9 3 2" xfId="25075"/>
    <cellStyle name="Output 2 3 3 9 3 3" xfId="25076"/>
    <cellStyle name="Output 2 3 3 9 4" xfId="25077"/>
    <cellStyle name="Output 2 3 3 9 4 2" xfId="25078"/>
    <cellStyle name="Output 2 3 3 9 4 3" xfId="25079"/>
    <cellStyle name="Output 2 3 3 9 5" xfId="25080"/>
    <cellStyle name="Output 2 3 3 9 5 2" xfId="25081"/>
    <cellStyle name="Output 2 3 3 9 5 3" xfId="25082"/>
    <cellStyle name="Output 2 3 3 9 6" xfId="25083"/>
    <cellStyle name="Output 2 3 3 9 6 2" xfId="25084"/>
    <cellStyle name="Output 2 3 3 9 6 3" xfId="25085"/>
    <cellStyle name="Output 2 3 3 9 7" xfId="25086"/>
    <cellStyle name="Output 2 3 3 9 8" xfId="25087"/>
    <cellStyle name="Output 2 3 3 9 9" xfId="25088"/>
    <cellStyle name="Output 2 3 4" xfId="25089"/>
    <cellStyle name="Output 2 3 4 10" xfId="25090"/>
    <cellStyle name="Output 2 3 4 10 2" xfId="25091"/>
    <cellStyle name="Output 2 3 4 10 2 2" xfId="25092"/>
    <cellStyle name="Output 2 3 4 10 2 3" xfId="25093"/>
    <cellStyle name="Output 2 3 4 10 3" xfId="25094"/>
    <cellStyle name="Output 2 3 4 10 3 2" xfId="25095"/>
    <cellStyle name="Output 2 3 4 10 3 3" xfId="25096"/>
    <cellStyle name="Output 2 3 4 10 4" xfId="25097"/>
    <cellStyle name="Output 2 3 4 10 4 2" xfId="25098"/>
    <cellStyle name="Output 2 3 4 10 4 3" xfId="25099"/>
    <cellStyle name="Output 2 3 4 10 5" xfId="25100"/>
    <cellStyle name="Output 2 3 4 10 5 2" xfId="25101"/>
    <cellStyle name="Output 2 3 4 10 5 3" xfId="25102"/>
    <cellStyle name="Output 2 3 4 10 6" xfId="25103"/>
    <cellStyle name="Output 2 3 4 10 6 2" xfId="25104"/>
    <cellStyle name="Output 2 3 4 10 6 3" xfId="25105"/>
    <cellStyle name="Output 2 3 4 10 7" xfId="25106"/>
    <cellStyle name="Output 2 3 4 10 8" xfId="25107"/>
    <cellStyle name="Output 2 3 4 11" xfId="25108"/>
    <cellStyle name="Output 2 3 4 11 2" xfId="25109"/>
    <cellStyle name="Output 2 3 4 11 2 2" xfId="25110"/>
    <cellStyle name="Output 2 3 4 11 2 3" xfId="25111"/>
    <cellStyle name="Output 2 3 4 11 3" xfId="25112"/>
    <cellStyle name="Output 2 3 4 11 3 2" xfId="25113"/>
    <cellStyle name="Output 2 3 4 11 3 3" xfId="25114"/>
    <cellStyle name="Output 2 3 4 11 4" xfId="25115"/>
    <cellStyle name="Output 2 3 4 11 4 2" xfId="25116"/>
    <cellStyle name="Output 2 3 4 11 4 3" xfId="25117"/>
    <cellStyle name="Output 2 3 4 11 5" xfId="25118"/>
    <cellStyle name="Output 2 3 4 11 5 2" xfId="25119"/>
    <cellStyle name="Output 2 3 4 11 5 3" xfId="25120"/>
    <cellStyle name="Output 2 3 4 11 6" xfId="25121"/>
    <cellStyle name="Output 2 3 4 11 6 2" xfId="25122"/>
    <cellStyle name="Output 2 3 4 11 6 3" xfId="25123"/>
    <cellStyle name="Output 2 3 4 11 7" xfId="25124"/>
    <cellStyle name="Output 2 3 4 11 8" xfId="25125"/>
    <cellStyle name="Output 2 3 4 12" xfId="25126"/>
    <cellStyle name="Output 2 3 4 12 2" xfId="25127"/>
    <cellStyle name="Output 2 3 4 12 2 2" xfId="25128"/>
    <cellStyle name="Output 2 3 4 12 2 3" xfId="25129"/>
    <cellStyle name="Output 2 3 4 12 3" xfId="25130"/>
    <cellStyle name="Output 2 3 4 12 3 2" xfId="25131"/>
    <cellStyle name="Output 2 3 4 12 3 3" xfId="25132"/>
    <cellStyle name="Output 2 3 4 12 4" xfId="25133"/>
    <cellStyle name="Output 2 3 4 12 4 2" xfId="25134"/>
    <cellStyle name="Output 2 3 4 12 4 3" xfId="25135"/>
    <cellStyle name="Output 2 3 4 12 5" xfId="25136"/>
    <cellStyle name="Output 2 3 4 12 5 2" xfId="25137"/>
    <cellStyle name="Output 2 3 4 12 5 3" xfId="25138"/>
    <cellStyle name="Output 2 3 4 12 6" xfId="25139"/>
    <cellStyle name="Output 2 3 4 12 6 2" xfId="25140"/>
    <cellStyle name="Output 2 3 4 12 6 3" xfId="25141"/>
    <cellStyle name="Output 2 3 4 12 7" xfId="25142"/>
    <cellStyle name="Output 2 3 4 12 8" xfId="25143"/>
    <cellStyle name="Output 2 3 4 13" xfId="25144"/>
    <cellStyle name="Output 2 3 4 13 2" xfId="25145"/>
    <cellStyle name="Output 2 3 4 13 2 2" xfId="25146"/>
    <cellStyle name="Output 2 3 4 13 2 3" xfId="25147"/>
    <cellStyle name="Output 2 3 4 13 3" xfId="25148"/>
    <cellStyle name="Output 2 3 4 13 3 2" xfId="25149"/>
    <cellStyle name="Output 2 3 4 13 3 3" xfId="25150"/>
    <cellStyle name="Output 2 3 4 13 4" xfId="25151"/>
    <cellStyle name="Output 2 3 4 13 4 2" xfId="25152"/>
    <cellStyle name="Output 2 3 4 13 4 3" xfId="25153"/>
    <cellStyle name="Output 2 3 4 13 5" xfId="25154"/>
    <cellStyle name="Output 2 3 4 13 5 2" xfId="25155"/>
    <cellStyle name="Output 2 3 4 13 5 3" xfId="25156"/>
    <cellStyle name="Output 2 3 4 13 6" xfId="25157"/>
    <cellStyle name="Output 2 3 4 13 6 2" xfId="25158"/>
    <cellStyle name="Output 2 3 4 13 6 3" xfId="25159"/>
    <cellStyle name="Output 2 3 4 13 7" xfId="25160"/>
    <cellStyle name="Output 2 3 4 13 8" xfId="25161"/>
    <cellStyle name="Output 2 3 4 14" xfId="25162"/>
    <cellStyle name="Output 2 3 4 14 2" xfId="25163"/>
    <cellStyle name="Output 2 3 4 14 2 2" xfId="25164"/>
    <cellStyle name="Output 2 3 4 14 2 3" xfId="25165"/>
    <cellStyle name="Output 2 3 4 14 3" xfId="25166"/>
    <cellStyle name="Output 2 3 4 14 3 2" xfId="25167"/>
    <cellStyle name="Output 2 3 4 14 3 3" xfId="25168"/>
    <cellStyle name="Output 2 3 4 14 4" xfId="25169"/>
    <cellStyle name="Output 2 3 4 14 4 2" xfId="25170"/>
    <cellStyle name="Output 2 3 4 14 4 3" xfId="25171"/>
    <cellStyle name="Output 2 3 4 14 5" xfId="25172"/>
    <cellStyle name="Output 2 3 4 14 5 2" xfId="25173"/>
    <cellStyle name="Output 2 3 4 14 5 3" xfId="25174"/>
    <cellStyle name="Output 2 3 4 14 6" xfId="25175"/>
    <cellStyle name="Output 2 3 4 14 6 2" xfId="25176"/>
    <cellStyle name="Output 2 3 4 14 6 3" xfId="25177"/>
    <cellStyle name="Output 2 3 4 14 7" xfId="25178"/>
    <cellStyle name="Output 2 3 4 14 8" xfId="25179"/>
    <cellStyle name="Output 2 3 4 15" xfId="25180"/>
    <cellStyle name="Output 2 3 4 15 2" xfId="25181"/>
    <cellStyle name="Output 2 3 4 15 3" xfId="25182"/>
    <cellStyle name="Output 2 3 4 16" xfId="25183"/>
    <cellStyle name="Output 2 3 4 16 2" xfId="25184"/>
    <cellStyle name="Output 2 3 4 16 3" xfId="25185"/>
    <cellStyle name="Output 2 3 4 17" xfId="25186"/>
    <cellStyle name="Output 2 3 4 18" xfId="25187"/>
    <cellStyle name="Output 2 3 4 2" xfId="25188"/>
    <cellStyle name="Output 2 3 4 2 2" xfId="25189"/>
    <cellStyle name="Output 2 3 4 2 2 2" xfId="25190"/>
    <cellStyle name="Output 2 3 4 2 2 3" xfId="25191"/>
    <cellStyle name="Output 2 3 4 2 3" xfId="25192"/>
    <cellStyle name="Output 2 3 4 2 3 2" xfId="25193"/>
    <cellStyle name="Output 2 3 4 2 3 3" xfId="25194"/>
    <cellStyle name="Output 2 3 4 2 4" xfId="25195"/>
    <cellStyle name="Output 2 3 4 2 4 2" xfId="25196"/>
    <cellStyle name="Output 2 3 4 2 4 3" xfId="25197"/>
    <cellStyle name="Output 2 3 4 2 5" xfId="25198"/>
    <cellStyle name="Output 2 3 4 2 5 2" xfId="25199"/>
    <cellStyle name="Output 2 3 4 2 5 3" xfId="25200"/>
    <cellStyle name="Output 2 3 4 2 6" xfId="25201"/>
    <cellStyle name="Output 2 3 4 2 6 2" xfId="25202"/>
    <cellStyle name="Output 2 3 4 2 6 3" xfId="25203"/>
    <cellStyle name="Output 2 3 4 2 7" xfId="25204"/>
    <cellStyle name="Output 2 3 4 2 8" xfId="25205"/>
    <cellStyle name="Output 2 3 4 2 9" xfId="25206"/>
    <cellStyle name="Output 2 3 4 3" xfId="25207"/>
    <cellStyle name="Output 2 3 4 3 2" xfId="25208"/>
    <cellStyle name="Output 2 3 4 3 2 2" xfId="25209"/>
    <cellStyle name="Output 2 3 4 3 2 3" xfId="25210"/>
    <cellStyle name="Output 2 3 4 3 3" xfId="25211"/>
    <cellStyle name="Output 2 3 4 3 3 2" xfId="25212"/>
    <cellStyle name="Output 2 3 4 3 3 3" xfId="25213"/>
    <cellStyle name="Output 2 3 4 3 4" xfId="25214"/>
    <cellStyle name="Output 2 3 4 3 4 2" xfId="25215"/>
    <cellStyle name="Output 2 3 4 3 4 3" xfId="25216"/>
    <cellStyle name="Output 2 3 4 3 5" xfId="25217"/>
    <cellStyle name="Output 2 3 4 3 5 2" xfId="25218"/>
    <cellStyle name="Output 2 3 4 3 5 3" xfId="25219"/>
    <cellStyle name="Output 2 3 4 3 6" xfId="25220"/>
    <cellStyle name="Output 2 3 4 3 6 2" xfId="25221"/>
    <cellStyle name="Output 2 3 4 3 6 3" xfId="25222"/>
    <cellStyle name="Output 2 3 4 3 7" xfId="25223"/>
    <cellStyle name="Output 2 3 4 3 8" xfId="25224"/>
    <cellStyle name="Output 2 3 4 3 9" xfId="25225"/>
    <cellStyle name="Output 2 3 4 4" xfId="25226"/>
    <cellStyle name="Output 2 3 4 4 2" xfId="25227"/>
    <cellStyle name="Output 2 3 4 4 2 2" xfId="25228"/>
    <cellStyle name="Output 2 3 4 4 2 3" xfId="25229"/>
    <cellStyle name="Output 2 3 4 4 3" xfId="25230"/>
    <cellStyle name="Output 2 3 4 4 3 2" xfId="25231"/>
    <cellStyle name="Output 2 3 4 4 3 3" xfId="25232"/>
    <cellStyle name="Output 2 3 4 4 4" xfId="25233"/>
    <cellStyle name="Output 2 3 4 4 4 2" xfId="25234"/>
    <cellStyle name="Output 2 3 4 4 4 3" xfId="25235"/>
    <cellStyle name="Output 2 3 4 4 5" xfId="25236"/>
    <cellStyle name="Output 2 3 4 4 5 2" xfId="25237"/>
    <cellStyle name="Output 2 3 4 4 5 3" xfId="25238"/>
    <cellStyle name="Output 2 3 4 4 6" xfId="25239"/>
    <cellStyle name="Output 2 3 4 4 6 2" xfId="25240"/>
    <cellStyle name="Output 2 3 4 4 6 3" xfId="25241"/>
    <cellStyle name="Output 2 3 4 4 7" xfId="25242"/>
    <cellStyle name="Output 2 3 4 4 8" xfId="25243"/>
    <cellStyle name="Output 2 3 4 4 9" xfId="25244"/>
    <cellStyle name="Output 2 3 4 5" xfId="25245"/>
    <cellStyle name="Output 2 3 4 5 2" xfId="25246"/>
    <cellStyle name="Output 2 3 4 5 2 2" xfId="25247"/>
    <cellStyle name="Output 2 3 4 5 2 3" xfId="25248"/>
    <cellStyle name="Output 2 3 4 5 3" xfId="25249"/>
    <cellStyle name="Output 2 3 4 5 3 2" xfId="25250"/>
    <cellStyle name="Output 2 3 4 5 3 3" xfId="25251"/>
    <cellStyle name="Output 2 3 4 5 4" xfId="25252"/>
    <cellStyle name="Output 2 3 4 5 4 2" xfId="25253"/>
    <cellStyle name="Output 2 3 4 5 4 3" xfId="25254"/>
    <cellStyle name="Output 2 3 4 5 5" xfId="25255"/>
    <cellStyle name="Output 2 3 4 5 5 2" xfId="25256"/>
    <cellStyle name="Output 2 3 4 5 5 3" xfId="25257"/>
    <cellStyle name="Output 2 3 4 5 6" xfId="25258"/>
    <cellStyle name="Output 2 3 4 5 6 2" xfId="25259"/>
    <cellStyle name="Output 2 3 4 5 6 3" xfId="25260"/>
    <cellStyle name="Output 2 3 4 5 7" xfId="25261"/>
    <cellStyle name="Output 2 3 4 5 8" xfId="25262"/>
    <cellStyle name="Output 2 3 4 5 9" xfId="25263"/>
    <cellStyle name="Output 2 3 4 6" xfId="25264"/>
    <cellStyle name="Output 2 3 4 6 2" xfId="25265"/>
    <cellStyle name="Output 2 3 4 6 2 2" xfId="25266"/>
    <cellStyle name="Output 2 3 4 6 2 3" xfId="25267"/>
    <cellStyle name="Output 2 3 4 6 3" xfId="25268"/>
    <cellStyle name="Output 2 3 4 6 3 2" xfId="25269"/>
    <cellStyle name="Output 2 3 4 6 3 3" xfId="25270"/>
    <cellStyle name="Output 2 3 4 6 4" xfId="25271"/>
    <cellStyle name="Output 2 3 4 6 4 2" xfId="25272"/>
    <cellStyle name="Output 2 3 4 6 4 3" xfId="25273"/>
    <cellStyle name="Output 2 3 4 6 5" xfId="25274"/>
    <cellStyle name="Output 2 3 4 6 5 2" xfId="25275"/>
    <cellStyle name="Output 2 3 4 6 5 3" xfId="25276"/>
    <cellStyle name="Output 2 3 4 6 6" xfId="25277"/>
    <cellStyle name="Output 2 3 4 6 6 2" xfId="25278"/>
    <cellStyle name="Output 2 3 4 6 6 3" xfId="25279"/>
    <cellStyle name="Output 2 3 4 6 7" xfId="25280"/>
    <cellStyle name="Output 2 3 4 6 8" xfId="25281"/>
    <cellStyle name="Output 2 3 4 6 9" xfId="25282"/>
    <cellStyle name="Output 2 3 4 7" xfId="25283"/>
    <cellStyle name="Output 2 3 4 7 2" xfId="25284"/>
    <cellStyle name="Output 2 3 4 7 2 2" xfId="25285"/>
    <cellStyle name="Output 2 3 4 7 2 3" xfId="25286"/>
    <cellStyle name="Output 2 3 4 7 3" xfId="25287"/>
    <cellStyle name="Output 2 3 4 7 3 2" xfId="25288"/>
    <cellStyle name="Output 2 3 4 7 3 3" xfId="25289"/>
    <cellStyle name="Output 2 3 4 7 4" xfId="25290"/>
    <cellStyle name="Output 2 3 4 7 4 2" xfId="25291"/>
    <cellStyle name="Output 2 3 4 7 4 3" xfId="25292"/>
    <cellStyle name="Output 2 3 4 7 5" xfId="25293"/>
    <cellStyle name="Output 2 3 4 7 5 2" xfId="25294"/>
    <cellStyle name="Output 2 3 4 7 5 3" xfId="25295"/>
    <cellStyle name="Output 2 3 4 7 6" xfId="25296"/>
    <cellStyle name="Output 2 3 4 7 6 2" xfId="25297"/>
    <cellStyle name="Output 2 3 4 7 6 3" xfId="25298"/>
    <cellStyle name="Output 2 3 4 7 7" xfId="25299"/>
    <cellStyle name="Output 2 3 4 7 8" xfId="25300"/>
    <cellStyle name="Output 2 3 4 7 9" xfId="25301"/>
    <cellStyle name="Output 2 3 4 8" xfId="25302"/>
    <cellStyle name="Output 2 3 4 8 2" xfId="25303"/>
    <cellStyle name="Output 2 3 4 8 2 2" xfId="25304"/>
    <cellStyle name="Output 2 3 4 8 2 3" xfId="25305"/>
    <cellStyle name="Output 2 3 4 8 3" xfId="25306"/>
    <cellStyle name="Output 2 3 4 8 3 2" xfId="25307"/>
    <cellStyle name="Output 2 3 4 8 3 3" xfId="25308"/>
    <cellStyle name="Output 2 3 4 8 4" xfId="25309"/>
    <cellStyle name="Output 2 3 4 8 4 2" xfId="25310"/>
    <cellStyle name="Output 2 3 4 8 4 3" xfId="25311"/>
    <cellStyle name="Output 2 3 4 8 5" xfId="25312"/>
    <cellStyle name="Output 2 3 4 8 5 2" xfId="25313"/>
    <cellStyle name="Output 2 3 4 8 5 3" xfId="25314"/>
    <cellStyle name="Output 2 3 4 8 6" xfId="25315"/>
    <cellStyle name="Output 2 3 4 8 6 2" xfId="25316"/>
    <cellStyle name="Output 2 3 4 8 6 3" xfId="25317"/>
    <cellStyle name="Output 2 3 4 8 7" xfId="25318"/>
    <cellStyle name="Output 2 3 4 8 8" xfId="25319"/>
    <cellStyle name="Output 2 3 4 8 9" xfId="25320"/>
    <cellStyle name="Output 2 3 4 9" xfId="25321"/>
    <cellStyle name="Output 2 3 4 9 2" xfId="25322"/>
    <cellStyle name="Output 2 3 4 9 2 2" xfId="25323"/>
    <cellStyle name="Output 2 3 4 9 2 3" xfId="25324"/>
    <cellStyle name="Output 2 3 4 9 3" xfId="25325"/>
    <cellStyle name="Output 2 3 4 9 3 2" xfId="25326"/>
    <cellStyle name="Output 2 3 4 9 3 3" xfId="25327"/>
    <cellStyle name="Output 2 3 4 9 4" xfId="25328"/>
    <cellStyle name="Output 2 3 4 9 4 2" xfId="25329"/>
    <cellStyle name="Output 2 3 4 9 4 3" xfId="25330"/>
    <cellStyle name="Output 2 3 4 9 5" xfId="25331"/>
    <cellStyle name="Output 2 3 4 9 5 2" xfId="25332"/>
    <cellStyle name="Output 2 3 4 9 5 3" xfId="25333"/>
    <cellStyle name="Output 2 3 4 9 6" xfId="25334"/>
    <cellStyle name="Output 2 3 4 9 6 2" xfId="25335"/>
    <cellStyle name="Output 2 3 4 9 6 3" xfId="25336"/>
    <cellStyle name="Output 2 3 4 9 7" xfId="25337"/>
    <cellStyle name="Output 2 3 4 9 8" xfId="25338"/>
    <cellStyle name="Output 2 3 5" xfId="25339"/>
    <cellStyle name="Output 2 3 5 10" xfId="25340"/>
    <cellStyle name="Output 2 3 5 10 2" xfId="25341"/>
    <cellStyle name="Output 2 3 5 10 2 2" xfId="25342"/>
    <cellStyle name="Output 2 3 5 10 2 3" xfId="25343"/>
    <cellStyle name="Output 2 3 5 10 3" xfId="25344"/>
    <cellStyle name="Output 2 3 5 10 3 2" xfId="25345"/>
    <cellStyle name="Output 2 3 5 10 3 3" xfId="25346"/>
    <cellStyle name="Output 2 3 5 10 4" xfId="25347"/>
    <cellStyle name="Output 2 3 5 10 4 2" xfId="25348"/>
    <cellStyle name="Output 2 3 5 10 4 3" xfId="25349"/>
    <cellStyle name="Output 2 3 5 10 5" xfId="25350"/>
    <cellStyle name="Output 2 3 5 10 5 2" xfId="25351"/>
    <cellStyle name="Output 2 3 5 10 5 3" xfId="25352"/>
    <cellStyle name="Output 2 3 5 10 6" xfId="25353"/>
    <cellStyle name="Output 2 3 5 10 6 2" xfId="25354"/>
    <cellStyle name="Output 2 3 5 10 6 3" xfId="25355"/>
    <cellStyle name="Output 2 3 5 10 7" xfId="25356"/>
    <cellStyle name="Output 2 3 5 10 8" xfId="25357"/>
    <cellStyle name="Output 2 3 5 11" xfId="25358"/>
    <cellStyle name="Output 2 3 5 11 2" xfId="25359"/>
    <cellStyle name="Output 2 3 5 11 2 2" xfId="25360"/>
    <cellStyle name="Output 2 3 5 11 2 3" xfId="25361"/>
    <cellStyle name="Output 2 3 5 11 3" xfId="25362"/>
    <cellStyle name="Output 2 3 5 11 3 2" xfId="25363"/>
    <cellStyle name="Output 2 3 5 11 3 3" xfId="25364"/>
    <cellStyle name="Output 2 3 5 11 4" xfId="25365"/>
    <cellStyle name="Output 2 3 5 11 4 2" xfId="25366"/>
    <cellStyle name="Output 2 3 5 11 4 3" xfId="25367"/>
    <cellStyle name="Output 2 3 5 11 5" xfId="25368"/>
    <cellStyle name="Output 2 3 5 11 5 2" xfId="25369"/>
    <cellStyle name="Output 2 3 5 11 5 3" xfId="25370"/>
    <cellStyle name="Output 2 3 5 11 6" xfId="25371"/>
    <cellStyle name="Output 2 3 5 11 6 2" xfId="25372"/>
    <cellStyle name="Output 2 3 5 11 6 3" xfId="25373"/>
    <cellStyle name="Output 2 3 5 11 7" xfId="25374"/>
    <cellStyle name="Output 2 3 5 11 8" xfId="25375"/>
    <cellStyle name="Output 2 3 5 12" xfId="25376"/>
    <cellStyle name="Output 2 3 5 12 2" xfId="25377"/>
    <cellStyle name="Output 2 3 5 12 2 2" xfId="25378"/>
    <cellStyle name="Output 2 3 5 12 2 3" xfId="25379"/>
    <cellStyle name="Output 2 3 5 12 3" xfId="25380"/>
    <cellStyle name="Output 2 3 5 12 3 2" xfId="25381"/>
    <cellStyle name="Output 2 3 5 12 3 3" xfId="25382"/>
    <cellStyle name="Output 2 3 5 12 4" xfId="25383"/>
    <cellStyle name="Output 2 3 5 12 4 2" xfId="25384"/>
    <cellStyle name="Output 2 3 5 12 4 3" xfId="25385"/>
    <cellStyle name="Output 2 3 5 12 5" xfId="25386"/>
    <cellStyle name="Output 2 3 5 12 5 2" xfId="25387"/>
    <cellStyle name="Output 2 3 5 12 5 3" xfId="25388"/>
    <cellStyle name="Output 2 3 5 12 6" xfId="25389"/>
    <cellStyle name="Output 2 3 5 12 6 2" xfId="25390"/>
    <cellStyle name="Output 2 3 5 12 6 3" xfId="25391"/>
    <cellStyle name="Output 2 3 5 12 7" xfId="25392"/>
    <cellStyle name="Output 2 3 5 12 8" xfId="25393"/>
    <cellStyle name="Output 2 3 5 13" xfId="25394"/>
    <cellStyle name="Output 2 3 5 13 2" xfId="25395"/>
    <cellStyle name="Output 2 3 5 13 2 2" xfId="25396"/>
    <cellStyle name="Output 2 3 5 13 2 3" xfId="25397"/>
    <cellStyle name="Output 2 3 5 13 3" xfId="25398"/>
    <cellStyle name="Output 2 3 5 13 3 2" xfId="25399"/>
    <cellStyle name="Output 2 3 5 13 3 3" xfId="25400"/>
    <cellStyle name="Output 2 3 5 13 4" xfId="25401"/>
    <cellStyle name="Output 2 3 5 13 4 2" xfId="25402"/>
    <cellStyle name="Output 2 3 5 13 4 3" xfId="25403"/>
    <cellStyle name="Output 2 3 5 13 5" xfId="25404"/>
    <cellStyle name="Output 2 3 5 13 5 2" xfId="25405"/>
    <cellStyle name="Output 2 3 5 13 5 3" xfId="25406"/>
    <cellStyle name="Output 2 3 5 13 6" xfId="25407"/>
    <cellStyle name="Output 2 3 5 13 6 2" xfId="25408"/>
    <cellStyle name="Output 2 3 5 13 6 3" xfId="25409"/>
    <cellStyle name="Output 2 3 5 13 7" xfId="25410"/>
    <cellStyle name="Output 2 3 5 13 8" xfId="25411"/>
    <cellStyle name="Output 2 3 5 14" xfId="25412"/>
    <cellStyle name="Output 2 3 5 14 2" xfId="25413"/>
    <cellStyle name="Output 2 3 5 14 2 2" xfId="25414"/>
    <cellStyle name="Output 2 3 5 14 2 3" xfId="25415"/>
    <cellStyle name="Output 2 3 5 14 3" xfId="25416"/>
    <cellStyle name="Output 2 3 5 14 3 2" xfId="25417"/>
    <cellStyle name="Output 2 3 5 14 3 3" xfId="25418"/>
    <cellStyle name="Output 2 3 5 14 4" xfId="25419"/>
    <cellStyle name="Output 2 3 5 14 4 2" xfId="25420"/>
    <cellStyle name="Output 2 3 5 14 4 3" xfId="25421"/>
    <cellStyle name="Output 2 3 5 14 5" xfId="25422"/>
    <cellStyle name="Output 2 3 5 14 5 2" xfId="25423"/>
    <cellStyle name="Output 2 3 5 14 5 3" xfId="25424"/>
    <cellStyle name="Output 2 3 5 14 6" xfId="25425"/>
    <cellStyle name="Output 2 3 5 14 6 2" xfId="25426"/>
    <cellStyle name="Output 2 3 5 14 6 3" xfId="25427"/>
    <cellStyle name="Output 2 3 5 14 7" xfId="25428"/>
    <cellStyle name="Output 2 3 5 14 8" xfId="25429"/>
    <cellStyle name="Output 2 3 5 15" xfId="25430"/>
    <cellStyle name="Output 2 3 5 15 2" xfId="25431"/>
    <cellStyle name="Output 2 3 5 15 3" xfId="25432"/>
    <cellStyle name="Output 2 3 5 16" xfId="25433"/>
    <cellStyle name="Output 2 3 5 16 2" xfId="25434"/>
    <cellStyle name="Output 2 3 5 16 3" xfId="25435"/>
    <cellStyle name="Output 2 3 5 17" xfId="25436"/>
    <cellStyle name="Output 2 3 5 18" xfId="25437"/>
    <cellStyle name="Output 2 3 5 2" xfId="25438"/>
    <cellStyle name="Output 2 3 5 2 2" xfId="25439"/>
    <cellStyle name="Output 2 3 5 2 2 2" xfId="25440"/>
    <cellStyle name="Output 2 3 5 2 2 3" xfId="25441"/>
    <cellStyle name="Output 2 3 5 2 3" xfId="25442"/>
    <cellStyle name="Output 2 3 5 2 3 2" xfId="25443"/>
    <cellStyle name="Output 2 3 5 2 3 3" xfId="25444"/>
    <cellStyle name="Output 2 3 5 2 4" xfId="25445"/>
    <cellStyle name="Output 2 3 5 2 4 2" xfId="25446"/>
    <cellStyle name="Output 2 3 5 2 4 3" xfId="25447"/>
    <cellStyle name="Output 2 3 5 2 5" xfId="25448"/>
    <cellStyle name="Output 2 3 5 2 5 2" xfId="25449"/>
    <cellStyle name="Output 2 3 5 2 5 3" xfId="25450"/>
    <cellStyle name="Output 2 3 5 2 6" xfId="25451"/>
    <cellStyle name="Output 2 3 5 2 6 2" xfId="25452"/>
    <cellStyle name="Output 2 3 5 2 6 3" xfId="25453"/>
    <cellStyle name="Output 2 3 5 2 7" xfId="25454"/>
    <cellStyle name="Output 2 3 5 2 8" xfId="25455"/>
    <cellStyle name="Output 2 3 5 2 9" xfId="25456"/>
    <cellStyle name="Output 2 3 5 3" xfId="25457"/>
    <cellStyle name="Output 2 3 5 3 2" xfId="25458"/>
    <cellStyle name="Output 2 3 5 3 2 2" xfId="25459"/>
    <cellStyle name="Output 2 3 5 3 2 3" xfId="25460"/>
    <cellStyle name="Output 2 3 5 3 3" xfId="25461"/>
    <cellStyle name="Output 2 3 5 3 3 2" xfId="25462"/>
    <cellStyle name="Output 2 3 5 3 3 3" xfId="25463"/>
    <cellStyle name="Output 2 3 5 3 4" xfId="25464"/>
    <cellStyle name="Output 2 3 5 3 4 2" xfId="25465"/>
    <cellStyle name="Output 2 3 5 3 4 3" xfId="25466"/>
    <cellStyle name="Output 2 3 5 3 5" xfId="25467"/>
    <cellStyle name="Output 2 3 5 3 5 2" xfId="25468"/>
    <cellStyle name="Output 2 3 5 3 5 3" xfId="25469"/>
    <cellStyle name="Output 2 3 5 3 6" xfId="25470"/>
    <cellStyle name="Output 2 3 5 3 6 2" xfId="25471"/>
    <cellStyle name="Output 2 3 5 3 6 3" xfId="25472"/>
    <cellStyle name="Output 2 3 5 3 7" xfId="25473"/>
    <cellStyle name="Output 2 3 5 3 8" xfId="25474"/>
    <cellStyle name="Output 2 3 5 3 9" xfId="25475"/>
    <cellStyle name="Output 2 3 5 4" xfId="25476"/>
    <cellStyle name="Output 2 3 5 4 2" xfId="25477"/>
    <cellStyle name="Output 2 3 5 4 2 2" xfId="25478"/>
    <cellStyle name="Output 2 3 5 4 2 3" xfId="25479"/>
    <cellStyle name="Output 2 3 5 4 3" xfId="25480"/>
    <cellStyle name="Output 2 3 5 4 3 2" xfId="25481"/>
    <cellStyle name="Output 2 3 5 4 3 3" xfId="25482"/>
    <cellStyle name="Output 2 3 5 4 4" xfId="25483"/>
    <cellStyle name="Output 2 3 5 4 4 2" xfId="25484"/>
    <cellStyle name="Output 2 3 5 4 4 3" xfId="25485"/>
    <cellStyle name="Output 2 3 5 4 5" xfId="25486"/>
    <cellStyle name="Output 2 3 5 4 5 2" xfId="25487"/>
    <cellStyle name="Output 2 3 5 4 5 3" xfId="25488"/>
    <cellStyle name="Output 2 3 5 4 6" xfId="25489"/>
    <cellStyle name="Output 2 3 5 4 6 2" xfId="25490"/>
    <cellStyle name="Output 2 3 5 4 6 3" xfId="25491"/>
    <cellStyle name="Output 2 3 5 4 7" xfId="25492"/>
    <cellStyle name="Output 2 3 5 4 8" xfId="25493"/>
    <cellStyle name="Output 2 3 5 4 9" xfId="25494"/>
    <cellStyle name="Output 2 3 5 5" xfId="25495"/>
    <cellStyle name="Output 2 3 5 5 2" xfId="25496"/>
    <cellStyle name="Output 2 3 5 5 2 2" xfId="25497"/>
    <cellStyle name="Output 2 3 5 5 2 3" xfId="25498"/>
    <cellStyle name="Output 2 3 5 5 3" xfId="25499"/>
    <cellStyle name="Output 2 3 5 5 3 2" xfId="25500"/>
    <cellStyle name="Output 2 3 5 5 3 3" xfId="25501"/>
    <cellStyle name="Output 2 3 5 5 4" xfId="25502"/>
    <cellStyle name="Output 2 3 5 5 4 2" xfId="25503"/>
    <cellStyle name="Output 2 3 5 5 4 3" xfId="25504"/>
    <cellStyle name="Output 2 3 5 5 5" xfId="25505"/>
    <cellStyle name="Output 2 3 5 5 5 2" xfId="25506"/>
    <cellStyle name="Output 2 3 5 5 5 3" xfId="25507"/>
    <cellStyle name="Output 2 3 5 5 6" xfId="25508"/>
    <cellStyle name="Output 2 3 5 5 6 2" xfId="25509"/>
    <cellStyle name="Output 2 3 5 5 6 3" xfId="25510"/>
    <cellStyle name="Output 2 3 5 5 7" xfId="25511"/>
    <cellStyle name="Output 2 3 5 5 8" xfId="25512"/>
    <cellStyle name="Output 2 3 5 5 9" xfId="25513"/>
    <cellStyle name="Output 2 3 5 6" xfId="25514"/>
    <cellStyle name="Output 2 3 5 6 2" xfId="25515"/>
    <cellStyle name="Output 2 3 5 6 2 2" xfId="25516"/>
    <cellStyle name="Output 2 3 5 6 2 3" xfId="25517"/>
    <cellStyle name="Output 2 3 5 6 3" xfId="25518"/>
    <cellStyle name="Output 2 3 5 6 3 2" xfId="25519"/>
    <cellStyle name="Output 2 3 5 6 3 3" xfId="25520"/>
    <cellStyle name="Output 2 3 5 6 4" xfId="25521"/>
    <cellStyle name="Output 2 3 5 6 4 2" xfId="25522"/>
    <cellStyle name="Output 2 3 5 6 4 3" xfId="25523"/>
    <cellStyle name="Output 2 3 5 6 5" xfId="25524"/>
    <cellStyle name="Output 2 3 5 6 5 2" xfId="25525"/>
    <cellStyle name="Output 2 3 5 6 5 3" xfId="25526"/>
    <cellStyle name="Output 2 3 5 6 6" xfId="25527"/>
    <cellStyle name="Output 2 3 5 6 6 2" xfId="25528"/>
    <cellStyle name="Output 2 3 5 6 6 3" xfId="25529"/>
    <cellStyle name="Output 2 3 5 6 7" xfId="25530"/>
    <cellStyle name="Output 2 3 5 6 8" xfId="25531"/>
    <cellStyle name="Output 2 3 5 6 9" xfId="25532"/>
    <cellStyle name="Output 2 3 5 7" xfId="25533"/>
    <cellStyle name="Output 2 3 5 7 2" xfId="25534"/>
    <cellStyle name="Output 2 3 5 7 2 2" xfId="25535"/>
    <cellStyle name="Output 2 3 5 7 2 3" xfId="25536"/>
    <cellStyle name="Output 2 3 5 7 3" xfId="25537"/>
    <cellStyle name="Output 2 3 5 7 3 2" xfId="25538"/>
    <cellStyle name="Output 2 3 5 7 3 3" xfId="25539"/>
    <cellStyle name="Output 2 3 5 7 4" xfId="25540"/>
    <cellStyle name="Output 2 3 5 7 4 2" xfId="25541"/>
    <cellStyle name="Output 2 3 5 7 4 3" xfId="25542"/>
    <cellStyle name="Output 2 3 5 7 5" xfId="25543"/>
    <cellStyle name="Output 2 3 5 7 5 2" xfId="25544"/>
    <cellStyle name="Output 2 3 5 7 5 3" xfId="25545"/>
    <cellStyle name="Output 2 3 5 7 6" xfId="25546"/>
    <cellStyle name="Output 2 3 5 7 6 2" xfId="25547"/>
    <cellStyle name="Output 2 3 5 7 6 3" xfId="25548"/>
    <cellStyle name="Output 2 3 5 7 7" xfId="25549"/>
    <cellStyle name="Output 2 3 5 7 8" xfId="25550"/>
    <cellStyle name="Output 2 3 5 7 9" xfId="25551"/>
    <cellStyle name="Output 2 3 5 8" xfId="25552"/>
    <cellStyle name="Output 2 3 5 8 2" xfId="25553"/>
    <cellStyle name="Output 2 3 5 8 2 2" xfId="25554"/>
    <cellStyle name="Output 2 3 5 8 2 3" xfId="25555"/>
    <cellStyle name="Output 2 3 5 8 3" xfId="25556"/>
    <cellStyle name="Output 2 3 5 8 3 2" xfId="25557"/>
    <cellStyle name="Output 2 3 5 8 3 3" xfId="25558"/>
    <cellStyle name="Output 2 3 5 8 4" xfId="25559"/>
    <cellStyle name="Output 2 3 5 8 4 2" xfId="25560"/>
    <cellStyle name="Output 2 3 5 8 4 3" xfId="25561"/>
    <cellStyle name="Output 2 3 5 8 5" xfId="25562"/>
    <cellStyle name="Output 2 3 5 8 5 2" xfId="25563"/>
    <cellStyle name="Output 2 3 5 8 5 3" xfId="25564"/>
    <cellStyle name="Output 2 3 5 8 6" xfId="25565"/>
    <cellStyle name="Output 2 3 5 8 6 2" xfId="25566"/>
    <cellStyle name="Output 2 3 5 8 6 3" xfId="25567"/>
    <cellStyle name="Output 2 3 5 8 7" xfId="25568"/>
    <cellStyle name="Output 2 3 5 8 8" xfId="25569"/>
    <cellStyle name="Output 2 3 5 8 9" xfId="25570"/>
    <cellStyle name="Output 2 3 5 9" xfId="25571"/>
    <cellStyle name="Output 2 3 5 9 2" xfId="25572"/>
    <cellStyle name="Output 2 3 5 9 2 2" xfId="25573"/>
    <cellStyle name="Output 2 3 5 9 2 3" xfId="25574"/>
    <cellStyle name="Output 2 3 5 9 3" xfId="25575"/>
    <cellStyle name="Output 2 3 5 9 3 2" xfId="25576"/>
    <cellStyle name="Output 2 3 5 9 3 3" xfId="25577"/>
    <cellStyle name="Output 2 3 5 9 4" xfId="25578"/>
    <cellStyle name="Output 2 3 5 9 4 2" xfId="25579"/>
    <cellStyle name="Output 2 3 5 9 4 3" xfId="25580"/>
    <cellStyle name="Output 2 3 5 9 5" xfId="25581"/>
    <cellStyle name="Output 2 3 5 9 5 2" xfId="25582"/>
    <cellStyle name="Output 2 3 5 9 5 3" xfId="25583"/>
    <cellStyle name="Output 2 3 5 9 6" xfId="25584"/>
    <cellStyle name="Output 2 3 5 9 6 2" xfId="25585"/>
    <cellStyle name="Output 2 3 5 9 6 3" xfId="25586"/>
    <cellStyle name="Output 2 3 5 9 7" xfId="25587"/>
    <cellStyle name="Output 2 3 5 9 8" xfId="25588"/>
    <cellStyle name="Output 2 3 6" xfId="25589"/>
    <cellStyle name="Output 2 3 6 10" xfId="25590"/>
    <cellStyle name="Output 2 3 6 11" xfId="25591"/>
    <cellStyle name="Output 2 3 6 2" xfId="25592"/>
    <cellStyle name="Output 2 3 6 2 2" xfId="25593"/>
    <cellStyle name="Output 2 3 6 2 3" xfId="25594"/>
    <cellStyle name="Output 2 3 6 2 4" xfId="25595"/>
    <cellStyle name="Output 2 3 6 3" xfId="25596"/>
    <cellStyle name="Output 2 3 6 3 2" xfId="25597"/>
    <cellStyle name="Output 2 3 6 3 3" xfId="25598"/>
    <cellStyle name="Output 2 3 6 3 4" xfId="25599"/>
    <cellStyle name="Output 2 3 6 4" xfId="25600"/>
    <cellStyle name="Output 2 3 6 4 2" xfId="25601"/>
    <cellStyle name="Output 2 3 6 4 3" xfId="25602"/>
    <cellStyle name="Output 2 3 6 4 4" xfId="25603"/>
    <cellStyle name="Output 2 3 6 5" xfId="25604"/>
    <cellStyle name="Output 2 3 6 5 2" xfId="25605"/>
    <cellStyle name="Output 2 3 6 5 3" xfId="25606"/>
    <cellStyle name="Output 2 3 6 5 4" xfId="25607"/>
    <cellStyle name="Output 2 3 6 6" xfId="25608"/>
    <cellStyle name="Output 2 3 6 6 2" xfId="25609"/>
    <cellStyle name="Output 2 3 6 6 3" xfId="25610"/>
    <cellStyle name="Output 2 3 6 6 4" xfId="25611"/>
    <cellStyle name="Output 2 3 6 7" xfId="25612"/>
    <cellStyle name="Output 2 3 6 8" xfId="25613"/>
    <cellStyle name="Output 2 3 6 9" xfId="25614"/>
    <cellStyle name="Output 2 3 7" xfId="25615"/>
    <cellStyle name="Output 2 3 7 10" xfId="25616"/>
    <cellStyle name="Output 2 3 7 2" xfId="25617"/>
    <cellStyle name="Output 2 3 7 2 2" xfId="25618"/>
    <cellStyle name="Output 2 3 7 2 3" xfId="25619"/>
    <cellStyle name="Output 2 3 7 2 4" xfId="25620"/>
    <cellStyle name="Output 2 3 7 3" xfId="25621"/>
    <cellStyle name="Output 2 3 7 3 2" xfId="25622"/>
    <cellStyle name="Output 2 3 7 3 3" xfId="25623"/>
    <cellStyle name="Output 2 3 7 3 4" xfId="25624"/>
    <cellStyle name="Output 2 3 7 4" xfId="25625"/>
    <cellStyle name="Output 2 3 7 4 2" xfId="25626"/>
    <cellStyle name="Output 2 3 7 4 3" xfId="25627"/>
    <cellStyle name="Output 2 3 7 4 4" xfId="25628"/>
    <cellStyle name="Output 2 3 7 5" xfId="25629"/>
    <cellStyle name="Output 2 3 7 5 2" xfId="25630"/>
    <cellStyle name="Output 2 3 7 5 3" xfId="25631"/>
    <cellStyle name="Output 2 3 7 5 4" xfId="25632"/>
    <cellStyle name="Output 2 3 7 6" xfId="25633"/>
    <cellStyle name="Output 2 3 7 6 2" xfId="25634"/>
    <cellStyle name="Output 2 3 7 6 3" xfId="25635"/>
    <cellStyle name="Output 2 3 7 6 4" xfId="25636"/>
    <cellStyle name="Output 2 3 7 7" xfId="25637"/>
    <cellStyle name="Output 2 3 7 8" xfId="25638"/>
    <cellStyle name="Output 2 3 7 9" xfId="25639"/>
    <cellStyle name="Output 2 3 8" xfId="25640"/>
    <cellStyle name="Output 2 3 8 2" xfId="25641"/>
    <cellStyle name="Output 2 3 8 2 2" xfId="25642"/>
    <cellStyle name="Output 2 3 8 2 3" xfId="25643"/>
    <cellStyle name="Output 2 3 8 3" xfId="25644"/>
    <cellStyle name="Output 2 3 8 3 2" xfId="25645"/>
    <cellStyle name="Output 2 3 8 3 3" xfId="25646"/>
    <cellStyle name="Output 2 3 8 4" xfId="25647"/>
    <cellStyle name="Output 2 3 8 4 2" xfId="25648"/>
    <cellStyle name="Output 2 3 8 4 3" xfId="25649"/>
    <cellStyle name="Output 2 3 8 5" xfId="25650"/>
    <cellStyle name="Output 2 3 8 5 2" xfId="25651"/>
    <cellStyle name="Output 2 3 8 5 3" xfId="25652"/>
    <cellStyle name="Output 2 3 8 6" xfId="25653"/>
    <cellStyle name="Output 2 3 8 6 2" xfId="25654"/>
    <cellStyle name="Output 2 3 8 6 3" xfId="25655"/>
    <cellStyle name="Output 2 3 8 7" xfId="25656"/>
    <cellStyle name="Output 2 3 8 8" xfId="25657"/>
    <cellStyle name="Output 2 3 8 9" xfId="25658"/>
    <cellStyle name="Output 2 3 9" xfId="25659"/>
    <cellStyle name="Output 2 3 9 2" xfId="25660"/>
    <cellStyle name="Output 2 3 9 2 2" xfId="25661"/>
    <cellStyle name="Output 2 3 9 2 3" xfId="25662"/>
    <cellStyle name="Output 2 3 9 3" xfId="25663"/>
    <cellStyle name="Output 2 3 9 3 2" xfId="25664"/>
    <cellStyle name="Output 2 3 9 3 3" xfId="25665"/>
    <cellStyle name="Output 2 3 9 4" xfId="25666"/>
    <cellStyle name="Output 2 3 9 4 2" xfId="25667"/>
    <cellStyle name="Output 2 3 9 4 3" xfId="25668"/>
    <cellStyle name="Output 2 3 9 5" xfId="25669"/>
    <cellStyle name="Output 2 3 9 5 2" xfId="25670"/>
    <cellStyle name="Output 2 3 9 5 3" xfId="25671"/>
    <cellStyle name="Output 2 3 9 6" xfId="25672"/>
    <cellStyle name="Output 2 3 9 6 2" xfId="25673"/>
    <cellStyle name="Output 2 3 9 6 3" xfId="25674"/>
    <cellStyle name="Output 2 3 9 7" xfId="25675"/>
    <cellStyle name="Output 2 3 9 8" xfId="25676"/>
    <cellStyle name="Output 2 3 9 9" xfId="25677"/>
    <cellStyle name="Output 2 4" xfId="25678"/>
    <cellStyle name="Output 2 4 10" xfId="25679"/>
    <cellStyle name="Output 2 4 10 2" xfId="25680"/>
    <cellStyle name="Output 2 4 10 2 2" xfId="25681"/>
    <cellStyle name="Output 2 4 10 2 3" xfId="25682"/>
    <cellStyle name="Output 2 4 10 3" xfId="25683"/>
    <cellStyle name="Output 2 4 10 3 2" xfId="25684"/>
    <cellStyle name="Output 2 4 10 3 3" xfId="25685"/>
    <cellStyle name="Output 2 4 10 4" xfId="25686"/>
    <cellStyle name="Output 2 4 10 4 2" xfId="25687"/>
    <cellStyle name="Output 2 4 10 4 3" xfId="25688"/>
    <cellStyle name="Output 2 4 10 5" xfId="25689"/>
    <cellStyle name="Output 2 4 10 5 2" xfId="25690"/>
    <cellStyle name="Output 2 4 10 5 3" xfId="25691"/>
    <cellStyle name="Output 2 4 10 6" xfId="25692"/>
    <cellStyle name="Output 2 4 10 6 2" xfId="25693"/>
    <cellStyle name="Output 2 4 10 6 3" xfId="25694"/>
    <cellStyle name="Output 2 4 10 7" xfId="25695"/>
    <cellStyle name="Output 2 4 10 8" xfId="25696"/>
    <cellStyle name="Output 2 4 10 9" xfId="25697"/>
    <cellStyle name="Output 2 4 11" xfId="25698"/>
    <cellStyle name="Output 2 4 11 2" xfId="25699"/>
    <cellStyle name="Output 2 4 11 2 2" xfId="25700"/>
    <cellStyle name="Output 2 4 11 2 3" xfId="25701"/>
    <cellStyle name="Output 2 4 11 3" xfId="25702"/>
    <cellStyle name="Output 2 4 11 3 2" xfId="25703"/>
    <cellStyle name="Output 2 4 11 3 3" xfId="25704"/>
    <cellStyle name="Output 2 4 11 4" xfId="25705"/>
    <cellStyle name="Output 2 4 11 4 2" xfId="25706"/>
    <cellStyle name="Output 2 4 11 4 3" xfId="25707"/>
    <cellStyle name="Output 2 4 11 5" xfId="25708"/>
    <cellStyle name="Output 2 4 11 5 2" xfId="25709"/>
    <cellStyle name="Output 2 4 11 5 3" xfId="25710"/>
    <cellStyle name="Output 2 4 11 6" xfId="25711"/>
    <cellStyle name="Output 2 4 11 6 2" xfId="25712"/>
    <cellStyle name="Output 2 4 11 6 3" xfId="25713"/>
    <cellStyle name="Output 2 4 11 7" xfId="25714"/>
    <cellStyle name="Output 2 4 11 8" xfId="25715"/>
    <cellStyle name="Output 2 4 11 9" xfId="25716"/>
    <cellStyle name="Output 2 4 12" xfId="25717"/>
    <cellStyle name="Output 2 4 12 2" xfId="25718"/>
    <cellStyle name="Output 2 4 12 2 2" xfId="25719"/>
    <cellStyle name="Output 2 4 12 2 3" xfId="25720"/>
    <cellStyle name="Output 2 4 12 3" xfId="25721"/>
    <cellStyle name="Output 2 4 12 3 2" xfId="25722"/>
    <cellStyle name="Output 2 4 12 3 3" xfId="25723"/>
    <cellStyle name="Output 2 4 12 4" xfId="25724"/>
    <cellStyle name="Output 2 4 12 4 2" xfId="25725"/>
    <cellStyle name="Output 2 4 12 4 3" xfId="25726"/>
    <cellStyle name="Output 2 4 12 5" xfId="25727"/>
    <cellStyle name="Output 2 4 12 5 2" xfId="25728"/>
    <cellStyle name="Output 2 4 12 5 3" xfId="25729"/>
    <cellStyle name="Output 2 4 12 6" xfId="25730"/>
    <cellStyle name="Output 2 4 12 6 2" xfId="25731"/>
    <cellStyle name="Output 2 4 12 6 3" xfId="25732"/>
    <cellStyle name="Output 2 4 12 7" xfId="25733"/>
    <cellStyle name="Output 2 4 12 8" xfId="25734"/>
    <cellStyle name="Output 2 4 12 9" xfId="25735"/>
    <cellStyle name="Output 2 4 13" xfId="25736"/>
    <cellStyle name="Output 2 4 13 2" xfId="25737"/>
    <cellStyle name="Output 2 4 13 2 2" xfId="25738"/>
    <cellStyle name="Output 2 4 13 2 3" xfId="25739"/>
    <cellStyle name="Output 2 4 13 3" xfId="25740"/>
    <cellStyle name="Output 2 4 13 3 2" xfId="25741"/>
    <cellStyle name="Output 2 4 13 3 3" xfId="25742"/>
    <cellStyle name="Output 2 4 13 4" xfId="25743"/>
    <cellStyle name="Output 2 4 13 4 2" xfId="25744"/>
    <cellStyle name="Output 2 4 13 4 3" xfId="25745"/>
    <cellStyle name="Output 2 4 13 5" xfId="25746"/>
    <cellStyle name="Output 2 4 13 5 2" xfId="25747"/>
    <cellStyle name="Output 2 4 13 5 3" xfId="25748"/>
    <cellStyle name="Output 2 4 13 6" xfId="25749"/>
    <cellStyle name="Output 2 4 13 6 2" xfId="25750"/>
    <cellStyle name="Output 2 4 13 6 3" xfId="25751"/>
    <cellStyle name="Output 2 4 13 7" xfId="25752"/>
    <cellStyle name="Output 2 4 13 8" xfId="25753"/>
    <cellStyle name="Output 2 4 13 9" xfId="25754"/>
    <cellStyle name="Output 2 4 14" xfId="25755"/>
    <cellStyle name="Output 2 4 14 2" xfId="25756"/>
    <cellStyle name="Output 2 4 14 2 2" xfId="25757"/>
    <cellStyle name="Output 2 4 14 2 3" xfId="25758"/>
    <cellStyle name="Output 2 4 14 3" xfId="25759"/>
    <cellStyle name="Output 2 4 14 3 2" xfId="25760"/>
    <cellStyle name="Output 2 4 14 3 3" xfId="25761"/>
    <cellStyle name="Output 2 4 14 4" xfId="25762"/>
    <cellStyle name="Output 2 4 14 4 2" xfId="25763"/>
    <cellStyle name="Output 2 4 14 4 3" xfId="25764"/>
    <cellStyle name="Output 2 4 14 5" xfId="25765"/>
    <cellStyle name="Output 2 4 14 5 2" xfId="25766"/>
    <cellStyle name="Output 2 4 14 5 3" xfId="25767"/>
    <cellStyle name="Output 2 4 14 6" xfId="25768"/>
    <cellStyle name="Output 2 4 14 6 2" xfId="25769"/>
    <cellStyle name="Output 2 4 14 6 3" xfId="25770"/>
    <cellStyle name="Output 2 4 14 7" xfId="25771"/>
    <cellStyle name="Output 2 4 14 8" xfId="25772"/>
    <cellStyle name="Output 2 4 14 9" xfId="25773"/>
    <cellStyle name="Output 2 4 15" xfId="25774"/>
    <cellStyle name="Output 2 4 15 2" xfId="25775"/>
    <cellStyle name="Output 2 4 15 2 2" xfId="25776"/>
    <cellStyle name="Output 2 4 15 2 3" xfId="25777"/>
    <cellStyle name="Output 2 4 15 3" xfId="25778"/>
    <cellStyle name="Output 2 4 15 3 2" xfId="25779"/>
    <cellStyle name="Output 2 4 15 3 3" xfId="25780"/>
    <cellStyle name="Output 2 4 15 4" xfId="25781"/>
    <cellStyle name="Output 2 4 15 4 2" xfId="25782"/>
    <cellStyle name="Output 2 4 15 4 3" xfId="25783"/>
    <cellStyle name="Output 2 4 15 5" xfId="25784"/>
    <cellStyle name="Output 2 4 15 5 2" xfId="25785"/>
    <cellStyle name="Output 2 4 15 5 3" xfId="25786"/>
    <cellStyle name="Output 2 4 15 6" xfId="25787"/>
    <cellStyle name="Output 2 4 15 6 2" xfId="25788"/>
    <cellStyle name="Output 2 4 15 6 3" xfId="25789"/>
    <cellStyle name="Output 2 4 15 7" xfId="25790"/>
    <cellStyle name="Output 2 4 15 8" xfId="25791"/>
    <cellStyle name="Output 2 4 15 9" xfId="25792"/>
    <cellStyle name="Output 2 4 16" xfId="25793"/>
    <cellStyle name="Output 2 4 16 2" xfId="25794"/>
    <cellStyle name="Output 2 4 16 3" xfId="25795"/>
    <cellStyle name="Output 2 4 16 4" xfId="25796"/>
    <cellStyle name="Output 2 4 17" xfId="25797"/>
    <cellStyle name="Output 2 4 18" xfId="25798"/>
    <cellStyle name="Output 2 4 19" xfId="25799"/>
    <cellStyle name="Output 2 4 2" xfId="25800"/>
    <cellStyle name="Output 2 4 2 10" xfId="25801"/>
    <cellStyle name="Output 2 4 2 10 2" xfId="25802"/>
    <cellStyle name="Output 2 4 2 10 2 2" xfId="25803"/>
    <cellStyle name="Output 2 4 2 10 2 3" xfId="25804"/>
    <cellStyle name="Output 2 4 2 10 3" xfId="25805"/>
    <cellStyle name="Output 2 4 2 10 3 2" xfId="25806"/>
    <cellStyle name="Output 2 4 2 10 3 3" xfId="25807"/>
    <cellStyle name="Output 2 4 2 10 4" xfId="25808"/>
    <cellStyle name="Output 2 4 2 10 4 2" xfId="25809"/>
    <cellStyle name="Output 2 4 2 10 4 3" xfId="25810"/>
    <cellStyle name="Output 2 4 2 10 5" xfId="25811"/>
    <cellStyle name="Output 2 4 2 10 5 2" xfId="25812"/>
    <cellStyle name="Output 2 4 2 10 5 3" xfId="25813"/>
    <cellStyle name="Output 2 4 2 10 6" xfId="25814"/>
    <cellStyle name="Output 2 4 2 10 6 2" xfId="25815"/>
    <cellStyle name="Output 2 4 2 10 6 3" xfId="25816"/>
    <cellStyle name="Output 2 4 2 10 7" xfId="25817"/>
    <cellStyle name="Output 2 4 2 10 8" xfId="25818"/>
    <cellStyle name="Output 2 4 2 10 9" xfId="25819"/>
    <cellStyle name="Output 2 4 2 11" xfId="25820"/>
    <cellStyle name="Output 2 4 2 11 2" xfId="25821"/>
    <cellStyle name="Output 2 4 2 11 2 2" xfId="25822"/>
    <cellStyle name="Output 2 4 2 11 2 3" xfId="25823"/>
    <cellStyle name="Output 2 4 2 11 3" xfId="25824"/>
    <cellStyle name="Output 2 4 2 11 3 2" xfId="25825"/>
    <cellStyle name="Output 2 4 2 11 3 3" xfId="25826"/>
    <cellStyle name="Output 2 4 2 11 4" xfId="25827"/>
    <cellStyle name="Output 2 4 2 11 4 2" xfId="25828"/>
    <cellStyle name="Output 2 4 2 11 4 3" xfId="25829"/>
    <cellStyle name="Output 2 4 2 11 5" xfId="25830"/>
    <cellStyle name="Output 2 4 2 11 5 2" xfId="25831"/>
    <cellStyle name="Output 2 4 2 11 5 3" xfId="25832"/>
    <cellStyle name="Output 2 4 2 11 6" xfId="25833"/>
    <cellStyle name="Output 2 4 2 11 6 2" xfId="25834"/>
    <cellStyle name="Output 2 4 2 11 6 3" xfId="25835"/>
    <cellStyle name="Output 2 4 2 11 7" xfId="25836"/>
    <cellStyle name="Output 2 4 2 11 8" xfId="25837"/>
    <cellStyle name="Output 2 4 2 11 9" xfId="25838"/>
    <cellStyle name="Output 2 4 2 12" xfId="25839"/>
    <cellStyle name="Output 2 4 2 12 2" xfId="25840"/>
    <cellStyle name="Output 2 4 2 12 2 2" xfId="25841"/>
    <cellStyle name="Output 2 4 2 12 2 3" xfId="25842"/>
    <cellStyle name="Output 2 4 2 12 3" xfId="25843"/>
    <cellStyle name="Output 2 4 2 12 3 2" xfId="25844"/>
    <cellStyle name="Output 2 4 2 12 3 3" xfId="25845"/>
    <cellStyle name="Output 2 4 2 12 4" xfId="25846"/>
    <cellStyle name="Output 2 4 2 12 4 2" xfId="25847"/>
    <cellStyle name="Output 2 4 2 12 4 3" xfId="25848"/>
    <cellStyle name="Output 2 4 2 12 5" xfId="25849"/>
    <cellStyle name="Output 2 4 2 12 5 2" xfId="25850"/>
    <cellStyle name="Output 2 4 2 12 5 3" xfId="25851"/>
    <cellStyle name="Output 2 4 2 12 6" xfId="25852"/>
    <cellStyle name="Output 2 4 2 12 6 2" xfId="25853"/>
    <cellStyle name="Output 2 4 2 12 6 3" xfId="25854"/>
    <cellStyle name="Output 2 4 2 12 7" xfId="25855"/>
    <cellStyle name="Output 2 4 2 12 8" xfId="25856"/>
    <cellStyle name="Output 2 4 2 12 9" xfId="25857"/>
    <cellStyle name="Output 2 4 2 13" xfId="25858"/>
    <cellStyle name="Output 2 4 2 13 2" xfId="25859"/>
    <cellStyle name="Output 2 4 2 13 2 2" xfId="25860"/>
    <cellStyle name="Output 2 4 2 13 2 3" xfId="25861"/>
    <cellStyle name="Output 2 4 2 13 3" xfId="25862"/>
    <cellStyle name="Output 2 4 2 13 3 2" xfId="25863"/>
    <cellStyle name="Output 2 4 2 13 3 3" xfId="25864"/>
    <cellStyle name="Output 2 4 2 13 4" xfId="25865"/>
    <cellStyle name="Output 2 4 2 13 4 2" xfId="25866"/>
    <cellStyle name="Output 2 4 2 13 4 3" xfId="25867"/>
    <cellStyle name="Output 2 4 2 13 5" xfId="25868"/>
    <cellStyle name="Output 2 4 2 13 5 2" xfId="25869"/>
    <cellStyle name="Output 2 4 2 13 5 3" xfId="25870"/>
    <cellStyle name="Output 2 4 2 13 6" xfId="25871"/>
    <cellStyle name="Output 2 4 2 13 6 2" xfId="25872"/>
    <cellStyle name="Output 2 4 2 13 6 3" xfId="25873"/>
    <cellStyle name="Output 2 4 2 13 7" xfId="25874"/>
    <cellStyle name="Output 2 4 2 13 8" xfId="25875"/>
    <cellStyle name="Output 2 4 2 13 9" xfId="25876"/>
    <cellStyle name="Output 2 4 2 14" xfId="25877"/>
    <cellStyle name="Output 2 4 2 14 2" xfId="25878"/>
    <cellStyle name="Output 2 4 2 14 3" xfId="25879"/>
    <cellStyle name="Output 2 4 2 14 4" xfId="25880"/>
    <cellStyle name="Output 2 4 2 15" xfId="25881"/>
    <cellStyle name="Output 2 4 2 16" xfId="25882"/>
    <cellStyle name="Output 2 4 2 17" xfId="25883"/>
    <cellStyle name="Output 2 4 2 18" xfId="25884"/>
    <cellStyle name="Output 2 4 2 19" xfId="25885"/>
    <cellStyle name="Output 2 4 2 2" xfId="25886"/>
    <cellStyle name="Output 2 4 2 2 10" xfId="25887"/>
    <cellStyle name="Output 2 4 2 2 10 2" xfId="25888"/>
    <cellStyle name="Output 2 4 2 2 10 2 2" xfId="25889"/>
    <cellStyle name="Output 2 4 2 2 10 2 3" xfId="25890"/>
    <cellStyle name="Output 2 4 2 2 10 3" xfId="25891"/>
    <cellStyle name="Output 2 4 2 2 10 3 2" xfId="25892"/>
    <cellStyle name="Output 2 4 2 2 10 3 3" xfId="25893"/>
    <cellStyle name="Output 2 4 2 2 10 4" xfId="25894"/>
    <cellStyle name="Output 2 4 2 2 10 4 2" xfId="25895"/>
    <cellStyle name="Output 2 4 2 2 10 4 3" xfId="25896"/>
    <cellStyle name="Output 2 4 2 2 10 5" xfId="25897"/>
    <cellStyle name="Output 2 4 2 2 10 5 2" xfId="25898"/>
    <cellStyle name="Output 2 4 2 2 10 5 3" xfId="25899"/>
    <cellStyle name="Output 2 4 2 2 10 6" xfId="25900"/>
    <cellStyle name="Output 2 4 2 2 10 6 2" xfId="25901"/>
    <cellStyle name="Output 2 4 2 2 10 6 3" xfId="25902"/>
    <cellStyle name="Output 2 4 2 2 10 7" xfId="25903"/>
    <cellStyle name="Output 2 4 2 2 10 8" xfId="25904"/>
    <cellStyle name="Output 2 4 2 2 11" xfId="25905"/>
    <cellStyle name="Output 2 4 2 2 11 2" xfId="25906"/>
    <cellStyle name="Output 2 4 2 2 11 2 2" xfId="25907"/>
    <cellStyle name="Output 2 4 2 2 11 2 3" xfId="25908"/>
    <cellStyle name="Output 2 4 2 2 11 3" xfId="25909"/>
    <cellStyle name="Output 2 4 2 2 11 3 2" xfId="25910"/>
    <cellStyle name="Output 2 4 2 2 11 3 3" xfId="25911"/>
    <cellStyle name="Output 2 4 2 2 11 4" xfId="25912"/>
    <cellStyle name="Output 2 4 2 2 11 4 2" xfId="25913"/>
    <cellStyle name="Output 2 4 2 2 11 4 3" xfId="25914"/>
    <cellStyle name="Output 2 4 2 2 11 5" xfId="25915"/>
    <cellStyle name="Output 2 4 2 2 11 5 2" xfId="25916"/>
    <cellStyle name="Output 2 4 2 2 11 5 3" xfId="25917"/>
    <cellStyle name="Output 2 4 2 2 11 6" xfId="25918"/>
    <cellStyle name="Output 2 4 2 2 11 6 2" xfId="25919"/>
    <cellStyle name="Output 2 4 2 2 11 6 3" xfId="25920"/>
    <cellStyle name="Output 2 4 2 2 11 7" xfId="25921"/>
    <cellStyle name="Output 2 4 2 2 11 8" xfId="25922"/>
    <cellStyle name="Output 2 4 2 2 12" xfId="25923"/>
    <cellStyle name="Output 2 4 2 2 12 2" xfId="25924"/>
    <cellStyle name="Output 2 4 2 2 12 2 2" xfId="25925"/>
    <cellStyle name="Output 2 4 2 2 12 2 3" xfId="25926"/>
    <cellStyle name="Output 2 4 2 2 12 3" xfId="25927"/>
    <cellStyle name="Output 2 4 2 2 12 3 2" xfId="25928"/>
    <cellStyle name="Output 2 4 2 2 12 3 3" xfId="25929"/>
    <cellStyle name="Output 2 4 2 2 12 4" xfId="25930"/>
    <cellStyle name="Output 2 4 2 2 12 4 2" xfId="25931"/>
    <cellStyle name="Output 2 4 2 2 12 4 3" xfId="25932"/>
    <cellStyle name="Output 2 4 2 2 12 5" xfId="25933"/>
    <cellStyle name="Output 2 4 2 2 12 5 2" xfId="25934"/>
    <cellStyle name="Output 2 4 2 2 12 5 3" xfId="25935"/>
    <cellStyle name="Output 2 4 2 2 12 6" xfId="25936"/>
    <cellStyle name="Output 2 4 2 2 12 6 2" xfId="25937"/>
    <cellStyle name="Output 2 4 2 2 12 6 3" xfId="25938"/>
    <cellStyle name="Output 2 4 2 2 12 7" xfId="25939"/>
    <cellStyle name="Output 2 4 2 2 12 8" xfId="25940"/>
    <cellStyle name="Output 2 4 2 2 13" xfId="25941"/>
    <cellStyle name="Output 2 4 2 2 13 2" xfId="25942"/>
    <cellStyle name="Output 2 4 2 2 13 2 2" xfId="25943"/>
    <cellStyle name="Output 2 4 2 2 13 2 3" xfId="25944"/>
    <cellStyle name="Output 2 4 2 2 13 3" xfId="25945"/>
    <cellStyle name="Output 2 4 2 2 13 3 2" xfId="25946"/>
    <cellStyle name="Output 2 4 2 2 13 3 3" xfId="25947"/>
    <cellStyle name="Output 2 4 2 2 13 4" xfId="25948"/>
    <cellStyle name="Output 2 4 2 2 13 4 2" xfId="25949"/>
    <cellStyle name="Output 2 4 2 2 13 4 3" xfId="25950"/>
    <cellStyle name="Output 2 4 2 2 13 5" xfId="25951"/>
    <cellStyle name="Output 2 4 2 2 13 5 2" xfId="25952"/>
    <cellStyle name="Output 2 4 2 2 13 5 3" xfId="25953"/>
    <cellStyle name="Output 2 4 2 2 13 6" xfId="25954"/>
    <cellStyle name="Output 2 4 2 2 13 6 2" xfId="25955"/>
    <cellStyle name="Output 2 4 2 2 13 6 3" xfId="25956"/>
    <cellStyle name="Output 2 4 2 2 13 7" xfId="25957"/>
    <cellStyle name="Output 2 4 2 2 13 8" xfId="25958"/>
    <cellStyle name="Output 2 4 2 2 14" xfId="25959"/>
    <cellStyle name="Output 2 4 2 2 14 2" xfId="25960"/>
    <cellStyle name="Output 2 4 2 2 14 2 2" xfId="25961"/>
    <cellStyle name="Output 2 4 2 2 14 2 3" xfId="25962"/>
    <cellStyle name="Output 2 4 2 2 14 3" xfId="25963"/>
    <cellStyle name="Output 2 4 2 2 14 3 2" xfId="25964"/>
    <cellStyle name="Output 2 4 2 2 14 3 3" xfId="25965"/>
    <cellStyle name="Output 2 4 2 2 14 4" xfId="25966"/>
    <cellStyle name="Output 2 4 2 2 14 4 2" xfId="25967"/>
    <cellStyle name="Output 2 4 2 2 14 4 3" xfId="25968"/>
    <cellStyle name="Output 2 4 2 2 14 5" xfId="25969"/>
    <cellStyle name="Output 2 4 2 2 14 5 2" xfId="25970"/>
    <cellStyle name="Output 2 4 2 2 14 5 3" xfId="25971"/>
    <cellStyle name="Output 2 4 2 2 14 6" xfId="25972"/>
    <cellStyle name="Output 2 4 2 2 14 6 2" xfId="25973"/>
    <cellStyle name="Output 2 4 2 2 14 6 3" xfId="25974"/>
    <cellStyle name="Output 2 4 2 2 14 7" xfId="25975"/>
    <cellStyle name="Output 2 4 2 2 14 8" xfId="25976"/>
    <cellStyle name="Output 2 4 2 2 15" xfId="25977"/>
    <cellStyle name="Output 2 4 2 2 15 2" xfId="25978"/>
    <cellStyle name="Output 2 4 2 2 15 3" xfId="25979"/>
    <cellStyle name="Output 2 4 2 2 16" xfId="25980"/>
    <cellStyle name="Output 2 4 2 2 16 2" xfId="25981"/>
    <cellStyle name="Output 2 4 2 2 16 3" xfId="25982"/>
    <cellStyle name="Output 2 4 2 2 17" xfId="25983"/>
    <cellStyle name="Output 2 4 2 2 18" xfId="25984"/>
    <cellStyle name="Output 2 4 2 2 2" xfId="25985"/>
    <cellStyle name="Output 2 4 2 2 2 2" xfId="25986"/>
    <cellStyle name="Output 2 4 2 2 2 2 2" xfId="25987"/>
    <cellStyle name="Output 2 4 2 2 2 2 3" xfId="25988"/>
    <cellStyle name="Output 2 4 2 2 2 3" xfId="25989"/>
    <cellStyle name="Output 2 4 2 2 2 3 2" xfId="25990"/>
    <cellStyle name="Output 2 4 2 2 2 3 3" xfId="25991"/>
    <cellStyle name="Output 2 4 2 2 2 4" xfId="25992"/>
    <cellStyle name="Output 2 4 2 2 2 4 2" xfId="25993"/>
    <cellStyle name="Output 2 4 2 2 2 4 3" xfId="25994"/>
    <cellStyle name="Output 2 4 2 2 2 5" xfId="25995"/>
    <cellStyle name="Output 2 4 2 2 2 5 2" xfId="25996"/>
    <cellStyle name="Output 2 4 2 2 2 5 3" xfId="25997"/>
    <cellStyle name="Output 2 4 2 2 2 6" xfId="25998"/>
    <cellStyle name="Output 2 4 2 2 2 6 2" xfId="25999"/>
    <cellStyle name="Output 2 4 2 2 2 6 3" xfId="26000"/>
    <cellStyle name="Output 2 4 2 2 2 7" xfId="26001"/>
    <cellStyle name="Output 2 4 2 2 2 8" xfId="26002"/>
    <cellStyle name="Output 2 4 2 2 2 9" xfId="26003"/>
    <cellStyle name="Output 2 4 2 2 3" xfId="26004"/>
    <cellStyle name="Output 2 4 2 2 3 2" xfId="26005"/>
    <cellStyle name="Output 2 4 2 2 3 2 2" xfId="26006"/>
    <cellStyle name="Output 2 4 2 2 3 2 3" xfId="26007"/>
    <cellStyle name="Output 2 4 2 2 3 3" xfId="26008"/>
    <cellStyle name="Output 2 4 2 2 3 3 2" xfId="26009"/>
    <cellStyle name="Output 2 4 2 2 3 3 3" xfId="26010"/>
    <cellStyle name="Output 2 4 2 2 3 4" xfId="26011"/>
    <cellStyle name="Output 2 4 2 2 3 4 2" xfId="26012"/>
    <cellStyle name="Output 2 4 2 2 3 4 3" xfId="26013"/>
    <cellStyle name="Output 2 4 2 2 3 5" xfId="26014"/>
    <cellStyle name="Output 2 4 2 2 3 5 2" xfId="26015"/>
    <cellStyle name="Output 2 4 2 2 3 5 3" xfId="26016"/>
    <cellStyle name="Output 2 4 2 2 3 6" xfId="26017"/>
    <cellStyle name="Output 2 4 2 2 3 6 2" xfId="26018"/>
    <cellStyle name="Output 2 4 2 2 3 6 3" xfId="26019"/>
    <cellStyle name="Output 2 4 2 2 3 7" xfId="26020"/>
    <cellStyle name="Output 2 4 2 2 3 8" xfId="26021"/>
    <cellStyle name="Output 2 4 2 2 3 9" xfId="26022"/>
    <cellStyle name="Output 2 4 2 2 4" xfId="26023"/>
    <cellStyle name="Output 2 4 2 2 4 2" xfId="26024"/>
    <cellStyle name="Output 2 4 2 2 4 2 2" xfId="26025"/>
    <cellStyle name="Output 2 4 2 2 4 2 3" xfId="26026"/>
    <cellStyle name="Output 2 4 2 2 4 3" xfId="26027"/>
    <cellStyle name="Output 2 4 2 2 4 3 2" xfId="26028"/>
    <cellStyle name="Output 2 4 2 2 4 3 3" xfId="26029"/>
    <cellStyle name="Output 2 4 2 2 4 4" xfId="26030"/>
    <cellStyle name="Output 2 4 2 2 4 4 2" xfId="26031"/>
    <cellStyle name="Output 2 4 2 2 4 4 3" xfId="26032"/>
    <cellStyle name="Output 2 4 2 2 4 5" xfId="26033"/>
    <cellStyle name="Output 2 4 2 2 4 5 2" xfId="26034"/>
    <cellStyle name="Output 2 4 2 2 4 5 3" xfId="26035"/>
    <cellStyle name="Output 2 4 2 2 4 6" xfId="26036"/>
    <cellStyle name="Output 2 4 2 2 4 6 2" xfId="26037"/>
    <cellStyle name="Output 2 4 2 2 4 6 3" xfId="26038"/>
    <cellStyle name="Output 2 4 2 2 4 7" xfId="26039"/>
    <cellStyle name="Output 2 4 2 2 4 8" xfId="26040"/>
    <cellStyle name="Output 2 4 2 2 4 9" xfId="26041"/>
    <cellStyle name="Output 2 4 2 2 5" xfId="26042"/>
    <cellStyle name="Output 2 4 2 2 5 2" xfId="26043"/>
    <cellStyle name="Output 2 4 2 2 5 2 2" xfId="26044"/>
    <cellStyle name="Output 2 4 2 2 5 2 3" xfId="26045"/>
    <cellStyle name="Output 2 4 2 2 5 3" xfId="26046"/>
    <cellStyle name="Output 2 4 2 2 5 3 2" xfId="26047"/>
    <cellStyle name="Output 2 4 2 2 5 3 3" xfId="26048"/>
    <cellStyle name="Output 2 4 2 2 5 4" xfId="26049"/>
    <cellStyle name="Output 2 4 2 2 5 4 2" xfId="26050"/>
    <cellStyle name="Output 2 4 2 2 5 4 3" xfId="26051"/>
    <cellStyle name="Output 2 4 2 2 5 5" xfId="26052"/>
    <cellStyle name="Output 2 4 2 2 5 5 2" xfId="26053"/>
    <cellStyle name="Output 2 4 2 2 5 5 3" xfId="26054"/>
    <cellStyle name="Output 2 4 2 2 5 6" xfId="26055"/>
    <cellStyle name="Output 2 4 2 2 5 6 2" xfId="26056"/>
    <cellStyle name="Output 2 4 2 2 5 6 3" xfId="26057"/>
    <cellStyle name="Output 2 4 2 2 5 7" xfId="26058"/>
    <cellStyle name="Output 2 4 2 2 5 8" xfId="26059"/>
    <cellStyle name="Output 2 4 2 2 5 9" xfId="26060"/>
    <cellStyle name="Output 2 4 2 2 6" xfId="26061"/>
    <cellStyle name="Output 2 4 2 2 6 2" xfId="26062"/>
    <cellStyle name="Output 2 4 2 2 6 2 2" xfId="26063"/>
    <cellStyle name="Output 2 4 2 2 6 2 3" xfId="26064"/>
    <cellStyle name="Output 2 4 2 2 6 3" xfId="26065"/>
    <cellStyle name="Output 2 4 2 2 6 3 2" xfId="26066"/>
    <cellStyle name="Output 2 4 2 2 6 3 3" xfId="26067"/>
    <cellStyle name="Output 2 4 2 2 6 4" xfId="26068"/>
    <cellStyle name="Output 2 4 2 2 6 4 2" xfId="26069"/>
    <cellStyle name="Output 2 4 2 2 6 4 3" xfId="26070"/>
    <cellStyle name="Output 2 4 2 2 6 5" xfId="26071"/>
    <cellStyle name="Output 2 4 2 2 6 5 2" xfId="26072"/>
    <cellStyle name="Output 2 4 2 2 6 5 3" xfId="26073"/>
    <cellStyle name="Output 2 4 2 2 6 6" xfId="26074"/>
    <cellStyle name="Output 2 4 2 2 6 6 2" xfId="26075"/>
    <cellStyle name="Output 2 4 2 2 6 6 3" xfId="26076"/>
    <cellStyle name="Output 2 4 2 2 6 7" xfId="26077"/>
    <cellStyle name="Output 2 4 2 2 6 8" xfId="26078"/>
    <cellStyle name="Output 2 4 2 2 6 9" xfId="26079"/>
    <cellStyle name="Output 2 4 2 2 7" xfId="26080"/>
    <cellStyle name="Output 2 4 2 2 7 2" xfId="26081"/>
    <cellStyle name="Output 2 4 2 2 7 2 2" xfId="26082"/>
    <cellStyle name="Output 2 4 2 2 7 2 3" xfId="26083"/>
    <cellStyle name="Output 2 4 2 2 7 3" xfId="26084"/>
    <cellStyle name="Output 2 4 2 2 7 3 2" xfId="26085"/>
    <cellStyle name="Output 2 4 2 2 7 3 3" xfId="26086"/>
    <cellStyle name="Output 2 4 2 2 7 4" xfId="26087"/>
    <cellStyle name="Output 2 4 2 2 7 4 2" xfId="26088"/>
    <cellStyle name="Output 2 4 2 2 7 4 3" xfId="26089"/>
    <cellStyle name="Output 2 4 2 2 7 5" xfId="26090"/>
    <cellStyle name="Output 2 4 2 2 7 5 2" xfId="26091"/>
    <cellStyle name="Output 2 4 2 2 7 5 3" xfId="26092"/>
    <cellStyle name="Output 2 4 2 2 7 6" xfId="26093"/>
    <cellStyle name="Output 2 4 2 2 7 6 2" xfId="26094"/>
    <cellStyle name="Output 2 4 2 2 7 6 3" xfId="26095"/>
    <cellStyle name="Output 2 4 2 2 7 7" xfId="26096"/>
    <cellStyle name="Output 2 4 2 2 7 8" xfId="26097"/>
    <cellStyle name="Output 2 4 2 2 7 9" xfId="26098"/>
    <cellStyle name="Output 2 4 2 2 8" xfId="26099"/>
    <cellStyle name="Output 2 4 2 2 8 2" xfId="26100"/>
    <cellStyle name="Output 2 4 2 2 8 2 2" xfId="26101"/>
    <cellStyle name="Output 2 4 2 2 8 2 3" xfId="26102"/>
    <cellStyle name="Output 2 4 2 2 8 3" xfId="26103"/>
    <cellStyle name="Output 2 4 2 2 8 3 2" xfId="26104"/>
    <cellStyle name="Output 2 4 2 2 8 3 3" xfId="26105"/>
    <cellStyle name="Output 2 4 2 2 8 4" xfId="26106"/>
    <cellStyle name="Output 2 4 2 2 8 4 2" xfId="26107"/>
    <cellStyle name="Output 2 4 2 2 8 4 3" xfId="26108"/>
    <cellStyle name="Output 2 4 2 2 8 5" xfId="26109"/>
    <cellStyle name="Output 2 4 2 2 8 5 2" xfId="26110"/>
    <cellStyle name="Output 2 4 2 2 8 5 3" xfId="26111"/>
    <cellStyle name="Output 2 4 2 2 8 6" xfId="26112"/>
    <cellStyle name="Output 2 4 2 2 8 6 2" xfId="26113"/>
    <cellStyle name="Output 2 4 2 2 8 6 3" xfId="26114"/>
    <cellStyle name="Output 2 4 2 2 8 7" xfId="26115"/>
    <cellStyle name="Output 2 4 2 2 8 8" xfId="26116"/>
    <cellStyle name="Output 2 4 2 2 8 9" xfId="26117"/>
    <cellStyle name="Output 2 4 2 2 9" xfId="26118"/>
    <cellStyle name="Output 2 4 2 2 9 2" xfId="26119"/>
    <cellStyle name="Output 2 4 2 2 9 2 2" xfId="26120"/>
    <cellStyle name="Output 2 4 2 2 9 2 3" xfId="26121"/>
    <cellStyle name="Output 2 4 2 2 9 3" xfId="26122"/>
    <cellStyle name="Output 2 4 2 2 9 3 2" xfId="26123"/>
    <cellStyle name="Output 2 4 2 2 9 3 3" xfId="26124"/>
    <cellStyle name="Output 2 4 2 2 9 4" xfId="26125"/>
    <cellStyle name="Output 2 4 2 2 9 4 2" xfId="26126"/>
    <cellStyle name="Output 2 4 2 2 9 4 3" xfId="26127"/>
    <cellStyle name="Output 2 4 2 2 9 5" xfId="26128"/>
    <cellStyle name="Output 2 4 2 2 9 5 2" xfId="26129"/>
    <cellStyle name="Output 2 4 2 2 9 5 3" xfId="26130"/>
    <cellStyle name="Output 2 4 2 2 9 6" xfId="26131"/>
    <cellStyle name="Output 2 4 2 2 9 6 2" xfId="26132"/>
    <cellStyle name="Output 2 4 2 2 9 6 3" xfId="26133"/>
    <cellStyle name="Output 2 4 2 2 9 7" xfId="26134"/>
    <cellStyle name="Output 2 4 2 2 9 8" xfId="26135"/>
    <cellStyle name="Output 2 4 2 20" xfId="26136"/>
    <cellStyle name="Output 2 4 2 21" xfId="26137"/>
    <cellStyle name="Output 2 4 2 3" xfId="26138"/>
    <cellStyle name="Output 2 4 2 3 10" xfId="26139"/>
    <cellStyle name="Output 2 4 2 3 10 2" xfId="26140"/>
    <cellStyle name="Output 2 4 2 3 10 2 2" xfId="26141"/>
    <cellStyle name="Output 2 4 2 3 10 2 3" xfId="26142"/>
    <cellStyle name="Output 2 4 2 3 10 3" xfId="26143"/>
    <cellStyle name="Output 2 4 2 3 10 3 2" xfId="26144"/>
    <cellStyle name="Output 2 4 2 3 10 3 3" xfId="26145"/>
    <cellStyle name="Output 2 4 2 3 10 4" xfId="26146"/>
    <cellStyle name="Output 2 4 2 3 10 4 2" xfId="26147"/>
    <cellStyle name="Output 2 4 2 3 10 4 3" xfId="26148"/>
    <cellStyle name="Output 2 4 2 3 10 5" xfId="26149"/>
    <cellStyle name="Output 2 4 2 3 10 5 2" xfId="26150"/>
    <cellStyle name="Output 2 4 2 3 10 5 3" xfId="26151"/>
    <cellStyle name="Output 2 4 2 3 10 6" xfId="26152"/>
    <cellStyle name="Output 2 4 2 3 10 6 2" xfId="26153"/>
    <cellStyle name="Output 2 4 2 3 10 6 3" xfId="26154"/>
    <cellStyle name="Output 2 4 2 3 10 7" xfId="26155"/>
    <cellStyle name="Output 2 4 2 3 10 8" xfId="26156"/>
    <cellStyle name="Output 2 4 2 3 11" xfId="26157"/>
    <cellStyle name="Output 2 4 2 3 11 2" xfId="26158"/>
    <cellStyle name="Output 2 4 2 3 11 2 2" xfId="26159"/>
    <cellStyle name="Output 2 4 2 3 11 2 3" xfId="26160"/>
    <cellStyle name="Output 2 4 2 3 11 3" xfId="26161"/>
    <cellStyle name="Output 2 4 2 3 11 3 2" xfId="26162"/>
    <cellStyle name="Output 2 4 2 3 11 3 3" xfId="26163"/>
    <cellStyle name="Output 2 4 2 3 11 4" xfId="26164"/>
    <cellStyle name="Output 2 4 2 3 11 4 2" xfId="26165"/>
    <cellStyle name="Output 2 4 2 3 11 4 3" xfId="26166"/>
    <cellStyle name="Output 2 4 2 3 11 5" xfId="26167"/>
    <cellStyle name="Output 2 4 2 3 11 5 2" xfId="26168"/>
    <cellStyle name="Output 2 4 2 3 11 5 3" xfId="26169"/>
    <cellStyle name="Output 2 4 2 3 11 6" xfId="26170"/>
    <cellStyle name="Output 2 4 2 3 11 6 2" xfId="26171"/>
    <cellStyle name="Output 2 4 2 3 11 6 3" xfId="26172"/>
    <cellStyle name="Output 2 4 2 3 11 7" xfId="26173"/>
    <cellStyle name="Output 2 4 2 3 11 8" xfId="26174"/>
    <cellStyle name="Output 2 4 2 3 12" xfId="26175"/>
    <cellStyle name="Output 2 4 2 3 12 2" xfId="26176"/>
    <cellStyle name="Output 2 4 2 3 12 2 2" xfId="26177"/>
    <cellStyle name="Output 2 4 2 3 12 2 3" xfId="26178"/>
    <cellStyle name="Output 2 4 2 3 12 3" xfId="26179"/>
    <cellStyle name="Output 2 4 2 3 12 3 2" xfId="26180"/>
    <cellStyle name="Output 2 4 2 3 12 3 3" xfId="26181"/>
    <cellStyle name="Output 2 4 2 3 12 4" xfId="26182"/>
    <cellStyle name="Output 2 4 2 3 12 4 2" xfId="26183"/>
    <cellStyle name="Output 2 4 2 3 12 4 3" xfId="26184"/>
    <cellStyle name="Output 2 4 2 3 12 5" xfId="26185"/>
    <cellStyle name="Output 2 4 2 3 12 5 2" xfId="26186"/>
    <cellStyle name="Output 2 4 2 3 12 5 3" xfId="26187"/>
    <cellStyle name="Output 2 4 2 3 12 6" xfId="26188"/>
    <cellStyle name="Output 2 4 2 3 12 6 2" xfId="26189"/>
    <cellStyle name="Output 2 4 2 3 12 6 3" xfId="26190"/>
    <cellStyle name="Output 2 4 2 3 12 7" xfId="26191"/>
    <cellStyle name="Output 2 4 2 3 12 8" xfId="26192"/>
    <cellStyle name="Output 2 4 2 3 13" xfId="26193"/>
    <cellStyle name="Output 2 4 2 3 13 2" xfId="26194"/>
    <cellStyle name="Output 2 4 2 3 13 2 2" xfId="26195"/>
    <cellStyle name="Output 2 4 2 3 13 2 3" xfId="26196"/>
    <cellStyle name="Output 2 4 2 3 13 3" xfId="26197"/>
    <cellStyle name="Output 2 4 2 3 13 3 2" xfId="26198"/>
    <cellStyle name="Output 2 4 2 3 13 3 3" xfId="26199"/>
    <cellStyle name="Output 2 4 2 3 13 4" xfId="26200"/>
    <cellStyle name="Output 2 4 2 3 13 4 2" xfId="26201"/>
    <cellStyle name="Output 2 4 2 3 13 4 3" xfId="26202"/>
    <cellStyle name="Output 2 4 2 3 13 5" xfId="26203"/>
    <cellStyle name="Output 2 4 2 3 13 5 2" xfId="26204"/>
    <cellStyle name="Output 2 4 2 3 13 5 3" xfId="26205"/>
    <cellStyle name="Output 2 4 2 3 13 6" xfId="26206"/>
    <cellStyle name="Output 2 4 2 3 13 6 2" xfId="26207"/>
    <cellStyle name="Output 2 4 2 3 13 6 3" xfId="26208"/>
    <cellStyle name="Output 2 4 2 3 13 7" xfId="26209"/>
    <cellStyle name="Output 2 4 2 3 13 8" xfId="26210"/>
    <cellStyle name="Output 2 4 2 3 14" xfId="26211"/>
    <cellStyle name="Output 2 4 2 3 14 2" xfId="26212"/>
    <cellStyle name="Output 2 4 2 3 14 2 2" xfId="26213"/>
    <cellStyle name="Output 2 4 2 3 14 2 3" xfId="26214"/>
    <cellStyle name="Output 2 4 2 3 14 3" xfId="26215"/>
    <cellStyle name="Output 2 4 2 3 14 3 2" xfId="26216"/>
    <cellStyle name="Output 2 4 2 3 14 3 3" xfId="26217"/>
    <cellStyle name="Output 2 4 2 3 14 4" xfId="26218"/>
    <cellStyle name="Output 2 4 2 3 14 4 2" xfId="26219"/>
    <cellStyle name="Output 2 4 2 3 14 4 3" xfId="26220"/>
    <cellStyle name="Output 2 4 2 3 14 5" xfId="26221"/>
    <cellStyle name="Output 2 4 2 3 14 5 2" xfId="26222"/>
    <cellStyle name="Output 2 4 2 3 14 5 3" xfId="26223"/>
    <cellStyle name="Output 2 4 2 3 14 6" xfId="26224"/>
    <cellStyle name="Output 2 4 2 3 14 6 2" xfId="26225"/>
    <cellStyle name="Output 2 4 2 3 14 6 3" xfId="26226"/>
    <cellStyle name="Output 2 4 2 3 14 7" xfId="26227"/>
    <cellStyle name="Output 2 4 2 3 14 8" xfId="26228"/>
    <cellStyle name="Output 2 4 2 3 15" xfId="26229"/>
    <cellStyle name="Output 2 4 2 3 15 2" xfId="26230"/>
    <cellStyle name="Output 2 4 2 3 15 3" xfId="26231"/>
    <cellStyle name="Output 2 4 2 3 16" xfId="26232"/>
    <cellStyle name="Output 2 4 2 3 16 2" xfId="26233"/>
    <cellStyle name="Output 2 4 2 3 16 3" xfId="26234"/>
    <cellStyle name="Output 2 4 2 3 17" xfId="26235"/>
    <cellStyle name="Output 2 4 2 3 18" xfId="26236"/>
    <cellStyle name="Output 2 4 2 3 2" xfId="26237"/>
    <cellStyle name="Output 2 4 2 3 2 2" xfId="26238"/>
    <cellStyle name="Output 2 4 2 3 2 2 2" xfId="26239"/>
    <cellStyle name="Output 2 4 2 3 2 2 3" xfId="26240"/>
    <cellStyle name="Output 2 4 2 3 2 3" xfId="26241"/>
    <cellStyle name="Output 2 4 2 3 2 3 2" xfId="26242"/>
    <cellStyle name="Output 2 4 2 3 2 3 3" xfId="26243"/>
    <cellStyle name="Output 2 4 2 3 2 4" xfId="26244"/>
    <cellStyle name="Output 2 4 2 3 2 4 2" xfId="26245"/>
    <cellStyle name="Output 2 4 2 3 2 4 3" xfId="26246"/>
    <cellStyle name="Output 2 4 2 3 2 5" xfId="26247"/>
    <cellStyle name="Output 2 4 2 3 2 5 2" xfId="26248"/>
    <cellStyle name="Output 2 4 2 3 2 5 3" xfId="26249"/>
    <cellStyle name="Output 2 4 2 3 2 6" xfId="26250"/>
    <cellStyle name="Output 2 4 2 3 2 6 2" xfId="26251"/>
    <cellStyle name="Output 2 4 2 3 2 6 3" xfId="26252"/>
    <cellStyle name="Output 2 4 2 3 2 7" xfId="26253"/>
    <cellStyle name="Output 2 4 2 3 2 8" xfId="26254"/>
    <cellStyle name="Output 2 4 2 3 2 9" xfId="26255"/>
    <cellStyle name="Output 2 4 2 3 3" xfId="26256"/>
    <cellStyle name="Output 2 4 2 3 3 2" xfId="26257"/>
    <cellStyle name="Output 2 4 2 3 3 2 2" xfId="26258"/>
    <cellStyle name="Output 2 4 2 3 3 2 3" xfId="26259"/>
    <cellStyle name="Output 2 4 2 3 3 3" xfId="26260"/>
    <cellStyle name="Output 2 4 2 3 3 3 2" xfId="26261"/>
    <cellStyle name="Output 2 4 2 3 3 3 3" xfId="26262"/>
    <cellStyle name="Output 2 4 2 3 3 4" xfId="26263"/>
    <cellStyle name="Output 2 4 2 3 3 4 2" xfId="26264"/>
    <cellStyle name="Output 2 4 2 3 3 4 3" xfId="26265"/>
    <cellStyle name="Output 2 4 2 3 3 5" xfId="26266"/>
    <cellStyle name="Output 2 4 2 3 3 5 2" xfId="26267"/>
    <cellStyle name="Output 2 4 2 3 3 5 3" xfId="26268"/>
    <cellStyle name="Output 2 4 2 3 3 6" xfId="26269"/>
    <cellStyle name="Output 2 4 2 3 3 6 2" xfId="26270"/>
    <cellStyle name="Output 2 4 2 3 3 6 3" xfId="26271"/>
    <cellStyle name="Output 2 4 2 3 3 7" xfId="26272"/>
    <cellStyle name="Output 2 4 2 3 3 8" xfId="26273"/>
    <cellStyle name="Output 2 4 2 3 3 9" xfId="26274"/>
    <cellStyle name="Output 2 4 2 3 4" xfId="26275"/>
    <cellStyle name="Output 2 4 2 3 4 2" xfId="26276"/>
    <cellStyle name="Output 2 4 2 3 4 2 2" xfId="26277"/>
    <cellStyle name="Output 2 4 2 3 4 2 3" xfId="26278"/>
    <cellStyle name="Output 2 4 2 3 4 3" xfId="26279"/>
    <cellStyle name="Output 2 4 2 3 4 3 2" xfId="26280"/>
    <cellStyle name="Output 2 4 2 3 4 3 3" xfId="26281"/>
    <cellStyle name="Output 2 4 2 3 4 4" xfId="26282"/>
    <cellStyle name="Output 2 4 2 3 4 4 2" xfId="26283"/>
    <cellStyle name="Output 2 4 2 3 4 4 3" xfId="26284"/>
    <cellStyle name="Output 2 4 2 3 4 5" xfId="26285"/>
    <cellStyle name="Output 2 4 2 3 4 5 2" xfId="26286"/>
    <cellStyle name="Output 2 4 2 3 4 5 3" xfId="26287"/>
    <cellStyle name="Output 2 4 2 3 4 6" xfId="26288"/>
    <cellStyle name="Output 2 4 2 3 4 6 2" xfId="26289"/>
    <cellStyle name="Output 2 4 2 3 4 6 3" xfId="26290"/>
    <cellStyle name="Output 2 4 2 3 4 7" xfId="26291"/>
    <cellStyle name="Output 2 4 2 3 4 8" xfId="26292"/>
    <cellStyle name="Output 2 4 2 3 4 9" xfId="26293"/>
    <cellStyle name="Output 2 4 2 3 5" xfId="26294"/>
    <cellStyle name="Output 2 4 2 3 5 2" xfId="26295"/>
    <cellStyle name="Output 2 4 2 3 5 2 2" xfId="26296"/>
    <cellStyle name="Output 2 4 2 3 5 2 3" xfId="26297"/>
    <cellStyle name="Output 2 4 2 3 5 3" xfId="26298"/>
    <cellStyle name="Output 2 4 2 3 5 3 2" xfId="26299"/>
    <cellStyle name="Output 2 4 2 3 5 3 3" xfId="26300"/>
    <cellStyle name="Output 2 4 2 3 5 4" xfId="26301"/>
    <cellStyle name="Output 2 4 2 3 5 4 2" xfId="26302"/>
    <cellStyle name="Output 2 4 2 3 5 4 3" xfId="26303"/>
    <cellStyle name="Output 2 4 2 3 5 5" xfId="26304"/>
    <cellStyle name="Output 2 4 2 3 5 5 2" xfId="26305"/>
    <cellStyle name="Output 2 4 2 3 5 5 3" xfId="26306"/>
    <cellStyle name="Output 2 4 2 3 5 6" xfId="26307"/>
    <cellStyle name="Output 2 4 2 3 5 6 2" xfId="26308"/>
    <cellStyle name="Output 2 4 2 3 5 6 3" xfId="26309"/>
    <cellStyle name="Output 2 4 2 3 5 7" xfId="26310"/>
    <cellStyle name="Output 2 4 2 3 5 8" xfId="26311"/>
    <cellStyle name="Output 2 4 2 3 5 9" xfId="26312"/>
    <cellStyle name="Output 2 4 2 3 6" xfId="26313"/>
    <cellStyle name="Output 2 4 2 3 6 2" xfId="26314"/>
    <cellStyle name="Output 2 4 2 3 6 2 2" xfId="26315"/>
    <cellStyle name="Output 2 4 2 3 6 2 3" xfId="26316"/>
    <cellStyle name="Output 2 4 2 3 6 3" xfId="26317"/>
    <cellStyle name="Output 2 4 2 3 6 3 2" xfId="26318"/>
    <cellStyle name="Output 2 4 2 3 6 3 3" xfId="26319"/>
    <cellStyle name="Output 2 4 2 3 6 4" xfId="26320"/>
    <cellStyle name="Output 2 4 2 3 6 4 2" xfId="26321"/>
    <cellStyle name="Output 2 4 2 3 6 4 3" xfId="26322"/>
    <cellStyle name="Output 2 4 2 3 6 5" xfId="26323"/>
    <cellStyle name="Output 2 4 2 3 6 5 2" xfId="26324"/>
    <cellStyle name="Output 2 4 2 3 6 5 3" xfId="26325"/>
    <cellStyle name="Output 2 4 2 3 6 6" xfId="26326"/>
    <cellStyle name="Output 2 4 2 3 6 6 2" xfId="26327"/>
    <cellStyle name="Output 2 4 2 3 6 6 3" xfId="26328"/>
    <cellStyle name="Output 2 4 2 3 6 7" xfId="26329"/>
    <cellStyle name="Output 2 4 2 3 6 8" xfId="26330"/>
    <cellStyle name="Output 2 4 2 3 6 9" xfId="26331"/>
    <cellStyle name="Output 2 4 2 3 7" xfId="26332"/>
    <cellStyle name="Output 2 4 2 3 7 2" xfId="26333"/>
    <cellStyle name="Output 2 4 2 3 7 2 2" xfId="26334"/>
    <cellStyle name="Output 2 4 2 3 7 2 3" xfId="26335"/>
    <cellStyle name="Output 2 4 2 3 7 3" xfId="26336"/>
    <cellStyle name="Output 2 4 2 3 7 3 2" xfId="26337"/>
    <cellStyle name="Output 2 4 2 3 7 3 3" xfId="26338"/>
    <cellStyle name="Output 2 4 2 3 7 4" xfId="26339"/>
    <cellStyle name="Output 2 4 2 3 7 4 2" xfId="26340"/>
    <cellStyle name="Output 2 4 2 3 7 4 3" xfId="26341"/>
    <cellStyle name="Output 2 4 2 3 7 5" xfId="26342"/>
    <cellStyle name="Output 2 4 2 3 7 5 2" xfId="26343"/>
    <cellStyle name="Output 2 4 2 3 7 5 3" xfId="26344"/>
    <cellStyle name="Output 2 4 2 3 7 6" xfId="26345"/>
    <cellStyle name="Output 2 4 2 3 7 6 2" xfId="26346"/>
    <cellStyle name="Output 2 4 2 3 7 6 3" xfId="26347"/>
    <cellStyle name="Output 2 4 2 3 7 7" xfId="26348"/>
    <cellStyle name="Output 2 4 2 3 7 8" xfId="26349"/>
    <cellStyle name="Output 2 4 2 3 7 9" xfId="26350"/>
    <cellStyle name="Output 2 4 2 3 8" xfId="26351"/>
    <cellStyle name="Output 2 4 2 3 8 2" xfId="26352"/>
    <cellStyle name="Output 2 4 2 3 8 2 2" xfId="26353"/>
    <cellStyle name="Output 2 4 2 3 8 2 3" xfId="26354"/>
    <cellStyle name="Output 2 4 2 3 8 3" xfId="26355"/>
    <cellStyle name="Output 2 4 2 3 8 3 2" xfId="26356"/>
    <cellStyle name="Output 2 4 2 3 8 3 3" xfId="26357"/>
    <cellStyle name="Output 2 4 2 3 8 4" xfId="26358"/>
    <cellStyle name="Output 2 4 2 3 8 4 2" xfId="26359"/>
    <cellStyle name="Output 2 4 2 3 8 4 3" xfId="26360"/>
    <cellStyle name="Output 2 4 2 3 8 5" xfId="26361"/>
    <cellStyle name="Output 2 4 2 3 8 5 2" xfId="26362"/>
    <cellStyle name="Output 2 4 2 3 8 5 3" xfId="26363"/>
    <cellStyle name="Output 2 4 2 3 8 6" xfId="26364"/>
    <cellStyle name="Output 2 4 2 3 8 6 2" xfId="26365"/>
    <cellStyle name="Output 2 4 2 3 8 6 3" xfId="26366"/>
    <cellStyle name="Output 2 4 2 3 8 7" xfId="26367"/>
    <cellStyle name="Output 2 4 2 3 8 8" xfId="26368"/>
    <cellStyle name="Output 2 4 2 3 8 9" xfId="26369"/>
    <cellStyle name="Output 2 4 2 3 9" xfId="26370"/>
    <cellStyle name="Output 2 4 2 3 9 2" xfId="26371"/>
    <cellStyle name="Output 2 4 2 3 9 2 2" xfId="26372"/>
    <cellStyle name="Output 2 4 2 3 9 2 3" xfId="26373"/>
    <cellStyle name="Output 2 4 2 3 9 3" xfId="26374"/>
    <cellStyle name="Output 2 4 2 3 9 3 2" xfId="26375"/>
    <cellStyle name="Output 2 4 2 3 9 3 3" xfId="26376"/>
    <cellStyle name="Output 2 4 2 3 9 4" xfId="26377"/>
    <cellStyle name="Output 2 4 2 3 9 4 2" xfId="26378"/>
    <cellStyle name="Output 2 4 2 3 9 4 3" xfId="26379"/>
    <cellStyle name="Output 2 4 2 3 9 5" xfId="26380"/>
    <cellStyle name="Output 2 4 2 3 9 5 2" xfId="26381"/>
    <cellStyle name="Output 2 4 2 3 9 5 3" xfId="26382"/>
    <cellStyle name="Output 2 4 2 3 9 6" xfId="26383"/>
    <cellStyle name="Output 2 4 2 3 9 6 2" xfId="26384"/>
    <cellStyle name="Output 2 4 2 3 9 6 3" xfId="26385"/>
    <cellStyle name="Output 2 4 2 3 9 7" xfId="26386"/>
    <cellStyle name="Output 2 4 2 3 9 8" xfId="26387"/>
    <cellStyle name="Output 2 4 2 4" xfId="26388"/>
    <cellStyle name="Output 2 4 2 4 10" xfId="26389"/>
    <cellStyle name="Output 2 4 2 4 11" xfId="26390"/>
    <cellStyle name="Output 2 4 2 4 2" xfId="26391"/>
    <cellStyle name="Output 2 4 2 4 2 2" xfId="26392"/>
    <cellStyle name="Output 2 4 2 4 2 3" xfId="26393"/>
    <cellStyle name="Output 2 4 2 4 2 4" xfId="26394"/>
    <cellStyle name="Output 2 4 2 4 3" xfId="26395"/>
    <cellStyle name="Output 2 4 2 4 3 2" xfId="26396"/>
    <cellStyle name="Output 2 4 2 4 3 3" xfId="26397"/>
    <cellStyle name="Output 2 4 2 4 3 4" xfId="26398"/>
    <cellStyle name="Output 2 4 2 4 4" xfId="26399"/>
    <cellStyle name="Output 2 4 2 4 4 2" xfId="26400"/>
    <cellStyle name="Output 2 4 2 4 4 3" xfId="26401"/>
    <cellStyle name="Output 2 4 2 4 4 4" xfId="26402"/>
    <cellStyle name="Output 2 4 2 4 5" xfId="26403"/>
    <cellStyle name="Output 2 4 2 4 5 2" xfId="26404"/>
    <cellStyle name="Output 2 4 2 4 5 3" xfId="26405"/>
    <cellStyle name="Output 2 4 2 4 5 4" xfId="26406"/>
    <cellStyle name="Output 2 4 2 4 6" xfId="26407"/>
    <cellStyle name="Output 2 4 2 4 6 2" xfId="26408"/>
    <cellStyle name="Output 2 4 2 4 6 3" xfId="26409"/>
    <cellStyle name="Output 2 4 2 4 6 4" xfId="26410"/>
    <cellStyle name="Output 2 4 2 4 7" xfId="26411"/>
    <cellStyle name="Output 2 4 2 4 8" xfId="26412"/>
    <cellStyle name="Output 2 4 2 4 9" xfId="26413"/>
    <cellStyle name="Output 2 4 2 5" xfId="26414"/>
    <cellStyle name="Output 2 4 2 5 10" xfId="26415"/>
    <cellStyle name="Output 2 4 2 5 11" xfId="26416"/>
    <cellStyle name="Output 2 4 2 5 2" xfId="26417"/>
    <cellStyle name="Output 2 4 2 5 2 2" xfId="26418"/>
    <cellStyle name="Output 2 4 2 5 2 3" xfId="26419"/>
    <cellStyle name="Output 2 4 2 5 2 4" xfId="26420"/>
    <cellStyle name="Output 2 4 2 5 3" xfId="26421"/>
    <cellStyle name="Output 2 4 2 5 3 2" xfId="26422"/>
    <cellStyle name="Output 2 4 2 5 3 3" xfId="26423"/>
    <cellStyle name="Output 2 4 2 5 3 4" xfId="26424"/>
    <cellStyle name="Output 2 4 2 5 4" xfId="26425"/>
    <cellStyle name="Output 2 4 2 5 4 2" xfId="26426"/>
    <cellStyle name="Output 2 4 2 5 4 3" xfId="26427"/>
    <cellStyle name="Output 2 4 2 5 4 4" xfId="26428"/>
    <cellStyle name="Output 2 4 2 5 5" xfId="26429"/>
    <cellStyle name="Output 2 4 2 5 5 2" xfId="26430"/>
    <cellStyle name="Output 2 4 2 5 5 3" xfId="26431"/>
    <cellStyle name="Output 2 4 2 5 5 4" xfId="26432"/>
    <cellStyle name="Output 2 4 2 5 6" xfId="26433"/>
    <cellStyle name="Output 2 4 2 5 6 2" xfId="26434"/>
    <cellStyle name="Output 2 4 2 5 6 3" xfId="26435"/>
    <cellStyle name="Output 2 4 2 5 6 4" xfId="26436"/>
    <cellStyle name="Output 2 4 2 5 7" xfId="26437"/>
    <cellStyle name="Output 2 4 2 5 8" xfId="26438"/>
    <cellStyle name="Output 2 4 2 5 9" xfId="26439"/>
    <cellStyle name="Output 2 4 2 6" xfId="26440"/>
    <cellStyle name="Output 2 4 2 6 2" xfId="26441"/>
    <cellStyle name="Output 2 4 2 6 2 2" xfId="26442"/>
    <cellStyle name="Output 2 4 2 6 2 3" xfId="26443"/>
    <cellStyle name="Output 2 4 2 6 3" xfId="26444"/>
    <cellStyle name="Output 2 4 2 6 3 2" xfId="26445"/>
    <cellStyle name="Output 2 4 2 6 3 3" xfId="26446"/>
    <cellStyle name="Output 2 4 2 6 4" xfId="26447"/>
    <cellStyle name="Output 2 4 2 6 4 2" xfId="26448"/>
    <cellStyle name="Output 2 4 2 6 4 3" xfId="26449"/>
    <cellStyle name="Output 2 4 2 6 5" xfId="26450"/>
    <cellStyle name="Output 2 4 2 6 5 2" xfId="26451"/>
    <cellStyle name="Output 2 4 2 6 5 3" xfId="26452"/>
    <cellStyle name="Output 2 4 2 6 6" xfId="26453"/>
    <cellStyle name="Output 2 4 2 6 6 2" xfId="26454"/>
    <cellStyle name="Output 2 4 2 6 6 3" xfId="26455"/>
    <cellStyle name="Output 2 4 2 6 7" xfId="26456"/>
    <cellStyle name="Output 2 4 2 6 8" xfId="26457"/>
    <cellStyle name="Output 2 4 2 6 9" xfId="26458"/>
    <cellStyle name="Output 2 4 2 7" xfId="26459"/>
    <cellStyle name="Output 2 4 2 7 2" xfId="26460"/>
    <cellStyle name="Output 2 4 2 7 2 2" xfId="26461"/>
    <cellStyle name="Output 2 4 2 7 2 3" xfId="26462"/>
    <cellStyle name="Output 2 4 2 7 3" xfId="26463"/>
    <cellStyle name="Output 2 4 2 7 3 2" xfId="26464"/>
    <cellStyle name="Output 2 4 2 7 3 3" xfId="26465"/>
    <cellStyle name="Output 2 4 2 7 4" xfId="26466"/>
    <cellStyle name="Output 2 4 2 7 4 2" xfId="26467"/>
    <cellStyle name="Output 2 4 2 7 4 3" xfId="26468"/>
    <cellStyle name="Output 2 4 2 7 5" xfId="26469"/>
    <cellStyle name="Output 2 4 2 7 5 2" xfId="26470"/>
    <cellStyle name="Output 2 4 2 7 5 3" xfId="26471"/>
    <cellStyle name="Output 2 4 2 7 6" xfId="26472"/>
    <cellStyle name="Output 2 4 2 7 6 2" xfId="26473"/>
    <cellStyle name="Output 2 4 2 7 6 3" xfId="26474"/>
    <cellStyle name="Output 2 4 2 7 7" xfId="26475"/>
    <cellStyle name="Output 2 4 2 7 8" xfId="26476"/>
    <cellStyle name="Output 2 4 2 7 9" xfId="26477"/>
    <cellStyle name="Output 2 4 2 8" xfId="26478"/>
    <cellStyle name="Output 2 4 2 8 2" xfId="26479"/>
    <cellStyle name="Output 2 4 2 8 2 2" xfId="26480"/>
    <cellStyle name="Output 2 4 2 8 2 3" xfId="26481"/>
    <cellStyle name="Output 2 4 2 8 3" xfId="26482"/>
    <cellStyle name="Output 2 4 2 8 3 2" xfId="26483"/>
    <cellStyle name="Output 2 4 2 8 3 3" xfId="26484"/>
    <cellStyle name="Output 2 4 2 8 4" xfId="26485"/>
    <cellStyle name="Output 2 4 2 8 4 2" xfId="26486"/>
    <cellStyle name="Output 2 4 2 8 4 3" xfId="26487"/>
    <cellStyle name="Output 2 4 2 8 5" xfId="26488"/>
    <cellStyle name="Output 2 4 2 8 5 2" xfId="26489"/>
    <cellStyle name="Output 2 4 2 8 5 3" xfId="26490"/>
    <cellStyle name="Output 2 4 2 8 6" xfId="26491"/>
    <cellStyle name="Output 2 4 2 8 6 2" xfId="26492"/>
    <cellStyle name="Output 2 4 2 8 6 3" xfId="26493"/>
    <cellStyle name="Output 2 4 2 8 7" xfId="26494"/>
    <cellStyle name="Output 2 4 2 8 8" xfId="26495"/>
    <cellStyle name="Output 2 4 2 8 9" xfId="26496"/>
    <cellStyle name="Output 2 4 2 9" xfId="26497"/>
    <cellStyle name="Output 2 4 2 9 2" xfId="26498"/>
    <cellStyle name="Output 2 4 2 9 2 2" xfId="26499"/>
    <cellStyle name="Output 2 4 2 9 2 3" xfId="26500"/>
    <cellStyle name="Output 2 4 2 9 3" xfId="26501"/>
    <cellStyle name="Output 2 4 2 9 3 2" xfId="26502"/>
    <cellStyle name="Output 2 4 2 9 3 3" xfId="26503"/>
    <cellStyle name="Output 2 4 2 9 4" xfId="26504"/>
    <cellStyle name="Output 2 4 2 9 4 2" xfId="26505"/>
    <cellStyle name="Output 2 4 2 9 4 3" xfId="26506"/>
    <cellStyle name="Output 2 4 2 9 5" xfId="26507"/>
    <cellStyle name="Output 2 4 2 9 5 2" xfId="26508"/>
    <cellStyle name="Output 2 4 2 9 5 3" xfId="26509"/>
    <cellStyle name="Output 2 4 2 9 6" xfId="26510"/>
    <cellStyle name="Output 2 4 2 9 6 2" xfId="26511"/>
    <cellStyle name="Output 2 4 2 9 6 3" xfId="26512"/>
    <cellStyle name="Output 2 4 2 9 7" xfId="26513"/>
    <cellStyle name="Output 2 4 2 9 8" xfId="26514"/>
    <cellStyle name="Output 2 4 2 9 9" xfId="26515"/>
    <cellStyle name="Output 2 4 20" xfId="26516"/>
    <cellStyle name="Output 2 4 21" xfId="26517"/>
    <cellStyle name="Output 2 4 22" xfId="26518"/>
    <cellStyle name="Output 2 4 3" xfId="26519"/>
    <cellStyle name="Output 2 4 3 10" xfId="26520"/>
    <cellStyle name="Output 2 4 3 10 2" xfId="26521"/>
    <cellStyle name="Output 2 4 3 10 2 2" xfId="26522"/>
    <cellStyle name="Output 2 4 3 10 2 3" xfId="26523"/>
    <cellStyle name="Output 2 4 3 10 3" xfId="26524"/>
    <cellStyle name="Output 2 4 3 10 3 2" xfId="26525"/>
    <cellStyle name="Output 2 4 3 10 3 3" xfId="26526"/>
    <cellStyle name="Output 2 4 3 10 4" xfId="26527"/>
    <cellStyle name="Output 2 4 3 10 4 2" xfId="26528"/>
    <cellStyle name="Output 2 4 3 10 4 3" xfId="26529"/>
    <cellStyle name="Output 2 4 3 10 5" xfId="26530"/>
    <cellStyle name="Output 2 4 3 10 5 2" xfId="26531"/>
    <cellStyle name="Output 2 4 3 10 5 3" xfId="26532"/>
    <cellStyle name="Output 2 4 3 10 6" xfId="26533"/>
    <cellStyle name="Output 2 4 3 10 6 2" xfId="26534"/>
    <cellStyle name="Output 2 4 3 10 6 3" xfId="26535"/>
    <cellStyle name="Output 2 4 3 10 7" xfId="26536"/>
    <cellStyle name="Output 2 4 3 10 8" xfId="26537"/>
    <cellStyle name="Output 2 4 3 10 9" xfId="26538"/>
    <cellStyle name="Output 2 4 3 11" xfId="26539"/>
    <cellStyle name="Output 2 4 3 11 2" xfId="26540"/>
    <cellStyle name="Output 2 4 3 11 2 2" xfId="26541"/>
    <cellStyle name="Output 2 4 3 11 2 3" xfId="26542"/>
    <cellStyle name="Output 2 4 3 11 3" xfId="26543"/>
    <cellStyle name="Output 2 4 3 11 3 2" xfId="26544"/>
    <cellStyle name="Output 2 4 3 11 3 3" xfId="26545"/>
    <cellStyle name="Output 2 4 3 11 4" xfId="26546"/>
    <cellStyle name="Output 2 4 3 11 4 2" xfId="26547"/>
    <cellStyle name="Output 2 4 3 11 4 3" xfId="26548"/>
    <cellStyle name="Output 2 4 3 11 5" xfId="26549"/>
    <cellStyle name="Output 2 4 3 11 5 2" xfId="26550"/>
    <cellStyle name="Output 2 4 3 11 5 3" xfId="26551"/>
    <cellStyle name="Output 2 4 3 11 6" xfId="26552"/>
    <cellStyle name="Output 2 4 3 11 6 2" xfId="26553"/>
    <cellStyle name="Output 2 4 3 11 6 3" xfId="26554"/>
    <cellStyle name="Output 2 4 3 11 7" xfId="26555"/>
    <cellStyle name="Output 2 4 3 11 8" xfId="26556"/>
    <cellStyle name="Output 2 4 3 11 9" xfId="26557"/>
    <cellStyle name="Output 2 4 3 12" xfId="26558"/>
    <cellStyle name="Output 2 4 3 12 2" xfId="26559"/>
    <cellStyle name="Output 2 4 3 12 2 2" xfId="26560"/>
    <cellStyle name="Output 2 4 3 12 2 3" xfId="26561"/>
    <cellStyle name="Output 2 4 3 12 3" xfId="26562"/>
    <cellStyle name="Output 2 4 3 12 3 2" xfId="26563"/>
    <cellStyle name="Output 2 4 3 12 3 3" xfId="26564"/>
    <cellStyle name="Output 2 4 3 12 4" xfId="26565"/>
    <cellStyle name="Output 2 4 3 12 4 2" xfId="26566"/>
    <cellStyle name="Output 2 4 3 12 4 3" xfId="26567"/>
    <cellStyle name="Output 2 4 3 12 5" xfId="26568"/>
    <cellStyle name="Output 2 4 3 12 5 2" xfId="26569"/>
    <cellStyle name="Output 2 4 3 12 5 3" xfId="26570"/>
    <cellStyle name="Output 2 4 3 12 6" xfId="26571"/>
    <cellStyle name="Output 2 4 3 12 6 2" xfId="26572"/>
    <cellStyle name="Output 2 4 3 12 6 3" xfId="26573"/>
    <cellStyle name="Output 2 4 3 12 7" xfId="26574"/>
    <cellStyle name="Output 2 4 3 12 8" xfId="26575"/>
    <cellStyle name="Output 2 4 3 12 9" xfId="26576"/>
    <cellStyle name="Output 2 4 3 13" xfId="26577"/>
    <cellStyle name="Output 2 4 3 13 2" xfId="26578"/>
    <cellStyle name="Output 2 4 3 13 2 2" xfId="26579"/>
    <cellStyle name="Output 2 4 3 13 2 3" xfId="26580"/>
    <cellStyle name="Output 2 4 3 13 3" xfId="26581"/>
    <cellStyle name="Output 2 4 3 13 3 2" xfId="26582"/>
    <cellStyle name="Output 2 4 3 13 3 3" xfId="26583"/>
    <cellStyle name="Output 2 4 3 13 4" xfId="26584"/>
    <cellStyle name="Output 2 4 3 13 4 2" xfId="26585"/>
    <cellStyle name="Output 2 4 3 13 4 3" xfId="26586"/>
    <cellStyle name="Output 2 4 3 13 5" xfId="26587"/>
    <cellStyle name="Output 2 4 3 13 5 2" xfId="26588"/>
    <cellStyle name="Output 2 4 3 13 5 3" xfId="26589"/>
    <cellStyle name="Output 2 4 3 13 6" xfId="26590"/>
    <cellStyle name="Output 2 4 3 13 6 2" xfId="26591"/>
    <cellStyle name="Output 2 4 3 13 6 3" xfId="26592"/>
    <cellStyle name="Output 2 4 3 13 7" xfId="26593"/>
    <cellStyle name="Output 2 4 3 13 8" xfId="26594"/>
    <cellStyle name="Output 2 4 3 13 9" xfId="26595"/>
    <cellStyle name="Output 2 4 3 14" xfId="26596"/>
    <cellStyle name="Output 2 4 3 14 2" xfId="26597"/>
    <cellStyle name="Output 2 4 3 14 3" xfId="26598"/>
    <cellStyle name="Output 2 4 3 14 4" xfId="26599"/>
    <cellStyle name="Output 2 4 3 15" xfId="26600"/>
    <cellStyle name="Output 2 4 3 16" xfId="26601"/>
    <cellStyle name="Output 2 4 3 17" xfId="26602"/>
    <cellStyle name="Output 2 4 3 18" xfId="26603"/>
    <cellStyle name="Output 2 4 3 19" xfId="26604"/>
    <cellStyle name="Output 2 4 3 2" xfId="26605"/>
    <cellStyle name="Output 2 4 3 2 10" xfId="26606"/>
    <cellStyle name="Output 2 4 3 2 10 2" xfId="26607"/>
    <cellStyle name="Output 2 4 3 2 10 2 2" xfId="26608"/>
    <cellStyle name="Output 2 4 3 2 10 2 3" xfId="26609"/>
    <cellStyle name="Output 2 4 3 2 10 3" xfId="26610"/>
    <cellStyle name="Output 2 4 3 2 10 3 2" xfId="26611"/>
    <cellStyle name="Output 2 4 3 2 10 3 3" xfId="26612"/>
    <cellStyle name="Output 2 4 3 2 10 4" xfId="26613"/>
    <cellStyle name="Output 2 4 3 2 10 4 2" xfId="26614"/>
    <cellStyle name="Output 2 4 3 2 10 4 3" xfId="26615"/>
    <cellStyle name="Output 2 4 3 2 10 5" xfId="26616"/>
    <cellStyle name="Output 2 4 3 2 10 5 2" xfId="26617"/>
    <cellStyle name="Output 2 4 3 2 10 5 3" xfId="26618"/>
    <cellStyle name="Output 2 4 3 2 10 6" xfId="26619"/>
    <cellStyle name="Output 2 4 3 2 10 6 2" xfId="26620"/>
    <cellStyle name="Output 2 4 3 2 10 6 3" xfId="26621"/>
    <cellStyle name="Output 2 4 3 2 10 7" xfId="26622"/>
    <cellStyle name="Output 2 4 3 2 10 8" xfId="26623"/>
    <cellStyle name="Output 2 4 3 2 11" xfId="26624"/>
    <cellStyle name="Output 2 4 3 2 11 2" xfId="26625"/>
    <cellStyle name="Output 2 4 3 2 11 2 2" xfId="26626"/>
    <cellStyle name="Output 2 4 3 2 11 2 3" xfId="26627"/>
    <cellStyle name="Output 2 4 3 2 11 3" xfId="26628"/>
    <cellStyle name="Output 2 4 3 2 11 3 2" xfId="26629"/>
    <cellStyle name="Output 2 4 3 2 11 3 3" xfId="26630"/>
    <cellStyle name="Output 2 4 3 2 11 4" xfId="26631"/>
    <cellStyle name="Output 2 4 3 2 11 4 2" xfId="26632"/>
    <cellStyle name="Output 2 4 3 2 11 4 3" xfId="26633"/>
    <cellStyle name="Output 2 4 3 2 11 5" xfId="26634"/>
    <cellStyle name="Output 2 4 3 2 11 5 2" xfId="26635"/>
    <cellStyle name="Output 2 4 3 2 11 5 3" xfId="26636"/>
    <cellStyle name="Output 2 4 3 2 11 6" xfId="26637"/>
    <cellStyle name="Output 2 4 3 2 11 6 2" xfId="26638"/>
    <cellStyle name="Output 2 4 3 2 11 6 3" xfId="26639"/>
    <cellStyle name="Output 2 4 3 2 11 7" xfId="26640"/>
    <cellStyle name="Output 2 4 3 2 11 8" xfId="26641"/>
    <cellStyle name="Output 2 4 3 2 12" xfId="26642"/>
    <cellStyle name="Output 2 4 3 2 12 2" xfId="26643"/>
    <cellStyle name="Output 2 4 3 2 12 2 2" xfId="26644"/>
    <cellStyle name="Output 2 4 3 2 12 2 3" xfId="26645"/>
    <cellStyle name="Output 2 4 3 2 12 3" xfId="26646"/>
    <cellStyle name="Output 2 4 3 2 12 3 2" xfId="26647"/>
    <cellStyle name="Output 2 4 3 2 12 3 3" xfId="26648"/>
    <cellStyle name="Output 2 4 3 2 12 4" xfId="26649"/>
    <cellStyle name="Output 2 4 3 2 12 4 2" xfId="26650"/>
    <cellStyle name="Output 2 4 3 2 12 4 3" xfId="26651"/>
    <cellStyle name="Output 2 4 3 2 12 5" xfId="26652"/>
    <cellStyle name="Output 2 4 3 2 12 5 2" xfId="26653"/>
    <cellStyle name="Output 2 4 3 2 12 5 3" xfId="26654"/>
    <cellStyle name="Output 2 4 3 2 12 6" xfId="26655"/>
    <cellStyle name="Output 2 4 3 2 12 6 2" xfId="26656"/>
    <cellStyle name="Output 2 4 3 2 12 6 3" xfId="26657"/>
    <cellStyle name="Output 2 4 3 2 12 7" xfId="26658"/>
    <cellStyle name="Output 2 4 3 2 12 8" xfId="26659"/>
    <cellStyle name="Output 2 4 3 2 13" xfId="26660"/>
    <cellStyle name="Output 2 4 3 2 13 2" xfId="26661"/>
    <cellStyle name="Output 2 4 3 2 13 2 2" xfId="26662"/>
    <cellStyle name="Output 2 4 3 2 13 2 3" xfId="26663"/>
    <cellStyle name="Output 2 4 3 2 13 3" xfId="26664"/>
    <cellStyle name="Output 2 4 3 2 13 3 2" xfId="26665"/>
    <cellStyle name="Output 2 4 3 2 13 3 3" xfId="26666"/>
    <cellStyle name="Output 2 4 3 2 13 4" xfId="26667"/>
    <cellStyle name="Output 2 4 3 2 13 4 2" xfId="26668"/>
    <cellStyle name="Output 2 4 3 2 13 4 3" xfId="26669"/>
    <cellStyle name="Output 2 4 3 2 13 5" xfId="26670"/>
    <cellStyle name="Output 2 4 3 2 13 5 2" xfId="26671"/>
    <cellStyle name="Output 2 4 3 2 13 5 3" xfId="26672"/>
    <cellStyle name="Output 2 4 3 2 13 6" xfId="26673"/>
    <cellStyle name="Output 2 4 3 2 13 6 2" xfId="26674"/>
    <cellStyle name="Output 2 4 3 2 13 6 3" xfId="26675"/>
    <cellStyle name="Output 2 4 3 2 13 7" xfId="26676"/>
    <cellStyle name="Output 2 4 3 2 13 8" xfId="26677"/>
    <cellStyle name="Output 2 4 3 2 14" xfId="26678"/>
    <cellStyle name="Output 2 4 3 2 14 2" xfId="26679"/>
    <cellStyle name="Output 2 4 3 2 14 2 2" xfId="26680"/>
    <cellStyle name="Output 2 4 3 2 14 2 3" xfId="26681"/>
    <cellStyle name="Output 2 4 3 2 14 3" xfId="26682"/>
    <cellStyle name="Output 2 4 3 2 14 3 2" xfId="26683"/>
    <cellStyle name="Output 2 4 3 2 14 3 3" xfId="26684"/>
    <cellStyle name="Output 2 4 3 2 14 4" xfId="26685"/>
    <cellStyle name="Output 2 4 3 2 14 4 2" xfId="26686"/>
    <cellStyle name="Output 2 4 3 2 14 4 3" xfId="26687"/>
    <cellStyle name="Output 2 4 3 2 14 5" xfId="26688"/>
    <cellStyle name="Output 2 4 3 2 14 5 2" xfId="26689"/>
    <cellStyle name="Output 2 4 3 2 14 5 3" xfId="26690"/>
    <cellStyle name="Output 2 4 3 2 14 6" xfId="26691"/>
    <cellStyle name="Output 2 4 3 2 14 6 2" xfId="26692"/>
    <cellStyle name="Output 2 4 3 2 14 6 3" xfId="26693"/>
    <cellStyle name="Output 2 4 3 2 14 7" xfId="26694"/>
    <cellStyle name="Output 2 4 3 2 14 8" xfId="26695"/>
    <cellStyle name="Output 2 4 3 2 15" xfId="26696"/>
    <cellStyle name="Output 2 4 3 2 15 2" xfId="26697"/>
    <cellStyle name="Output 2 4 3 2 15 3" xfId="26698"/>
    <cellStyle name="Output 2 4 3 2 16" xfId="26699"/>
    <cellStyle name="Output 2 4 3 2 16 2" xfId="26700"/>
    <cellStyle name="Output 2 4 3 2 16 3" xfId="26701"/>
    <cellStyle name="Output 2 4 3 2 17" xfId="26702"/>
    <cellStyle name="Output 2 4 3 2 18" xfId="26703"/>
    <cellStyle name="Output 2 4 3 2 2" xfId="26704"/>
    <cellStyle name="Output 2 4 3 2 2 2" xfId="26705"/>
    <cellStyle name="Output 2 4 3 2 2 2 2" xfId="26706"/>
    <cellStyle name="Output 2 4 3 2 2 2 3" xfId="26707"/>
    <cellStyle name="Output 2 4 3 2 2 3" xfId="26708"/>
    <cellStyle name="Output 2 4 3 2 2 3 2" xfId="26709"/>
    <cellStyle name="Output 2 4 3 2 2 3 3" xfId="26710"/>
    <cellStyle name="Output 2 4 3 2 2 4" xfId="26711"/>
    <cellStyle name="Output 2 4 3 2 2 4 2" xfId="26712"/>
    <cellStyle name="Output 2 4 3 2 2 4 3" xfId="26713"/>
    <cellStyle name="Output 2 4 3 2 2 5" xfId="26714"/>
    <cellStyle name="Output 2 4 3 2 2 5 2" xfId="26715"/>
    <cellStyle name="Output 2 4 3 2 2 5 3" xfId="26716"/>
    <cellStyle name="Output 2 4 3 2 2 6" xfId="26717"/>
    <cellStyle name="Output 2 4 3 2 2 6 2" xfId="26718"/>
    <cellStyle name="Output 2 4 3 2 2 6 3" xfId="26719"/>
    <cellStyle name="Output 2 4 3 2 2 7" xfId="26720"/>
    <cellStyle name="Output 2 4 3 2 2 8" xfId="26721"/>
    <cellStyle name="Output 2 4 3 2 2 9" xfId="26722"/>
    <cellStyle name="Output 2 4 3 2 3" xfId="26723"/>
    <cellStyle name="Output 2 4 3 2 3 2" xfId="26724"/>
    <cellStyle name="Output 2 4 3 2 3 2 2" xfId="26725"/>
    <cellStyle name="Output 2 4 3 2 3 2 3" xfId="26726"/>
    <cellStyle name="Output 2 4 3 2 3 3" xfId="26727"/>
    <cellStyle name="Output 2 4 3 2 3 3 2" xfId="26728"/>
    <cellStyle name="Output 2 4 3 2 3 3 3" xfId="26729"/>
    <cellStyle name="Output 2 4 3 2 3 4" xfId="26730"/>
    <cellStyle name="Output 2 4 3 2 3 4 2" xfId="26731"/>
    <cellStyle name="Output 2 4 3 2 3 4 3" xfId="26732"/>
    <cellStyle name="Output 2 4 3 2 3 5" xfId="26733"/>
    <cellStyle name="Output 2 4 3 2 3 5 2" xfId="26734"/>
    <cellStyle name="Output 2 4 3 2 3 5 3" xfId="26735"/>
    <cellStyle name="Output 2 4 3 2 3 6" xfId="26736"/>
    <cellStyle name="Output 2 4 3 2 3 6 2" xfId="26737"/>
    <cellStyle name="Output 2 4 3 2 3 6 3" xfId="26738"/>
    <cellStyle name="Output 2 4 3 2 3 7" xfId="26739"/>
    <cellStyle name="Output 2 4 3 2 3 8" xfId="26740"/>
    <cellStyle name="Output 2 4 3 2 3 9" xfId="26741"/>
    <cellStyle name="Output 2 4 3 2 4" xfId="26742"/>
    <cellStyle name="Output 2 4 3 2 4 2" xfId="26743"/>
    <cellStyle name="Output 2 4 3 2 4 2 2" xfId="26744"/>
    <cellStyle name="Output 2 4 3 2 4 2 3" xfId="26745"/>
    <cellStyle name="Output 2 4 3 2 4 3" xfId="26746"/>
    <cellStyle name="Output 2 4 3 2 4 3 2" xfId="26747"/>
    <cellStyle name="Output 2 4 3 2 4 3 3" xfId="26748"/>
    <cellStyle name="Output 2 4 3 2 4 4" xfId="26749"/>
    <cellStyle name="Output 2 4 3 2 4 4 2" xfId="26750"/>
    <cellStyle name="Output 2 4 3 2 4 4 3" xfId="26751"/>
    <cellStyle name="Output 2 4 3 2 4 5" xfId="26752"/>
    <cellStyle name="Output 2 4 3 2 4 5 2" xfId="26753"/>
    <cellStyle name="Output 2 4 3 2 4 5 3" xfId="26754"/>
    <cellStyle name="Output 2 4 3 2 4 6" xfId="26755"/>
    <cellStyle name="Output 2 4 3 2 4 6 2" xfId="26756"/>
    <cellStyle name="Output 2 4 3 2 4 6 3" xfId="26757"/>
    <cellStyle name="Output 2 4 3 2 4 7" xfId="26758"/>
    <cellStyle name="Output 2 4 3 2 4 8" xfId="26759"/>
    <cellStyle name="Output 2 4 3 2 4 9" xfId="26760"/>
    <cellStyle name="Output 2 4 3 2 5" xfId="26761"/>
    <cellStyle name="Output 2 4 3 2 5 2" xfId="26762"/>
    <cellStyle name="Output 2 4 3 2 5 2 2" xfId="26763"/>
    <cellStyle name="Output 2 4 3 2 5 2 3" xfId="26764"/>
    <cellStyle name="Output 2 4 3 2 5 3" xfId="26765"/>
    <cellStyle name="Output 2 4 3 2 5 3 2" xfId="26766"/>
    <cellStyle name="Output 2 4 3 2 5 3 3" xfId="26767"/>
    <cellStyle name="Output 2 4 3 2 5 4" xfId="26768"/>
    <cellStyle name="Output 2 4 3 2 5 4 2" xfId="26769"/>
    <cellStyle name="Output 2 4 3 2 5 4 3" xfId="26770"/>
    <cellStyle name="Output 2 4 3 2 5 5" xfId="26771"/>
    <cellStyle name="Output 2 4 3 2 5 5 2" xfId="26772"/>
    <cellStyle name="Output 2 4 3 2 5 5 3" xfId="26773"/>
    <cellStyle name="Output 2 4 3 2 5 6" xfId="26774"/>
    <cellStyle name="Output 2 4 3 2 5 6 2" xfId="26775"/>
    <cellStyle name="Output 2 4 3 2 5 6 3" xfId="26776"/>
    <cellStyle name="Output 2 4 3 2 5 7" xfId="26777"/>
    <cellStyle name="Output 2 4 3 2 5 8" xfId="26778"/>
    <cellStyle name="Output 2 4 3 2 5 9" xfId="26779"/>
    <cellStyle name="Output 2 4 3 2 6" xfId="26780"/>
    <cellStyle name="Output 2 4 3 2 6 2" xfId="26781"/>
    <cellStyle name="Output 2 4 3 2 6 2 2" xfId="26782"/>
    <cellStyle name="Output 2 4 3 2 6 2 3" xfId="26783"/>
    <cellStyle name="Output 2 4 3 2 6 3" xfId="26784"/>
    <cellStyle name="Output 2 4 3 2 6 3 2" xfId="26785"/>
    <cellStyle name="Output 2 4 3 2 6 3 3" xfId="26786"/>
    <cellStyle name="Output 2 4 3 2 6 4" xfId="26787"/>
    <cellStyle name="Output 2 4 3 2 6 4 2" xfId="26788"/>
    <cellStyle name="Output 2 4 3 2 6 4 3" xfId="26789"/>
    <cellStyle name="Output 2 4 3 2 6 5" xfId="26790"/>
    <cellStyle name="Output 2 4 3 2 6 5 2" xfId="26791"/>
    <cellStyle name="Output 2 4 3 2 6 5 3" xfId="26792"/>
    <cellStyle name="Output 2 4 3 2 6 6" xfId="26793"/>
    <cellStyle name="Output 2 4 3 2 6 6 2" xfId="26794"/>
    <cellStyle name="Output 2 4 3 2 6 6 3" xfId="26795"/>
    <cellStyle name="Output 2 4 3 2 6 7" xfId="26796"/>
    <cellStyle name="Output 2 4 3 2 6 8" xfId="26797"/>
    <cellStyle name="Output 2 4 3 2 6 9" xfId="26798"/>
    <cellStyle name="Output 2 4 3 2 7" xfId="26799"/>
    <cellStyle name="Output 2 4 3 2 7 2" xfId="26800"/>
    <cellStyle name="Output 2 4 3 2 7 2 2" xfId="26801"/>
    <cellStyle name="Output 2 4 3 2 7 2 3" xfId="26802"/>
    <cellStyle name="Output 2 4 3 2 7 3" xfId="26803"/>
    <cellStyle name="Output 2 4 3 2 7 3 2" xfId="26804"/>
    <cellStyle name="Output 2 4 3 2 7 3 3" xfId="26805"/>
    <cellStyle name="Output 2 4 3 2 7 4" xfId="26806"/>
    <cellStyle name="Output 2 4 3 2 7 4 2" xfId="26807"/>
    <cellStyle name="Output 2 4 3 2 7 4 3" xfId="26808"/>
    <cellStyle name="Output 2 4 3 2 7 5" xfId="26809"/>
    <cellStyle name="Output 2 4 3 2 7 5 2" xfId="26810"/>
    <cellStyle name="Output 2 4 3 2 7 5 3" xfId="26811"/>
    <cellStyle name="Output 2 4 3 2 7 6" xfId="26812"/>
    <cellStyle name="Output 2 4 3 2 7 6 2" xfId="26813"/>
    <cellStyle name="Output 2 4 3 2 7 6 3" xfId="26814"/>
    <cellStyle name="Output 2 4 3 2 7 7" xfId="26815"/>
    <cellStyle name="Output 2 4 3 2 7 8" xfId="26816"/>
    <cellStyle name="Output 2 4 3 2 7 9" xfId="26817"/>
    <cellStyle name="Output 2 4 3 2 8" xfId="26818"/>
    <cellStyle name="Output 2 4 3 2 8 2" xfId="26819"/>
    <cellStyle name="Output 2 4 3 2 8 2 2" xfId="26820"/>
    <cellStyle name="Output 2 4 3 2 8 2 3" xfId="26821"/>
    <cellStyle name="Output 2 4 3 2 8 3" xfId="26822"/>
    <cellStyle name="Output 2 4 3 2 8 3 2" xfId="26823"/>
    <cellStyle name="Output 2 4 3 2 8 3 3" xfId="26824"/>
    <cellStyle name="Output 2 4 3 2 8 4" xfId="26825"/>
    <cellStyle name="Output 2 4 3 2 8 4 2" xfId="26826"/>
    <cellStyle name="Output 2 4 3 2 8 4 3" xfId="26827"/>
    <cellStyle name="Output 2 4 3 2 8 5" xfId="26828"/>
    <cellStyle name="Output 2 4 3 2 8 5 2" xfId="26829"/>
    <cellStyle name="Output 2 4 3 2 8 5 3" xfId="26830"/>
    <cellStyle name="Output 2 4 3 2 8 6" xfId="26831"/>
    <cellStyle name="Output 2 4 3 2 8 6 2" xfId="26832"/>
    <cellStyle name="Output 2 4 3 2 8 6 3" xfId="26833"/>
    <cellStyle name="Output 2 4 3 2 8 7" xfId="26834"/>
    <cellStyle name="Output 2 4 3 2 8 8" xfId="26835"/>
    <cellStyle name="Output 2 4 3 2 8 9" xfId="26836"/>
    <cellStyle name="Output 2 4 3 2 9" xfId="26837"/>
    <cellStyle name="Output 2 4 3 2 9 2" xfId="26838"/>
    <cellStyle name="Output 2 4 3 2 9 2 2" xfId="26839"/>
    <cellStyle name="Output 2 4 3 2 9 2 3" xfId="26840"/>
    <cellStyle name="Output 2 4 3 2 9 3" xfId="26841"/>
    <cellStyle name="Output 2 4 3 2 9 3 2" xfId="26842"/>
    <cellStyle name="Output 2 4 3 2 9 3 3" xfId="26843"/>
    <cellStyle name="Output 2 4 3 2 9 4" xfId="26844"/>
    <cellStyle name="Output 2 4 3 2 9 4 2" xfId="26845"/>
    <cellStyle name="Output 2 4 3 2 9 4 3" xfId="26846"/>
    <cellStyle name="Output 2 4 3 2 9 5" xfId="26847"/>
    <cellStyle name="Output 2 4 3 2 9 5 2" xfId="26848"/>
    <cellStyle name="Output 2 4 3 2 9 5 3" xfId="26849"/>
    <cellStyle name="Output 2 4 3 2 9 6" xfId="26850"/>
    <cellStyle name="Output 2 4 3 2 9 6 2" xfId="26851"/>
    <cellStyle name="Output 2 4 3 2 9 6 3" xfId="26852"/>
    <cellStyle name="Output 2 4 3 2 9 7" xfId="26853"/>
    <cellStyle name="Output 2 4 3 2 9 8" xfId="26854"/>
    <cellStyle name="Output 2 4 3 20" xfId="26855"/>
    <cellStyle name="Output 2 4 3 21" xfId="26856"/>
    <cellStyle name="Output 2 4 3 3" xfId="26857"/>
    <cellStyle name="Output 2 4 3 3 10" xfId="26858"/>
    <cellStyle name="Output 2 4 3 3 10 2" xfId="26859"/>
    <cellStyle name="Output 2 4 3 3 10 2 2" xfId="26860"/>
    <cellStyle name="Output 2 4 3 3 10 2 3" xfId="26861"/>
    <cellStyle name="Output 2 4 3 3 10 3" xfId="26862"/>
    <cellStyle name="Output 2 4 3 3 10 3 2" xfId="26863"/>
    <cellStyle name="Output 2 4 3 3 10 3 3" xfId="26864"/>
    <cellStyle name="Output 2 4 3 3 10 4" xfId="26865"/>
    <cellStyle name="Output 2 4 3 3 10 4 2" xfId="26866"/>
    <cellStyle name="Output 2 4 3 3 10 4 3" xfId="26867"/>
    <cellStyle name="Output 2 4 3 3 10 5" xfId="26868"/>
    <cellStyle name="Output 2 4 3 3 10 5 2" xfId="26869"/>
    <cellStyle name="Output 2 4 3 3 10 5 3" xfId="26870"/>
    <cellStyle name="Output 2 4 3 3 10 6" xfId="26871"/>
    <cellStyle name="Output 2 4 3 3 10 6 2" xfId="26872"/>
    <cellStyle name="Output 2 4 3 3 10 6 3" xfId="26873"/>
    <cellStyle name="Output 2 4 3 3 10 7" xfId="26874"/>
    <cellStyle name="Output 2 4 3 3 10 8" xfId="26875"/>
    <cellStyle name="Output 2 4 3 3 11" xfId="26876"/>
    <cellStyle name="Output 2 4 3 3 11 2" xfId="26877"/>
    <cellStyle name="Output 2 4 3 3 11 2 2" xfId="26878"/>
    <cellStyle name="Output 2 4 3 3 11 2 3" xfId="26879"/>
    <cellStyle name="Output 2 4 3 3 11 3" xfId="26880"/>
    <cellStyle name="Output 2 4 3 3 11 3 2" xfId="26881"/>
    <cellStyle name="Output 2 4 3 3 11 3 3" xfId="26882"/>
    <cellStyle name="Output 2 4 3 3 11 4" xfId="26883"/>
    <cellStyle name="Output 2 4 3 3 11 4 2" xfId="26884"/>
    <cellStyle name="Output 2 4 3 3 11 4 3" xfId="26885"/>
    <cellStyle name="Output 2 4 3 3 11 5" xfId="26886"/>
    <cellStyle name="Output 2 4 3 3 11 5 2" xfId="26887"/>
    <cellStyle name="Output 2 4 3 3 11 5 3" xfId="26888"/>
    <cellStyle name="Output 2 4 3 3 11 6" xfId="26889"/>
    <cellStyle name="Output 2 4 3 3 11 6 2" xfId="26890"/>
    <cellStyle name="Output 2 4 3 3 11 6 3" xfId="26891"/>
    <cellStyle name="Output 2 4 3 3 11 7" xfId="26892"/>
    <cellStyle name="Output 2 4 3 3 11 8" xfId="26893"/>
    <cellStyle name="Output 2 4 3 3 12" xfId="26894"/>
    <cellStyle name="Output 2 4 3 3 12 2" xfId="26895"/>
    <cellStyle name="Output 2 4 3 3 12 2 2" xfId="26896"/>
    <cellStyle name="Output 2 4 3 3 12 2 3" xfId="26897"/>
    <cellStyle name="Output 2 4 3 3 12 3" xfId="26898"/>
    <cellStyle name="Output 2 4 3 3 12 3 2" xfId="26899"/>
    <cellStyle name="Output 2 4 3 3 12 3 3" xfId="26900"/>
    <cellStyle name="Output 2 4 3 3 12 4" xfId="26901"/>
    <cellStyle name="Output 2 4 3 3 12 4 2" xfId="26902"/>
    <cellStyle name="Output 2 4 3 3 12 4 3" xfId="26903"/>
    <cellStyle name="Output 2 4 3 3 12 5" xfId="26904"/>
    <cellStyle name="Output 2 4 3 3 12 5 2" xfId="26905"/>
    <cellStyle name="Output 2 4 3 3 12 5 3" xfId="26906"/>
    <cellStyle name="Output 2 4 3 3 12 6" xfId="26907"/>
    <cellStyle name="Output 2 4 3 3 12 6 2" xfId="26908"/>
    <cellStyle name="Output 2 4 3 3 12 6 3" xfId="26909"/>
    <cellStyle name="Output 2 4 3 3 12 7" xfId="26910"/>
    <cellStyle name="Output 2 4 3 3 12 8" xfId="26911"/>
    <cellStyle name="Output 2 4 3 3 13" xfId="26912"/>
    <cellStyle name="Output 2 4 3 3 13 2" xfId="26913"/>
    <cellStyle name="Output 2 4 3 3 13 2 2" xfId="26914"/>
    <cellStyle name="Output 2 4 3 3 13 2 3" xfId="26915"/>
    <cellStyle name="Output 2 4 3 3 13 3" xfId="26916"/>
    <cellStyle name="Output 2 4 3 3 13 3 2" xfId="26917"/>
    <cellStyle name="Output 2 4 3 3 13 3 3" xfId="26918"/>
    <cellStyle name="Output 2 4 3 3 13 4" xfId="26919"/>
    <cellStyle name="Output 2 4 3 3 13 4 2" xfId="26920"/>
    <cellStyle name="Output 2 4 3 3 13 4 3" xfId="26921"/>
    <cellStyle name="Output 2 4 3 3 13 5" xfId="26922"/>
    <cellStyle name="Output 2 4 3 3 13 5 2" xfId="26923"/>
    <cellStyle name="Output 2 4 3 3 13 5 3" xfId="26924"/>
    <cellStyle name="Output 2 4 3 3 13 6" xfId="26925"/>
    <cellStyle name="Output 2 4 3 3 13 6 2" xfId="26926"/>
    <cellStyle name="Output 2 4 3 3 13 6 3" xfId="26927"/>
    <cellStyle name="Output 2 4 3 3 13 7" xfId="26928"/>
    <cellStyle name="Output 2 4 3 3 13 8" xfId="26929"/>
    <cellStyle name="Output 2 4 3 3 14" xfId="26930"/>
    <cellStyle name="Output 2 4 3 3 14 2" xfId="26931"/>
    <cellStyle name="Output 2 4 3 3 14 2 2" xfId="26932"/>
    <cellStyle name="Output 2 4 3 3 14 2 3" xfId="26933"/>
    <cellStyle name="Output 2 4 3 3 14 3" xfId="26934"/>
    <cellStyle name="Output 2 4 3 3 14 3 2" xfId="26935"/>
    <cellStyle name="Output 2 4 3 3 14 3 3" xfId="26936"/>
    <cellStyle name="Output 2 4 3 3 14 4" xfId="26937"/>
    <cellStyle name="Output 2 4 3 3 14 4 2" xfId="26938"/>
    <cellStyle name="Output 2 4 3 3 14 4 3" xfId="26939"/>
    <cellStyle name="Output 2 4 3 3 14 5" xfId="26940"/>
    <cellStyle name="Output 2 4 3 3 14 5 2" xfId="26941"/>
    <cellStyle name="Output 2 4 3 3 14 5 3" xfId="26942"/>
    <cellStyle name="Output 2 4 3 3 14 6" xfId="26943"/>
    <cellStyle name="Output 2 4 3 3 14 6 2" xfId="26944"/>
    <cellStyle name="Output 2 4 3 3 14 6 3" xfId="26945"/>
    <cellStyle name="Output 2 4 3 3 14 7" xfId="26946"/>
    <cellStyle name="Output 2 4 3 3 14 8" xfId="26947"/>
    <cellStyle name="Output 2 4 3 3 15" xfId="26948"/>
    <cellStyle name="Output 2 4 3 3 15 2" xfId="26949"/>
    <cellStyle name="Output 2 4 3 3 15 3" xfId="26950"/>
    <cellStyle name="Output 2 4 3 3 16" xfId="26951"/>
    <cellStyle name="Output 2 4 3 3 16 2" xfId="26952"/>
    <cellStyle name="Output 2 4 3 3 16 3" xfId="26953"/>
    <cellStyle name="Output 2 4 3 3 17" xfId="26954"/>
    <cellStyle name="Output 2 4 3 3 18" xfId="26955"/>
    <cellStyle name="Output 2 4 3 3 2" xfId="26956"/>
    <cellStyle name="Output 2 4 3 3 2 2" xfId="26957"/>
    <cellStyle name="Output 2 4 3 3 2 2 2" xfId="26958"/>
    <cellStyle name="Output 2 4 3 3 2 2 3" xfId="26959"/>
    <cellStyle name="Output 2 4 3 3 2 3" xfId="26960"/>
    <cellStyle name="Output 2 4 3 3 2 3 2" xfId="26961"/>
    <cellStyle name="Output 2 4 3 3 2 3 3" xfId="26962"/>
    <cellStyle name="Output 2 4 3 3 2 4" xfId="26963"/>
    <cellStyle name="Output 2 4 3 3 2 4 2" xfId="26964"/>
    <cellStyle name="Output 2 4 3 3 2 4 3" xfId="26965"/>
    <cellStyle name="Output 2 4 3 3 2 5" xfId="26966"/>
    <cellStyle name="Output 2 4 3 3 2 5 2" xfId="26967"/>
    <cellStyle name="Output 2 4 3 3 2 5 3" xfId="26968"/>
    <cellStyle name="Output 2 4 3 3 2 6" xfId="26969"/>
    <cellStyle name="Output 2 4 3 3 2 6 2" xfId="26970"/>
    <cellStyle name="Output 2 4 3 3 2 6 3" xfId="26971"/>
    <cellStyle name="Output 2 4 3 3 2 7" xfId="26972"/>
    <cellStyle name="Output 2 4 3 3 2 8" xfId="26973"/>
    <cellStyle name="Output 2 4 3 3 2 9" xfId="26974"/>
    <cellStyle name="Output 2 4 3 3 3" xfId="26975"/>
    <cellStyle name="Output 2 4 3 3 3 2" xfId="26976"/>
    <cellStyle name="Output 2 4 3 3 3 2 2" xfId="26977"/>
    <cellStyle name="Output 2 4 3 3 3 2 3" xfId="26978"/>
    <cellStyle name="Output 2 4 3 3 3 3" xfId="26979"/>
    <cellStyle name="Output 2 4 3 3 3 3 2" xfId="26980"/>
    <cellStyle name="Output 2 4 3 3 3 3 3" xfId="26981"/>
    <cellStyle name="Output 2 4 3 3 3 4" xfId="26982"/>
    <cellStyle name="Output 2 4 3 3 3 4 2" xfId="26983"/>
    <cellStyle name="Output 2 4 3 3 3 4 3" xfId="26984"/>
    <cellStyle name="Output 2 4 3 3 3 5" xfId="26985"/>
    <cellStyle name="Output 2 4 3 3 3 5 2" xfId="26986"/>
    <cellStyle name="Output 2 4 3 3 3 5 3" xfId="26987"/>
    <cellStyle name="Output 2 4 3 3 3 6" xfId="26988"/>
    <cellStyle name="Output 2 4 3 3 3 6 2" xfId="26989"/>
    <cellStyle name="Output 2 4 3 3 3 6 3" xfId="26990"/>
    <cellStyle name="Output 2 4 3 3 3 7" xfId="26991"/>
    <cellStyle name="Output 2 4 3 3 3 8" xfId="26992"/>
    <cellStyle name="Output 2 4 3 3 3 9" xfId="26993"/>
    <cellStyle name="Output 2 4 3 3 4" xfId="26994"/>
    <cellStyle name="Output 2 4 3 3 4 2" xfId="26995"/>
    <cellStyle name="Output 2 4 3 3 4 2 2" xfId="26996"/>
    <cellStyle name="Output 2 4 3 3 4 2 3" xfId="26997"/>
    <cellStyle name="Output 2 4 3 3 4 3" xfId="26998"/>
    <cellStyle name="Output 2 4 3 3 4 3 2" xfId="26999"/>
    <cellStyle name="Output 2 4 3 3 4 3 3" xfId="27000"/>
    <cellStyle name="Output 2 4 3 3 4 4" xfId="27001"/>
    <cellStyle name="Output 2 4 3 3 4 4 2" xfId="27002"/>
    <cellStyle name="Output 2 4 3 3 4 4 3" xfId="27003"/>
    <cellStyle name="Output 2 4 3 3 4 5" xfId="27004"/>
    <cellStyle name="Output 2 4 3 3 4 5 2" xfId="27005"/>
    <cellStyle name="Output 2 4 3 3 4 5 3" xfId="27006"/>
    <cellStyle name="Output 2 4 3 3 4 6" xfId="27007"/>
    <cellStyle name="Output 2 4 3 3 4 6 2" xfId="27008"/>
    <cellStyle name="Output 2 4 3 3 4 6 3" xfId="27009"/>
    <cellStyle name="Output 2 4 3 3 4 7" xfId="27010"/>
    <cellStyle name="Output 2 4 3 3 4 8" xfId="27011"/>
    <cellStyle name="Output 2 4 3 3 4 9" xfId="27012"/>
    <cellStyle name="Output 2 4 3 3 5" xfId="27013"/>
    <cellStyle name="Output 2 4 3 3 5 2" xfId="27014"/>
    <cellStyle name="Output 2 4 3 3 5 2 2" xfId="27015"/>
    <cellStyle name="Output 2 4 3 3 5 2 3" xfId="27016"/>
    <cellStyle name="Output 2 4 3 3 5 3" xfId="27017"/>
    <cellStyle name="Output 2 4 3 3 5 3 2" xfId="27018"/>
    <cellStyle name="Output 2 4 3 3 5 3 3" xfId="27019"/>
    <cellStyle name="Output 2 4 3 3 5 4" xfId="27020"/>
    <cellStyle name="Output 2 4 3 3 5 4 2" xfId="27021"/>
    <cellStyle name="Output 2 4 3 3 5 4 3" xfId="27022"/>
    <cellStyle name="Output 2 4 3 3 5 5" xfId="27023"/>
    <cellStyle name="Output 2 4 3 3 5 5 2" xfId="27024"/>
    <cellStyle name="Output 2 4 3 3 5 5 3" xfId="27025"/>
    <cellStyle name="Output 2 4 3 3 5 6" xfId="27026"/>
    <cellStyle name="Output 2 4 3 3 5 6 2" xfId="27027"/>
    <cellStyle name="Output 2 4 3 3 5 6 3" xfId="27028"/>
    <cellStyle name="Output 2 4 3 3 5 7" xfId="27029"/>
    <cellStyle name="Output 2 4 3 3 5 8" xfId="27030"/>
    <cellStyle name="Output 2 4 3 3 5 9" xfId="27031"/>
    <cellStyle name="Output 2 4 3 3 6" xfId="27032"/>
    <cellStyle name="Output 2 4 3 3 6 2" xfId="27033"/>
    <cellStyle name="Output 2 4 3 3 6 2 2" xfId="27034"/>
    <cellStyle name="Output 2 4 3 3 6 2 3" xfId="27035"/>
    <cellStyle name="Output 2 4 3 3 6 3" xfId="27036"/>
    <cellStyle name="Output 2 4 3 3 6 3 2" xfId="27037"/>
    <cellStyle name="Output 2 4 3 3 6 3 3" xfId="27038"/>
    <cellStyle name="Output 2 4 3 3 6 4" xfId="27039"/>
    <cellStyle name="Output 2 4 3 3 6 4 2" xfId="27040"/>
    <cellStyle name="Output 2 4 3 3 6 4 3" xfId="27041"/>
    <cellStyle name="Output 2 4 3 3 6 5" xfId="27042"/>
    <cellStyle name="Output 2 4 3 3 6 5 2" xfId="27043"/>
    <cellStyle name="Output 2 4 3 3 6 5 3" xfId="27044"/>
    <cellStyle name="Output 2 4 3 3 6 6" xfId="27045"/>
    <cellStyle name="Output 2 4 3 3 6 6 2" xfId="27046"/>
    <cellStyle name="Output 2 4 3 3 6 6 3" xfId="27047"/>
    <cellStyle name="Output 2 4 3 3 6 7" xfId="27048"/>
    <cellStyle name="Output 2 4 3 3 6 8" xfId="27049"/>
    <cellStyle name="Output 2 4 3 3 6 9" xfId="27050"/>
    <cellStyle name="Output 2 4 3 3 7" xfId="27051"/>
    <cellStyle name="Output 2 4 3 3 7 2" xfId="27052"/>
    <cellStyle name="Output 2 4 3 3 7 2 2" xfId="27053"/>
    <cellStyle name="Output 2 4 3 3 7 2 3" xfId="27054"/>
    <cellStyle name="Output 2 4 3 3 7 3" xfId="27055"/>
    <cellStyle name="Output 2 4 3 3 7 3 2" xfId="27056"/>
    <cellStyle name="Output 2 4 3 3 7 3 3" xfId="27057"/>
    <cellStyle name="Output 2 4 3 3 7 4" xfId="27058"/>
    <cellStyle name="Output 2 4 3 3 7 4 2" xfId="27059"/>
    <cellStyle name="Output 2 4 3 3 7 4 3" xfId="27060"/>
    <cellStyle name="Output 2 4 3 3 7 5" xfId="27061"/>
    <cellStyle name="Output 2 4 3 3 7 5 2" xfId="27062"/>
    <cellStyle name="Output 2 4 3 3 7 5 3" xfId="27063"/>
    <cellStyle name="Output 2 4 3 3 7 6" xfId="27064"/>
    <cellStyle name="Output 2 4 3 3 7 6 2" xfId="27065"/>
    <cellStyle name="Output 2 4 3 3 7 6 3" xfId="27066"/>
    <cellStyle name="Output 2 4 3 3 7 7" xfId="27067"/>
    <cellStyle name="Output 2 4 3 3 7 8" xfId="27068"/>
    <cellStyle name="Output 2 4 3 3 7 9" xfId="27069"/>
    <cellStyle name="Output 2 4 3 3 8" xfId="27070"/>
    <cellStyle name="Output 2 4 3 3 8 2" xfId="27071"/>
    <cellStyle name="Output 2 4 3 3 8 2 2" xfId="27072"/>
    <cellStyle name="Output 2 4 3 3 8 2 3" xfId="27073"/>
    <cellStyle name="Output 2 4 3 3 8 3" xfId="27074"/>
    <cellStyle name="Output 2 4 3 3 8 3 2" xfId="27075"/>
    <cellStyle name="Output 2 4 3 3 8 3 3" xfId="27076"/>
    <cellStyle name="Output 2 4 3 3 8 4" xfId="27077"/>
    <cellStyle name="Output 2 4 3 3 8 4 2" xfId="27078"/>
    <cellStyle name="Output 2 4 3 3 8 4 3" xfId="27079"/>
    <cellStyle name="Output 2 4 3 3 8 5" xfId="27080"/>
    <cellStyle name="Output 2 4 3 3 8 5 2" xfId="27081"/>
    <cellStyle name="Output 2 4 3 3 8 5 3" xfId="27082"/>
    <cellStyle name="Output 2 4 3 3 8 6" xfId="27083"/>
    <cellStyle name="Output 2 4 3 3 8 6 2" xfId="27084"/>
    <cellStyle name="Output 2 4 3 3 8 6 3" xfId="27085"/>
    <cellStyle name="Output 2 4 3 3 8 7" xfId="27086"/>
    <cellStyle name="Output 2 4 3 3 8 8" xfId="27087"/>
    <cellStyle name="Output 2 4 3 3 8 9" xfId="27088"/>
    <cellStyle name="Output 2 4 3 3 9" xfId="27089"/>
    <cellStyle name="Output 2 4 3 3 9 2" xfId="27090"/>
    <cellStyle name="Output 2 4 3 3 9 2 2" xfId="27091"/>
    <cellStyle name="Output 2 4 3 3 9 2 3" xfId="27092"/>
    <cellStyle name="Output 2 4 3 3 9 3" xfId="27093"/>
    <cellStyle name="Output 2 4 3 3 9 3 2" xfId="27094"/>
    <cellStyle name="Output 2 4 3 3 9 3 3" xfId="27095"/>
    <cellStyle name="Output 2 4 3 3 9 4" xfId="27096"/>
    <cellStyle name="Output 2 4 3 3 9 4 2" xfId="27097"/>
    <cellStyle name="Output 2 4 3 3 9 4 3" xfId="27098"/>
    <cellStyle name="Output 2 4 3 3 9 5" xfId="27099"/>
    <cellStyle name="Output 2 4 3 3 9 5 2" xfId="27100"/>
    <cellStyle name="Output 2 4 3 3 9 5 3" xfId="27101"/>
    <cellStyle name="Output 2 4 3 3 9 6" xfId="27102"/>
    <cellStyle name="Output 2 4 3 3 9 6 2" xfId="27103"/>
    <cellStyle name="Output 2 4 3 3 9 6 3" xfId="27104"/>
    <cellStyle name="Output 2 4 3 3 9 7" xfId="27105"/>
    <cellStyle name="Output 2 4 3 3 9 8" xfId="27106"/>
    <cellStyle name="Output 2 4 3 4" xfId="27107"/>
    <cellStyle name="Output 2 4 3 4 10" xfId="27108"/>
    <cellStyle name="Output 2 4 3 4 11" xfId="27109"/>
    <cellStyle name="Output 2 4 3 4 2" xfId="27110"/>
    <cellStyle name="Output 2 4 3 4 2 2" xfId="27111"/>
    <cellStyle name="Output 2 4 3 4 2 3" xfId="27112"/>
    <cellStyle name="Output 2 4 3 4 2 4" xfId="27113"/>
    <cellStyle name="Output 2 4 3 4 3" xfId="27114"/>
    <cellStyle name="Output 2 4 3 4 3 2" xfId="27115"/>
    <cellStyle name="Output 2 4 3 4 3 3" xfId="27116"/>
    <cellStyle name="Output 2 4 3 4 3 4" xfId="27117"/>
    <cellStyle name="Output 2 4 3 4 4" xfId="27118"/>
    <cellStyle name="Output 2 4 3 4 4 2" xfId="27119"/>
    <cellStyle name="Output 2 4 3 4 4 3" xfId="27120"/>
    <cellStyle name="Output 2 4 3 4 4 4" xfId="27121"/>
    <cellStyle name="Output 2 4 3 4 5" xfId="27122"/>
    <cellStyle name="Output 2 4 3 4 5 2" xfId="27123"/>
    <cellStyle name="Output 2 4 3 4 5 3" xfId="27124"/>
    <cellStyle name="Output 2 4 3 4 5 4" xfId="27125"/>
    <cellStyle name="Output 2 4 3 4 6" xfId="27126"/>
    <cellStyle name="Output 2 4 3 4 6 2" xfId="27127"/>
    <cellStyle name="Output 2 4 3 4 6 3" xfId="27128"/>
    <cellStyle name="Output 2 4 3 4 6 4" xfId="27129"/>
    <cellStyle name="Output 2 4 3 4 7" xfId="27130"/>
    <cellStyle name="Output 2 4 3 4 8" xfId="27131"/>
    <cellStyle name="Output 2 4 3 4 9" xfId="27132"/>
    <cellStyle name="Output 2 4 3 5" xfId="27133"/>
    <cellStyle name="Output 2 4 3 5 10" xfId="27134"/>
    <cellStyle name="Output 2 4 3 5 11" xfId="27135"/>
    <cellStyle name="Output 2 4 3 5 2" xfId="27136"/>
    <cellStyle name="Output 2 4 3 5 2 2" xfId="27137"/>
    <cellStyle name="Output 2 4 3 5 2 3" xfId="27138"/>
    <cellStyle name="Output 2 4 3 5 2 4" xfId="27139"/>
    <cellStyle name="Output 2 4 3 5 3" xfId="27140"/>
    <cellStyle name="Output 2 4 3 5 3 2" xfId="27141"/>
    <cellStyle name="Output 2 4 3 5 3 3" xfId="27142"/>
    <cellStyle name="Output 2 4 3 5 3 4" xfId="27143"/>
    <cellStyle name="Output 2 4 3 5 4" xfId="27144"/>
    <cellStyle name="Output 2 4 3 5 4 2" xfId="27145"/>
    <cellStyle name="Output 2 4 3 5 4 3" xfId="27146"/>
    <cellStyle name="Output 2 4 3 5 4 4" xfId="27147"/>
    <cellStyle name="Output 2 4 3 5 5" xfId="27148"/>
    <cellStyle name="Output 2 4 3 5 5 2" xfId="27149"/>
    <cellStyle name="Output 2 4 3 5 5 3" xfId="27150"/>
    <cellStyle name="Output 2 4 3 5 5 4" xfId="27151"/>
    <cellStyle name="Output 2 4 3 5 6" xfId="27152"/>
    <cellStyle name="Output 2 4 3 5 6 2" xfId="27153"/>
    <cellStyle name="Output 2 4 3 5 6 3" xfId="27154"/>
    <cellStyle name="Output 2 4 3 5 6 4" xfId="27155"/>
    <cellStyle name="Output 2 4 3 5 7" xfId="27156"/>
    <cellStyle name="Output 2 4 3 5 8" xfId="27157"/>
    <cellStyle name="Output 2 4 3 5 9" xfId="27158"/>
    <cellStyle name="Output 2 4 3 6" xfId="27159"/>
    <cellStyle name="Output 2 4 3 6 2" xfId="27160"/>
    <cellStyle name="Output 2 4 3 6 2 2" xfId="27161"/>
    <cellStyle name="Output 2 4 3 6 2 3" xfId="27162"/>
    <cellStyle name="Output 2 4 3 6 3" xfId="27163"/>
    <cellStyle name="Output 2 4 3 6 3 2" xfId="27164"/>
    <cellStyle name="Output 2 4 3 6 3 3" xfId="27165"/>
    <cellStyle name="Output 2 4 3 6 4" xfId="27166"/>
    <cellStyle name="Output 2 4 3 6 4 2" xfId="27167"/>
    <cellStyle name="Output 2 4 3 6 4 3" xfId="27168"/>
    <cellStyle name="Output 2 4 3 6 5" xfId="27169"/>
    <cellStyle name="Output 2 4 3 6 5 2" xfId="27170"/>
    <cellStyle name="Output 2 4 3 6 5 3" xfId="27171"/>
    <cellStyle name="Output 2 4 3 6 6" xfId="27172"/>
    <cellStyle name="Output 2 4 3 6 6 2" xfId="27173"/>
    <cellStyle name="Output 2 4 3 6 6 3" xfId="27174"/>
    <cellStyle name="Output 2 4 3 6 7" xfId="27175"/>
    <cellStyle name="Output 2 4 3 6 8" xfId="27176"/>
    <cellStyle name="Output 2 4 3 6 9" xfId="27177"/>
    <cellStyle name="Output 2 4 3 7" xfId="27178"/>
    <cellStyle name="Output 2 4 3 7 2" xfId="27179"/>
    <cellStyle name="Output 2 4 3 7 2 2" xfId="27180"/>
    <cellStyle name="Output 2 4 3 7 2 3" xfId="27181"/>
    <cellStyle name="Output 2 4 3 7 3" xfId="27182"/>
    <cellStyle name="Output 2 4 3 7 3 2" xfId="27183"/>
    <cellStyle name="Output 2 4 3 7 3 3" xfId="27184"/>
    <cellStyle name="Output 2 4 3 7 4" xfId="27185"/>
    <cellStyle name="Output 2 4 3 7 4 2" xfId="27186"/>
    <cellStyle name="Output 2 4 3 7 4 3" xfId="27187"/>
    <cellStyle name="Output 2 4 3 7 5" xfId="27188"/>
    <cellStyle name="Output 2 4 3 7 5 2" xfId="27189"/>
    <cellStyle name="Output 2 4 3 7 5 3" xfId="27190"/>
    <cellStyle name="Output 2 4 3 7 6" xfId="27191"/>
    <cellStyle name="Output 2 4 3 7 6 2" xfId="27192"/>
    <cellStyle name="Output 2 4 3 7 6 3" xfId="27193"/>
    <cellStyle name="Output 2 4 3 7 7" xfId="27194"/>
    <cellStyle name="Output 2 4 3 7 8" xfId="27195"/>
    <cellStyle name="Output 2 4 3 7 9" xfId="27196"/>
    <cellStyle name="Output 2 4 3 8" xfId="27197"/>
    <cellStyle name="Output 2 4 3 8 2" xfId="27198"/>
    <cellStyle name="Output 2 4 3 8 2 2" xfId="27199"/>
    <cellStyle name="Output 2 4 3 8 2 3" xfId="27200"/>
    <cellStyle name="Output 2 4 3 8 3" xfId="27201"/>
    <cellStyle name="Output 2 4 3 8 3 2" xfId="27202"/>
    <cellStyle name="Output 2 4 3 8 3 3" xfId="27203"/>
    <cellStyle name="Output 2 4 3 8 4" xfId="27204"/>
    <cellStyle name="Output 2 4 3 8 4 2" xfId="27205"/>
    <cellStyle name="Output 2 4 3 8 4 3" xfId="27206"/>
    <cellStyle name="Output 2 4 3 8 5" xfId="27207"/>
    <cellStyle name="Output 2 4 3 8 5 2" xfId="27208"/>
    <cellStyle name="Output 2 4 3 8 5 3" xfId="27209"/>
    <cellStyle name="Output 2 4 3 8 6" xfId="27210"/>
    <cellStyle name="Output 2 4 3 8 6 2" xfId="27211"/>
    <cellStyle name="Output 2 4 3 8 6 3" xfId="27212"/>
    <cellStyle name="Output 2 4 3 8 7" xfId="27213"/>
    <cellStyle name="Output 2 4 3 8 8" xfId="27214"/>
    <cellStyle name="Output 2 4 3 8 9" xfId="27215"/>
    <cellStyle name="Output 2 4 3 9" xfId="27216"/>
    <cellStyle name="Output 2 4 3 9 2" xfId="27217"/>
    <cellStyle name="Output 2 4 3 9 2 2" xfId="27218"/>
    <cellStyle name="Output 2 4 3 9 2 3" xfId="27219"/>
    <cellStyle name="Output 2 4 3 9 3" xfId="27220"/>
    <cellStyle name="Output 2 4 3 9 3 2" xfId="27221"/>
    <cellStyle name="Output 2 4 3 9 3 3" xfId="27222"/>
    <cellStyle name="Output 2 4 3 9 4" xfId="27223"/>
    <cellStyle name="Output 2 4 3 9 4 2" xfId="27224"/>
    <cellStyle name="Output 2 4 3 9 4 3" xfId="27225"/>
    <cellStyle name="Output 2 4 3 9 5" xfId="27226"/>
    <cellStyle name="Output 2 4 3 9 5 2" xfId="27227"/>
    <cellStyle name="Output 2 4 3 9 5 3" xfId="27228"/>
    <cellStyle name="Output 2 4 3 9 6" xfId="27229"/>
    <cellStyle name="Output 2 4 3 9 6 2" xfId="27230"/>
    <cellStyle name="Output 2 4 3 9 6 3" xfId="27231"/>
    <cellStyle name="Output 2 4 3 9 7" xfId="27232"/>
    <cellStyle name="Output 2 4 3 9 8" xfId="27233"/>
    <cellStyle name="Output 2 4 3 9 9" xfId="27234"/>
    <cellStyle name="Output 2 4 4" xfId="27235"/>
    <cellStyle name="Output 2 4 4 10" xfId="27236"/>
    <cellStyle name="Output 2 4 4 10 2" xfId="27237"/>
    <cellStyle name="Output 2 4 4 10 2 2" xfId="27238"/>
    <cellStyle name="Output 2 4 4 10 2 3" xfId="27239"/>
    <cellStyle name="Output 2 4 4 10 3" xfId="27240"/>
    <cellStyle name="Output 2 4 4 10 3 2" xfId="27241"/>
    <cellStyle name="Output 2 4 4 10 3 3" xfId="27242"/>
    <cellStyle name="Output 2 4 4 10 4" xfId="27243"/>
    <cellStyle name="Output 2 4 4 10 4 2" xfId="27244"/>
    <cellStyle name="Output 2 4 4 10 4 3" xfId="27245"/>
    <cellStyle name="Output 2 4 4 10 5" xfId="27246"/>
    <cellStyle name="Output 2 4 4 10 5 2" xfId="27247"/>
    <cellStyle name="Output 2 4 4 10 5 3" xfId="27248"/>
    <cellStyle name="Output 2 4 4 10 6" xfId="27249"/>
    <cellStyle name="Output 2 4 4 10 6 2" xfId="27250"/>
    <cellStyle name="Output 2 4 4 10 6 3" xfId="27251"/>
    <cellStyle name="Output 2 4 4 10 7" xfId="27252"/>
    <cellStyle name="Output 2 4 4 10 8" xfId="27253"/>
    <cellStyle name="Output 2 4 4 11" xfId="27254"/>
    <cellStyle name="Output 2 4 4 11 2" xfId="27255"/>
    <cellStyle name="Output 2 4 4 11 2 2" xfId="27256"/>
    <cellStyle name="Output 2 4 4 11 2 3" xfId="27257"/>
    <cellStyle name="Output 2 4 4 11 3" xfId="27258"/>
    <cellStyle name="Output 2 4 4 11 3 2" xfId="27259"/>
    <cellStyle name="Output 2 4 4 11 3 3" xfId="27260"/>
    <cellStyle name="Output 2 4 4 11 4" xfId="27261"/>
    <cellStyle name="Output 2 4 4 11 4 2" xfId="27262"/>
    <cellStyle name="Output 2 4 4 11 4 3" xfId="27263"/>
    <cellStyle name="Output 2 4 4 11 5" xfId="27264"/>
    <cellStyle name="Output 2 4 4 11 5 2" xfId="27265"/>
    <cellStyle name="Output 2 4 4 11 5 3" xfId="27266"/>
    <cellStyle name="Output 2 4 4 11 6" xfId="27267"/>
    <cellStyle name="Output 2 4 4 11 6 2" xfId="27268"/>
    <cellStyle name="Output 2 4 4 11 6 3" xfId="27269"/>
    <cellStyle name="Output 2 4 4 11 7" xfId="27270"/>
    <cellStyle name="Output 2 4 4 11 8" xfId="27271"/>
    <cellStyle name="Output 2 4 4 12" xfId="27272"/>
    <cellStyle name="Output 2 4 4 12 2" xfId="27273"/>
    <cellStyle name="Output 2 4 4 12 2 2" xfId="27274"/>
    <cellStyle name="Output 2 4 4 12 2 3" xfId="27275"/>
    <cellStyle name="Output 2 4 4 12 3" xfId="27276"/>
    <cellStyle name="Output 2 4 4 12 3 2" xfId="27277"/>
    <cellStyle name="Output 2 4 4 12 3 3" xfId="27278"/>
    <cellStyle name="Output 2 4 4 12 4" xfId="27279"/>
    <cellStyle name="Output 2 4 4 12 4 2" xfId="27280"/>
    <cellStyle name="Output 2 4 4 12 4 3" xfId="27281"/>
    <cellStyle name="Output 2 4 4 12 5" xfId="27282"/>
    <cellStyle name="Output 2 4 4 12 5 2" xfId="27283"/>
    <cellStyle name="Output 2 4 4 12 5 3" xfId="27284"/>
    <cellStyle name="Output 2 4 4 12 6" xfId="27285"/>
    <cellStyle name="Output 2 4 4 12 6 2" xfId="27286"/>
    <cellStyle name="Output 2 4 4 12 6 3" xfId="27287"/>
    <cellStyle name="Output 2 4 4 12 7" xfId="27288"/>
    <cellStyle name="Output 2 4 4 12 8" xfId="27289"/>
    <cellStyle name="Output 2 4 4 13" xfId="27290"/>
    <cellStyle name="Output 2 4 4 13 2" xfId="27291"/>
    <cellStyle name="Output 2 4 4 13 2 2" xfId="27292"/>
    <cellStyle name="Output 2 4 4 13 2 3" xfId="27293"/>
    <cellStyle name="Output 2 4 4 13 3" xfId="27294"/>
    <cellStyle name="Output 2 4 4 13 3 2" xfId="27295"/>
    <cellStyle name="Output 2 4 4 13 3 3" xfId="27296"/>
    <cellStyle name="Output 2 4 4 13 4" xfId="27297"/>
    <cellStyle name="Output 2 4 4 13 4 2" xfId="27298"/>
    <cellStyle name="Output 2 4 4 13 4 3" xfId="27299"/>
    <cellStyle name="Output 2 4 4 13 5" xfId="27300"/>
    <cellStyle name="Output 2 4 4 13 5 2" xfId="27301"/>
    <cellStyle name="Output 2 4 4 13 5 3" xfId="27302"/>
    <cellStyle name="Output 2 4 4 13 6" xfId="27303"/>
    <cellStyle name="Output 2 4 4 13 6 2" xfId="27304"/>
    <cellStyle name="Output 2 4 4 13 6 3" xfId="27305"/>
    <cellStyle name="Output 2 4 4 13 7" xfId="27306"/>
    <cellStyle name="Output 2 4 4 13 8" xfId="27307"/>
    <cellStyle name="Output 2 4 4 14" xfId="27308"/>
    <cellStyle name="Output 2 4 4 14 2" xfId="27309"/>
    <cellStyle name="Output 2 4 4 14 2 2" xfId="27310"/>
    <cellStyle name="Output 2 4 4 14 2 3" xfId="27311"/>
    <cellStyle name="Output 2 4 4 14 3" xfId="27312"/>
    <cellStyle name="Output 2 4 4 14 3 2" xfId="27313"/>
    <cellStyle name="Output 2 4 4 14 3 3" xfId="27314"/>
    <cellStyle name="Output 2 4 4 14 4" xfId="27315"/>
    <cellStyle name="Output 2 4 4 14 4 2" xfId="27316"/>
    <cellStyle name="Output 2 4 4 14 4 3" xfId="27317"/>
    <cellStyle name="Output 2 4 4 14 5" xfId="27318"/>
    <cellStyle name="Output 2 4 4 14 5 2" xfId="27319"/>
    <cellStyle name="Output 2 4 4 14 5 3" xfId="27320"/>
    <cellStyle name="Output 2 4 4 14 6" xfId="27321"/>
    <cellStyle name="Output 2 4 4 14 6 2" xfId="27322"/>
    <cellStyle name="Output 2 4 4 14 6 3" xfId="27323"/>
    <cellStyle name="Output 2 4 4 14 7" xfId="27324"/>
    <cellStyle name="Output 2 4 4 14 8" xfId="27325"/>
    <cellStyle name="Output 2 4 4 15" xfId="27326"/>
    <cellStyle name="Output 2 4 4 15 2" xfId="27327"/>
    <cellStyle name="Output 2 4 4 15 3" xfId="27328"/>
    <cellStyle name="Output 2 4 4 16" xfId="27329"/>
    <cellStyle name="Output 2 4 4 16 2" xfId="27330"/>
    <cellStyle name="Output 2 4 4 16 3" xfId="27331"/>
    <cellStyle name="Output 2 4 4 17" xfId="27332"/>
    <cellStyle name="Output 2 4 4 18" xfId="27333"/>
    <cellStyle name="Output 2 4 4 2" xfId="27334"/>
    <cellStyle name="Output 2 4 4 2 2" xfId="27335"/>
    <cellStyle name="Output 2 4 4 2 2 2" xfId="27336"/>
    <cellStyle name="Output 2 4 4 2 2 3" xfId="27337"/>
    <cellStyle name="Output 2 4 4 2 3" xfId="27338"/>
    <cellStyle name="Output 2 4 4 2 3 2" xfId="27339"/>
    <cellStyle name="Output 2 4 4 2 3 3" xfId="27340"/>
    <cellStyle name="Output 2 4 4 2 4" xfId="27341"/>
    <cellStyle name="Output 2 4 4 2 4 2" xfId="27342"/>
    <cellStyle name="Output 2 4 4 2 4 3" xfId="27343"/>
    <cellStyle name="Output 2 4 4 2 5" xfId="27344"/>
    <cellStyle name="Output 2 4 4 2 5 2" xfId="27345"/>
    <cellStyle name="Output 2 4 4 2 5 3" xfId="27346"/>
    <cellStyle name="Output 2 4 4 2 6" xfId="27347"/>
    <cellStyle name="Output 2 4 4 2 6 2" xfId="27348"/>
    <cellStyle name="Output 2 4 4 2 6 3" xfId="27349"/>
    <cellStyle name="Output 2 4 4 2 7" xfId="27350"/>
    <cellStyle name="Output 2 4 4 2 8" xfId="27351"/>
    <cellStyle name="Output 2 4 4 2 9" xfId="27352"/>
    <cellStyle name="Output 2 4 4 3" xfId="27353"/>
    <cellStyle name="Output 2 4 4 3 2" xfId="27354"/>
    <cellStyle name="Output 2 4 4 3 2 2" xfId="27355"/>
    <cellStyle name="Output 2 4 4 3 2 3" xfId="27356"/>
    <cellStyle name="Output 2 4 4 3 3" xfId="27357"/>
    <cellStyle name="Output 2 4 4 3 3 2" xfId="27358"/>
    <cellStyle name="Output 2 4 4 3 3 3" xfId="27359"/>
    <cellStyle name="Output 2 4 4 3 4" xfId="27360"/>
    <cellStyle name="Output 2 4 4 3 4 2" xfId="27361"/>
    <cellStyle name="Output 2 4 4 3 4 3" xfId="27362"/>
    <cellStyle name="Output 2 4 4 3 5" xfId="27363"/>
    <cellStyle name="Output 2 4 4 3 5 2" xfId="27364"/>
    <cellStyle name="Output 2 4 4 3 5 3" xfId="27365"/>
    <cellStyle name="Output 2 4 4 3 6" xfId="27366"/>
    <cellStyle name="Output 2 4 4 3 6 2" xfId="27367"/>
    <cellStyle name="Output 2 4 4 3 6 3" xfId="27368"/>
    <cellStyle name="Output 2 4 4 3 7" xfId="27369"/>
    <cellStyle name="Output 2 4 4 3 8" xfId="27370"/>
    <cellStyle name="Output 2 4 4 3 9" xfId="27371"/>
    <cellStyle name="Output 2 4 4 4" xfId="27372"/>
    <cellStyle name="Output 2 4 4 4 2" xfId="27373"/>
    <cellStyle name="Output 2 4 4 4 2 2" xfId="27374"/>
    <cellStyle name="Output 2 4 4 4 2 3" xfId="27375"/>
    <cellStyle name="Output 2 4 4 4 3" xfId="27376"/>
    <cellStyle name="Output 2 4 4 4 3 2" xfId="27377"/>
    <cellStyle name="Output 2 4 4 4 3 3" xfId="27378"/>
    <cellStyle name="Output 2 4 4 4 4" xfId="27379"/>
    <cellStyle name="Output 2 4 4 4 4 2" xfId="27380"/>
    <cellStyle name="Output 2 4 4 4 4 3" xfId="27381"/>
    <cellStyle name="Output 2 4 4 4 5" xfId="27382"/>
    <cellStyle name="Output 2 4 4 4 5 2" xfId="27383"/>
    <cellStyle name="Output 2 4 4 4 5 3" xfId="27384"/>
    <cellStyle name="Output 2 4 4 4 6" xfId="27385"/>
    <cellStyle name="Output 2 4 4 4 6 2" xfId="27386"/>
    <cellStyle name="Output 2 4 4 4 6 3" xfId="27387"/>
    <cellStyle name="Output 2 4 4 4 7" xfId="27388"/>
    <cellStyle name="Output 2 4 4 4 8" xfId="27389"/>
    <cellStyle name="Output 2 4 4 4 9" xfId="27390"/>
    <cellStyle name="Output 2 4 4 5" xfId="27391"/>
    <cellStyle name="Output 2 4 4 5 2" xfId="27392"/>
    <cellStyle name="Output 2 4 4 5 2 2" xfId="27393"/>
    <cellStyle name="Output 2 4 4 5 2 3" xfId="27394"/>
    <cellStyle name="Output 2 4 4 5 3" xfId="27395"/>
    <cellStyle name="Output 2 4 4 5 3 2" xfId="27396"/>
    <cellStyle name="Output 2 4 4 5 3 3" xfId="27397"/>
    <cellStyle name="Output 2 4 4 5 4" xfId="27398"/>
    <cellStyle name="Output 2 4 4 5 4 2" xfId="27399"/>
    <cellStyle name="Output 2 4 4 5 4 3" xfId="27400"/>
    <cellStyle name="Output 2 4 4 5 5" xfId="27401"/>
    <cellStyle name="Output 2 4 4 5 5 2" xfId="27402"/>
    <cellStyle name="Output 2 4 4 5 5 3" xfId="27403"/>
    <cellStyle name="Output 2 4 4 5 6" xfId="27404"/>
    <cellStyle name="Output 2 4 4 5 6 2" xfId="27405"/>
    <cellStyle name="Output 2 4 4 5 6 3" xfId="27406"/>
    <cellStyle name="Output 2 4 4 5 7" xfId="27407"/>
    <cellStyle name="Output 2 4 4 5 8" xfId="27408"/>
    <cellStyle name="Output 2 4 4 5 9" xfId="27409"/>
    <cellStyle name="Output 2 4 4 6" xfId="27410"/>
    <cellStyle name="Output 2 4 4 6 2" xfId="27411"/>
    <cellStyle name="Output 2 4 4 6 2 2" xfId="27412"/>
    <cellStyle name="Output 2 4 4 6 2 3" xfId="27413"/>
    <cellStyle name="Output 2 4 4 6 3" xfId="27414"/>
    <cellStyle name="Output 2 4 4 6 3 2" xfId="27415"/>
    <cellStyle name="Output 2 4 4 6 3 3" xfId="27416"/>
    <cellStyle name="Output 2 4 4 6 4" xfId="27417"/>
    <cellStyle name="Output 2 4 4 6 4 2" xfId="27418"/>
    <cellStyle name="Output 2 4 4 6 4 3" xfId="27419"/>
    <cellStyle name="Output 2 4 4 6 5" xfId="27420"/>
    <cellStyle name="Output 2 4 4 6 5 2" xfId="27421"/>
    <cellStyle name="Output 2 4 4 6 5 3" xfId="27422"/>
    <cellStyle name="Output 2 4 4 6 6" xfId="27423"/>
    <cellStyle name="Output 2 4 4 6 6 2" xfId="27424"/>
    <cellStyle name="Output 2 4 4 6 6 3" xfId="27425"/>
    <cellStyle name="Output 2 4 4 6 7" xfId="27426"/>
    <cellStyle name="Output 2 4 4 6 8" xfId="27427"/>
    <cellStyle name="Output 2 4 4 6 9" xfId="27428"/>
    <cellStyle name="Output 2 4 4 7" xfId="27429"/>
    <cellStyle name="Output 2 4 4 7 2" xfId="27430"/>
    <cellStyle name="Output 2 4 4 7 2 2" xfId="27431"/>
    <cellStyle name="Output 2 4 4 7 2 3" xfId="27432"/>
    <cellStyle name="Output 2 4 4 7 3" xfId="27433"/>
    <cellStyle name="Output 2 4 4 7 3 2" xfId="27434"/>
    <cellStyle name="Output 2 4 4 7 3 3" xfId="27435"/>
    <cellStyle name="Output 2 4 4 7 4" xfId="27436"/>
    <cellStyle name="Output 2 4 4 7 4 2" xfId="27437"/>
    <cellStyle name="Output 2 4 4 7 4 3" xfId="27438"/>
    <cellStyle name="Output 2 4 4 7 5" xfId="27439"/>
    <cellStyle name="Output 2 4 4 7 5 2" xfId="27440"/>
    <cellStyle name="Output 2 4 4 7 5 3" xfId="27441"/>
    <cellStyle name="Output 2 4 4 7 6" xfId="27442"/>
    <cellStyle name="Output 2 4 4 7 6 2" xfId="27443"/>
    <cellStyle name="Output 2 4 4 7 6 3" xfId="27444"/>
    <cellStyle name="Output 2 4 4 7 7" xfId="27445"/>
    <cellStyle name="Output 2 4 4 7 8" xfId="27446"/>
    <cellStyle name="Output 2 4 4 7 9" xfId="27447"/>
    <cellStyle name="Output 2 4 4 8" xfId="27448"/>
    <cellStyle name="Output 2 4 4 8 2" xfId="27449"/>
    <cellStyle name="Output 2 4 4 8 2 2" xfId="27450"/>
    <cellStyle name="Output 2 4 4 8 2 3" xfId="27451"/>
    <cellStyle name="Output 2 4 4 8 3" xfId="27452"/>
    <cellStyle name="Output 2 4 4 8 3 2" xfId="27453"/>
    <cellStyle name="Output 2 4 4 8 3 3" xfId="27454"/>
    <cellStyle name="Output 2 4 4 8 4" xfId="27455"/>
    <cellStyle name="Output 2 4 4 8 4 2" xfId="27456"/>
    <cellStyle name="Output 2 4 4 8 4 3" xfId="27457"/>
    <cellStyle name="Output 2 4 4 8 5" xfId="27458"/>
    <cellStyle name="Output 2 4 4 8 5 2" xfId="27459"/>
    <cellStyle name="Output 2 4 4 8 5 3" xfId="27460"/>
    <cellStyle name="Output 2 4 4 8 6" xfId="27461"/>
    <cellStyle name="Output 2 4 4 8 6 2" xfId="27462"/>
    <cellStyle name="Output 2 4 4 8 6 3" xfId="27463"/>
    <cellStyle name="Output 2 4 4 8 7" xfId="27464"/>
    <cellStyle name="Output 2 4 4 8 8" xfId="27465"/>
    <cellStyle name="Output 2 4 4 8 9" xfId="27466"/>
    <cellStyle name="Output 2 4 4 9" xfId="27467"/>
    <cellStyle name="Output 2 4 4 9 2" xfId="27468"/>
    <cellStyle name="Output 2 4 4 9 2 2" xfId="27469"/>
    <cellStyle name="Output 2 4 4 9 2 3" xfId="27470"/>
    <cellStyle name="Output 2 4 4 9 3" xfId="27471"/>
    <cellStyle name="Output 2 4 4 9 3 2" xfId="27472"/>
    <cellStyle name="Output 2 4 4 9 3 3" xfId="27473"/>
    <cellStyle name="Output 2 4 4 9 4" xfId="27474"/>
    <cellStyle name="Output 2 4 4 9 4 2" xfId="27475"/>
    <cellStyle name="Output 2 4 4 9 4 3" xfId="27476"/>
    <cellStyle name="Output 2 4 4 9 5" xfId="27477"/>
    <cellStyle name="Output 2 4 4 9 5 2" xfId="27478"/>
    <cellStyle name="Output 2 4 4 9 5 3" xfId="27479"/>
    <cellStyle name="Output 2 4 4 9 6" xfId="27480"/>
    <cellStyle name="Output 2 4 4 9 6 2" xfId="27481"/>
    <cellStyle name="Output 2 4 4 9 6 3" xfId="27482"/>
    <cellStyle name="Output 2 4 4 9 7" xfId="27483"/>
    <cellStyle name="Output 2 4 4 9 8" xfId="27484"/>
    <cellStyle name="Output 2 4 5" xfId="27485"/>
    <cellStyle name="Output 2 4 5 10" xfId="27486"/>
    <cellStyle name="Output 2 4 5 10 2" xfId="27487"/>
    <cellStyle name="Output 2 4 5 10 2 2" xfId="27488"/>
    <cellStyle name="Output 2 4 5 10 2 3" xfId="27489"/>
    <cellStyle name="Output 2 4 5 10 3" xfId="27490"/>
    <cellStyle name="Output 2 4 5 10 3 2" xfId="27491"/>
    <cellStyle name="Output 2 4 5 10 3 3" xfId="27492"/>
    <cellStyle name="Output 2 4 5 10 4" xfId="27493"/>
    <cellStyle name="Output 2 4 5 10 4 2" xfId="27494"/>
    <cellStyle name="Output 2 4 5 10 4 3" xfId="27495"/>
    <cellStyle name="Output 2 4 5 10 5" xfId="27496"/>
    <cellStyle name="Output 2 4 5 10 5 2" xfId="27497"/>
    <cellStyle name="Output 2 4 5 10 5 3" xfId="27498"/>
    <cellStyle name="Output 2 4 5 10 6" xfId="27499"/>
    <cellStyle name="Output 2 4 5 10 6 2" xfId="27500"/>
    <cellStyle name="Output 2 4 5 10 6 3" xfId="27501"/>
    <cellStyle name="Output 2 4 5 10 7" xfId="27502"/>
    <cellStyle name="Output 2 4 5 10 8" xfId="27503"/>
    <cellStyle name="Output 2 4 5 11" xfId="27504"/>
    <cellStyle name="Output 2 4 5 11 2" xfId="27505"/>
    <cellStyle name="Output 2 4 5 11 2 2" xfId="27506"/>
    <cellStyle name="Output 2 4 5 11 2 3" xfId="27507"/>
    <cellStyle name="Output 2 4 5 11 3" xfId="27508"/>
    <cellStyle name="Output 2 4 5 11 3 2" xfId="27509"/>
    <cellStyle name="Output 2 4 5 11 3 3" xfId="27510"/>
    <cellStyle name="Output 2 4 5 11 4" xfId="27511"/>
    <cellStyle name="Output 2 4 5 11 4 2" xfId="27512"/>
    <cellStyle name="Output 2 4 5 11 4 3" xfId="27513"/>
    <cellStyle name="Output 2 4 5 11 5" xfId="27514"/>
    <cellStyle name="Output 2 4 5 11 5 2" xfId="27515"/>
    <cellStyle name="Output 2 4 5 11 5 3" xfId="27516"/>
    <cellStyle name="Output 2 4 5 11 6" xfId="27517"/>
    <cellStyle name="Output 2 4 5 11 6 2" xfId="27518"/>
    <cellStyle name="Output 2 4 5 11 6 3" xfId="27519"/>
    <cellStyle name="Output 2 4 5 11 7" xfId="27520"/>
    <cellStyle name="Output 2 4 5 11 8" xfId="27521"/>
    <cellStyle name="Output 2 4 5 12" xfId="27522"/>
    <cellStyle name="Output 2 4 5 12 2" xfId="27523"/>
    <cellStyle name="Output 2 4 5 12 2 2" xfId="27524"/>
    <cellStyle name="Output 2 4 5 12 2 3" xfId="27525"/>
    <cellStyle name="Output 2 4 5 12 3" xfId="27526"/>
    <cellStyle name="Output 2 4 5 12 3 2" xfId="27527"/>
    <cellStyle name="Output 2 4 5 12 3 3" xfId="27528"/>
    <cellStyle name="Output 2 4 5 12 4" xfId="27529"/>
    <cellStyle name="Output 2 4 5 12 4 2" xfId="27530"/>
    <cellStyle name="Output 2 4 5 12 4 3" xfId="27531"/>
    <cellStyle name="Output 2 4 5 12 5" xfId="27532"/>
    <cellStyle name="Output 2 4 5 12 5 2" xfId="27533"/>
    <cellStyle name="Output 2 4 5 12 5 3" xfId="27534"/>
    <cellStyle name="Output 2 4 5 12 6" xfId="27535"/>
    <cellStyle name="Output 2 4 5 12 6 2" xfId="27536"/>
    <cellStyle name="Output 2 4 5 12 6 3" xfId="27537"/>
    <cellStyle name="Output 2 4 5 12 7" xfId="27538"/>
    <cellStyle name="Output 2 4 5 12 8" xfId="27539"/>
    <cellStyle name="Output 2 4 5 13" xfId="27540"/>
    <cellStyle name="Output 2 4 5 13 2" xfId="27541"/>
    <cellStyle name="Output 2 4 5 13 2 2" xfId="27542"/>
    <cellStyle name="Output 2 4 5 13 2 3" xfId="27543"/>
    <cellStyle name="Output 2 4 5 13 3" xfId="27544"/>
    <cellStyle name="Output 2 4 5 13 3 2" xfId="27545"/>
    <cellStyle name="Output 2 4 5 13 3 3" xfId="27546"/>
    <cellStyle name="Output 2 4 5 13 4" xfId="27547"/>
    <cellStyle name="Output 2 4 5 13 4 2" xfId="27548"/>
    <cellStyle name="Output 2 4 5 13 4 3" xfId="27549"/>
    <cellStyle name="Output 2 4 5 13 5" xfId="27550"/>
    <cellStyle name="Output 2 4 5 13 5 2" xfId="27551"/>
    <cellStyle name="Output 2 4 5 13 5 3" xfId="27552"/>
    <cellStyle name="Output 2 4 5 13 6" xfId="27553"/>
    <cellStyle name="Output 2 4 5 13 6 2" xfId="27554"/>
    <cellStyle name="Output 2 4 5 13 6 3" xfId="27555"/>
    <cellStyle name="Output 2 4 5 13 7" xfId="27556"/>
    <cellStyle name="Output 2 4 5 13 8" xfId="27557"/>
    <cellStyle name="Output 2 4 5 14" xfId="27558"/>
    <cellStyle name="Output 2 4 5 14 2" xfId="27559"/>
    <cellStyle name="Output 2 4 5 14 2 2" xfId="27560"/>
    <cellStyle name="Output 2 4 5 14 2 3" xfId="27561"/>
    <cellStyle name="Output 2 4 5 14 3" xfId="27562"/>
    <cellStyle name="Output 2 4 5 14 3 2" xfId="27563"/>
    <cellStyle name="Output 2 4 5 14 3 3" xfId="27564"/>
    <cellStyle name="Output 2 4 5 14 4" xfId="27565"/>
    <cellStyle name="Output 2 4 5 14 4 2" xfId="27566"/>
    <cellStyle name="Output 2 4 5 14 4 3" xfId="27567"/>
    <cellStyle name="Output 2 4 5 14 5" xfId="27568"/>
    <cellStyle name="Output 2 4 5 14 5 2" xfId="27569"/>
    <cellStyle name="Output 2 4 5 14 5 3" xfId="27570"/>
    <cellStyle name="Output 2 4 5 14 6" xfId="27571"/>
    <cellStyle name="Output 2 4 5 14 6 2" xfId="27572"/>
    <cellStyle name="Output 2 4 5 14 6 3" xfId="27573"/>
    <cellStyle name="Output 2 4 5 14 7" xfId="27574"/>
    <cellStyle name="Output 2 4 5 14 8" xfId="27575"/>
    <cellStyle name="Output 2 4 5 15" xfId="27576"/>
    <cellStyle name="Output 2 4 5 15 2" xfId="27577"/>
    <cellStyle name="Output 2 4 5 15 3" xfId="27578"/>
    <cellStyle name="Output 2 4 5 16" xfId="27579"/>
    <cellStyle name="Output 2 4 5 16 2" xfId="27580"/>
    <cellStyle name="Output 2 4 5 16 3" xfId="27581"/>
    <cellStyle name="Output 2 4 5 17" xfId="27582"/>
    <cellStyle name="Output 2 4 5 18" xfId="27583"/>
    <cellStyle name="Output 2 4 5 2" xfId="27584"/>
    <cellStyle name="Output 2 4 5 2 2" xfId="27585"/>
    <cellStyle name="Output 2 4 5 2 2 2" xfId="27586"/>
    <cellStyle name="Output 2 4 5 2 2 3" xfId="27587"/>
    <cellStyle name="Output 2 4 5 2 3" xfId="27588"/>
    <cellStyle name="Output 2 4 5 2 3 2" xfId="27589"/>
    <cellStyle name="Output 2 4 5 2 3 3" xfId="27590"/>
    <cellStyle name="Output 2 4 5 2 4" xfId="27591"/>
    <cellStyle name="Output 2 4 5 2 4 2" xfId="27592"/>
    <cellStyle name="Output 2 4 5 2 4 3" xfId="27593"/>
    <cellStyle name="Output 2 4 5 2 5" xfId="27594"/>
    <cellStyle name="Output 2 4 5 2 5 2" xfId="27595"/>
    <cellStyle name="Output 2 4 5 2 5 3" xfId="27596"/>
    <cellStyle name="Output 2 4 5 2 6" xfId="27597"/>
    <cellStyle name="Output 2 4 5 2 6 2" xfId="27598"/>
    <cellStyle name="Output 2 4 5 2 6 3" xfId="27599"/>
    <cellStyle name="Output 2 4 5 2 7" xfId="27600"/>
    <cellStyle name="Output 2 4 5 2 8" xfId="27601"/>
    <cellStyle name="Output 2 4 5 2 9" xfId="27602"/>
    <cellStyle name="Output 2 4 5 3" xfId="27603"/>
    <cellStyle name="Output 2 4 5 3 2" xfId="27604"/>
    <cellStyle name="Output 2 4 5 3 2 2" xfId="27605"/>
    <cellStyle name="Output 2 4 5 3 2 3" xfId="27606"/>
    <cellStyle name="Output 2 4 5 3 3" xfId="27607"/>
    <cellStyle name="Output 2 4 5 3 3 2" xfId="27608"/>
    <cellStyle name="Output 2 4 5 3 3 3" xfId="27609"/>
    <cellStyle name="Output 2 4 5 3 4" xfId="27610"/>
    <cellStyle name="Output 2 4 5 3 4 2" xfId="27611"/>
    <cellStyle name="Output 2 4 5 3 4 3" xfId="27612"/>
    <cellStyle name="Output 2 4 5 3 5" xfId="27613"/>
    <cellStyle name="Output 2 4 5 3 5 2" xfId="27614"/>
    <cellStyle name="Output 2 4 5 3 5 3" xfId="27615"/>
    <cellStyle name="Output 2 4 5 3 6" xfId="27616"/>
    <cellStyle name="Output 2 4 5 3 6 2" xfId="27617"/>
    <cellStyle name="Output 2 4 5 3 6 3" xfId="27618"/>
    <cellStyle name="Output 2 4 5 3 7" xfId="27619"/>
    <cellStyle name="Output 2 4 5 3 8" xfId="27620"/>
    <cellStyle name="Output 2 4 5 3 9" xfId="27621"/>
    <cellStyle name="Output 2 4 5 4" xfId="27622"/>
    <cellStyle name="Output 2 4 5 4 2" xfId="27623"/>
    <cellStyle name="Output 2 4 5 4 2 2" xfId="27624"/>
    <cellStyle name="Output 2 4 5 4 2 3" xfId="27625"/>
    <cellStyle name="Output 2 4 5 4 3" xfId="27626"/>
    <cellStyle name="Output 2 4 5 4 3 2" xfId="27627"/>
    <cellStyle name="Output 2 4 5 4 3 3" xfId="27628"/>
    <cellStyle name="Output 2 4 5 4 4" xfId="27629"/>
    <cellStyle name="Output 2 4 5 4 4 2" xfId="27630"/>
    <cellStyle name="Output 2 4 5 4 4 3" xfId="27631"/>
    <cellStyle name="Output 2 4 5 4 5" xfId="27632"/>
    <cellStyle name="Output 2 4 5 4 5 2" xfId="27633"/>
    <cellStyle name="Output 2 4 5 4 5 3" xfId="27634"/>
    <cellStyle name="Output 2 4 5 4 6" xfId="27635"/>
    <cellStyle name="Output 2 4 5 4 6 2" xfId="27636"/>
    <cellStyle name="Output 2 4 5 4 6 3" xfId="27637"/>
    <cellStyle name="Output 2 4 5 4 7" xfId="27638"/>
    <cellStyle name="Output 2 4 5 4 8" xfId="27639"/>
    <cellStyle name="Output 2 4 5 4 9" xfId="27640"/>
    <cellStyle name="Output 2 4 5 5" xfId="27641"/>
    <cellStyle name="Output 2 4 5 5 2" xfId="27642"/>
    <cellStyle name="Output 2 4 5 5 2 2" xfId="27643"/>
    <cellStyle name="Output 2 4 5 5 2 3" xfId="27644"/>
    <cellStyle name="Output 2 4 5 5 3" xfId="27645"/>
    <cellStyle name="Output 2 4 5 5 3 2" xfId="27646"/>
    <cellStyle name="Output 2 4 5 5 3 3" xfId="27647"/>
    <cellStyle name="Output 2 4 5 5 4" xfId="27648"/>
    <cellStyle name="Output 2 4 5 5 4 2" xfId="27649"/>
    <cellStyle name="Output 2 4 5 5 4 3" xfId="27650"/>
    <cellStyle name="Output 2 4 5 5 5" xfId="27651"/>
    <cellStyle name="Output 2 4 5 5 5 2" xfId="27652"/>
    <cellStyle name="Output 2 4 5 5 5 3" xfId="27653"/>
    <cellStyle name="Output 2 4 5 5 6" xfId="27654"/>
    <cellStyle name="Output 2 4 5 5 6 2" xfId="27655"/>
    <cellStyle name="Output 2 4 5 5 6 3" xfId="27656"/>
    <cellStyle name="Output 2 4 5 5 7" xfId="27657"/>
    <cellStyle name="Output 2 4 5 5 8" xfId="27658"/>
    <cellStyle name="Output 2 4 5 5 9" xfId="27659"/>
    <cellStyle name="Output 2 4 5 6" xfId="27660"/>
    <cellStyle name="Output 2 4 5 6 2" xfId="27661"/>
    <cellStyle name="Output 2 4 5 6 2 2" xfId="27662"/>
    <cellStyle name="Output 2 4 5 6 2 3" xfId="27663"/>
    <cellStyle name="Output 2 4 5 6 3" xfId="27664"/>
    <cellStyle name="Output 2 4 5 6 3 2" xfId="27665"/>
    <cellStyle name="Output 2 4 5 6 3 3" xfId="27666"/>
    <cellStyle name="Output 2 4 5 6 4" xfId="27667"/>
    <cellStyle name="Output 2 4 5 6 4 2" xfId="27668"/>
    <cellStyle name="Output 2 4 5 6 4 3" xfId="27669"/>
    <cellStyle name="Output 2 4 5 6 5" xfId="27670"/>
    <cellStyle name="Output 2 4 5 6 5 2" xfId="27671"/>
    <cellStyle name="Output 2 4 5 6 5 3" xfId="27672"/>
    <cellStyle name="Output 2 4 5 6 6" xfId="27673"/>
    <cellStyle name="Output 2 4 5 6 6 2" xfId="27674"/>
    <cellStyle name="Output 2 4 5 6 6 3" xfId="27675"/>
    <cellStyle name="Output 2 4 5 6 7" xfId="27676"/>
    <cellStyle name="Output 2 4 5 6 8" xfId="27677"/>
    <cellStyle name="Output 2 4 5 6 9" xfId="27678"/>
    <cellStyle name="Output 2 4 5 7" xfId="27679"/>
    <cellStyle name="Output 2 4 5 7 2" xfId="27680"/>
    <cellStyle name="Output 2 4 5 7 2 2" xfId="27681"/>
    <cellStyle name="Output 2 4 5 7 2 3" xfId="27682"/>
    <cellStyle name="Output 2 4 5 7 3" xfId="27683"/>
    <cellStyle name="Output 2 4 5 7 3 2" xfId="27684"/>
    <cellStyle name="Output 2 4 5 7 3 3" xfId="27685"/>
    <cellStyle name="Output 2 4 5 7 4" xfId="27686"/>
    <cellStyle name="Output 2 4 5 7 4 2" xfId="27687"/>
    <cellStyle name="Output 2 4 5 7 4 3" xfId="27688"/>
    <cellStyle name="Output 2 4 5 7 5" xfId="27689"/>
    <cellStyle name="Output 2 4 5 7 5 2" xfId="27690"/>
    <cellStyle name="Output 2 4 5 7 5 3" xfId="27691"/>
    <cellStyle name="Output 2 4 5 7 6" xfId="27692"/>
    <cellStyle name="Output 2 4 5 7 6 2" xfId="27693"/>
    <cellStyle name="Output 2 4 5 7 6 3" xfId="27694"/>
    <cellStyle name="Output 2 4 5 7 7" xfId="27695"/>
    <cellStyle name="Output 2 4 5 7 8" xfId="27696"/>
    <cellStyle name="Output 2 4 5 7 9" xfId="27697"/>
    <cellStyle name="Output 2 4 5 8" xfId="27698"/>
    <cellStyle name="Output 2 4 5 8 2" xfId="27699"/>
    <cellStyle name="Output 2 4 5 8 2 2" xfId="27700"/>
    <cellStyle name="Output 2 4 5 8 2 3" xfId="27701"/>
    <cellStyle name="Output 2 4 5 8 3" xfId="27702"/>
    <cellStyle name="Output 2 4 5 8 3 2" xfId="27703"/>
    <cellStyle name="Output 2 4 5 8 3 3" xfId="27704"/>
    <cellStyle name="Output 2 4 5 8 4" xfId="27705"/>
    <cellStyle name="Output 2 4 5 8 4 2" xfId="27706"/>
    <cellStyle name="Output 2 4 5 8 4 3" xfId="27707"/>
    <cellStyle name="Output 2 4 5 8 5" xfId="27708"/>
    <cellStyle name="Output 2 4 5 8 5 2" xfId="27709"/>
    <cellStyle name="Output 2 4 5 8 5 3" xfId="27710"/>
    <cellStyle name="Output 2 4 5 8 6" xfId="27711"/>
    <cellStyle name="Output 2 4 5 8 6 2" xfId="27712"/>
    <cellStyle name="Output 2 4 5 8 6 3" xfId="27713"/>
    <cellStyle name="Output 2 4 5 8 7" xfId="27714"/>
    <cellStyle name="Output 2 4 5 8 8" xfId="27715"/>
    <cellStyle name="Output 2 4 5 8 9" xfId="27716"/>
    <cellStyle name="Output 2 4 5 9" xfId="27717"/>
    <cellStyle name="Output 2 4 5 9 2" xfId="27718"/>
    <cellStyle name="Output 2 4 5 9 2 2" xfId="27719"/>
    <cellStyle name="Output 2 4 5 9 2 3" xfId="27720"/>
    <cellStyle name="Output 2 4 5 9 3" xfId="27721"/>
    <cellStyle name="Output 2 4 5 9 3 2" xfId="27722"/>
    <cellStyle name="Output 2 4 5 9 3 3" xfId="27723"/>
    <cellStyle name="Output 2 4 5 9 4" xfId="27724"/>
    <cellStyle name="Output 2 4 5 9 4 2" xfId="27725"/>
    <cellStyle name="Output 2 4 5 9 4 3" xfId="27726"/>
    <cellStyle name="Output 2 4 5 9 5" xfId="27727"/>
    <cellStyle name="Output 2 4 5 9 5 2" xfId="27728"/>
    <cellStyle name="Output 2 4 5 9 5 3" xfId="27729"/>
    <cellStyle name="Output 2 4 5 9 6" xfId="27730"/>
    <cellStyle name="Output 2 4 5 9 6 2" xfId="27731"/>
    <cellStyle name="Output 2 4 5 9 6 3" xfId="27732"/>
    <cellStyle name="Output 2 4 5 9 7" xfId="27733"/>
    <cellStyle name="Output 2 4 5 9 8" xfId="27734"/>
    <cellStyle name="Output 2 4 6" xfId="27735"/>
    <cellStyle name="Output 2 4 6 10" xfId="27736"/>
    <cellStyle name="Output 2 4 6 11" xfId="27737"/>
    <cellStyle name="Output 2 4 6 2" xfId="27738"/>
    <cellStyle name="Output 2 4 6 2 2" xfId="27739"/>
    <cellStyle name="Output 2 4 6 2 3" xfId="27740"/>
    <cellStyle name="Output 2 4 6 2 4" xfId="27741"/>
    <cellStyle name="Output 2 4 6 3" xfId="27742"/>
    <cellStyle name="Output 2 4 6 3 2" xfId="27743"/>
    <cellStyle name="Output 2 4 6 3 3" xfId="27744"/>
    <cellStyle name="Output 2 4 6 3 4" xfId="27745"/>
    <cellStyle name="Output 2 4 6 4" xfId="27746"/>
    <cellStyle name="Output 2 4 6 4 2" xfId="27747"/>
    <cellStyle name="Output 2 4 6 4 3" xfId="27748"/>
    <cellStyle name="Output 2 4 6 4 4" xfId="27749"/>
    <cellStyle name="Output 2 4 6 5" xfId="27750"/>
    <cellStyle name="Output 2 4 6 5 2" xfId="27751"/>
    <cellStyle name="Output 2 4 6 5 3" xfId="27752"/>
    <cellStyle name="Output 2 4 6 5 4" xfId="27753"/>
    <cellStyle name="Output 2 4 6 6" xfId="27754"/>
    <cellStyle name="Output 2 4 6 6 2" xfId="27755"/>
    <cellStyle name="Output 2 4 6 6 3" xfId="27756"/>
    <cellStyle name="Output 2 4 6 6 4" xfId="27757"/>
    <cellStyle name="Output 2 4 6 7" xfId="27758"/>
    <cellStyle name="Output 2 4 6 8" xfId="27759"/>
    <cellStyle name="Output 2 4 6 9" xfId="27760"/>
    <cellStyle name="Output 2 4 7" xfId="27761"/>
    <cellStyle name="Output 2 4 7 10" xfId="27762"/>
    <cellStyle name="Output 2 4 7 2" xfId="27763"/>
    <cellStyle name="Output 2 4 7 2 2" xfId="27764"/>
    <cellStyle name="Output 2 4 7 2 3" xfId="27765"/>
    <cellStyle name="Output 2 4 7 2 4" xfId="27766"/>
    <cellStyle name="Output 2 4 7 3" xfId="27767"/>
    <cellStyle name="Output 2 4 7 3 2" xfId="27768"/>
    <cellStyle name="Output 2 4 7 3 3" xfId="27769"/>
    <cellStyle name="Output 2 4 7 3 4" xfId="27770"/>
    <cellStyle name="Output 2 4 7 4" xfId="27771"/>
    <cellStyle name="Output 2 4 7 4 2" xfId="27772"/>
    <cellStyle name="Output 2 4 7 4 3" xfId="27773"/>
    <cellStyle name="Output 2 4 7 4 4" xfId="27774"/>
    <cellStyle name="Output 2 4 7 5" xfId="27775"/>
    <cellStyle name="Output 2 4 7 5 2" xfId="27776"/>
    <cellStyle name="Output 2 4 7 5 3" xfId="27777"/>
    <cellStyle name="Output 2 4 7 5 4" xfId="27778"/>
    <cellStyle name="Output 2 4 7 6" xfId="27779"/>
    <cellStyle name="Output 2 4 7 6 2" xfId="27780"/>
    <cellStyle name="Output 2 4 7 6 3" xfId="27781"/>
    <cellStyle name="Output 2 4 7 6 4" xfId="27782"/>
    <cellStyle name="Output 2 4 7 7" xfId="27783"/>
    <cellStyle name="Output 2 4 7 8" xfId="27784"/>
    <cellStyle name="Output 2 4 7 9" xfId="27785"/>
    <cellStyle name="Output 2 4 8" xfId="27786"/>
    <cellStyle name="Output 2 4 8 2" xfId="27787"/>
    <cellStyle name="Output 2 4 8 2 2" xfId="27788"/>
    <cellStyle name="Output 2 4 8 2 3" xfId="27789"/>
    <cellStyle name="Output 2 4 8 3" xfId="27790"/>
    <cellStyle name="Output 2 4 8 3 2" xfId="27791"/>
    <cellStyle name="Output 2 4 8 3 3" xfId="27792"/>
    <cellStyle name="Output 2 4 8 4" xfId="27793"/>
    <cellStyle name="Output 2 4 8 4 2" xfId="27794"/>
    <cellStyle name="Output 2 4 8 4 3" xfId="27795"/>
    <cellStyle name="Output 2 4 8 5" xfId="27796"/>
    <cellStyle name="Output 2 4 8 5 2" xfId="27797"/>
    <cellStyle name="Output 2 4 8 5 3" xfId="27798"/>
    <cellStyle name="Output 2 4 8 6" xfId="27799"/>
    <cellStyle name="Output 2 4 8 6 2" xfId="27800"/>
    <cellStyle name="Output 2 4 8 6 3" xfId="27801"/>
    <cellStyle name="Output 2 4 8 7" xfId="27802"/>
    <cellStyle name="Output 2 4 8 8" xfId="27803"/>
    <cellStyle name="Output 2 4 8 9" xfId="27804"/>
    <cellStyle name="Output 2 4 9" xfId="27805"/>
    <cellStyle name="Output 2 4 9 2" xfId="27806"/>
    <cellStyle name="Output 2 4 9 2 2" xfId="27807"/>
    <cellStyle name="Output 2 4 9 2 3" xfId="27808"/>
    <cellStyle name="Output 2 4 9 3" xfId="27809"/>
    <cellStyle name="Output 2 4 9 3 2" xfId="27810"/>
    <cellStyle name="Output 2 4 9 3 3" xfId="27811"/>
    <cellStyle name="Output 2 4 9 4" xfId="27812"/>
    <cellStyle name="Output 2 4 9 4 2" xfId="27813"/>
    <cellStyle name="Output 2 4 9 4 3" xfId="27814"/>
    <cellStyle name="Output 2 4 9 5" xfId="27815"/>
    <cellStyle name="Output 2 4 9 5 2" xfId="27816"/>
    <cellStyle name="Output 2 4 9 5 3" xfId="27817"/>
    <cellStyle name="Output 2 4 9 6" xfId="27818"/>
    <cellStyle name="Output 2 4 9 6 2" xfId="27819"/>
    <cellStyle name="Output 2 4 9 6 3" xfId="27820"/>
    <cellStyle name="Output 2 4 9 7" xfId="27821"/>
    <cellStyle name="Output 2 4 9 8" xfId="27822"/>
    <cellStyle name="Output 2 4 9 9" xfId="27823"/>
    <cellStyle name="Output 2 5" xfId="27824"/>
    <cellStyle name="Output 2 5 10" xfId="27825"/>
    <cellStyle name="Output 2 5 10 2" xfId="27826"/>
    <cellStyle name="Output 2 5 10 2 2" xfId="27827"/>
    <cellStyle name="Output 2 5 10 2 3" xfId="27828"/>
    <cellStyle name="Output 2 5 10 3" xfId="27829"/>
    <cellStyle name="Output 2 5 10 3 2" xfId="27830"/>
    <cellStyle name="Output 2 5 10 3 3" xfId="27831"/>
    <cellStyle name="Output 2 5 10 4" xfId="27832"/>
    <cellStyle name="Output 2 5 10 4 2" xfId="27833"/>
    <cellStyle name="Output 2 5 10 4 3" xfId="27834"/>
    <cellStyle name="Output 2 5 10 5" xfId="27835"/>
    <cellStyle name="Output 2 5 10 5 2" xfId="27836"/>
    <cellStyle name="Output 2 5 10 5 3" xfId="27837"/>
    <cellStyle name="Output 2 5 10 6" xfId="27838"/>
    <cellStyle name="Output 2 5 10 6 2" xfId="27839"/>
    <cellStyle name="Output 2 5 10 6 3" xfId="27840"/>
    <cellStyle name="Output 2 5 10 7" xfId="27841"/>
    <cellStyle name="Output 2 5 10 8" xfId="27842"/>
    <cellStyle name="Output 2 5 10 9" xfId="27843"/>
    <cellStyle name="Output 2 5 11" xfId="27844"/>
    <cellStyle name="Output 2 5 11 2" xfId="27845"/>
    <cellStyle name="Output 2 5 11 2 2" xfId="27846"/>
    <cellStyle name="Output 2 5 11 2 3" xfId="27847"/>
    <cellStyle name="Output 2 5 11 3" xfId="27848"/>
    <cellStyle name="Output 2 5 11 3 2" xfId="27849"/>
    <cellStyle name="Output 2 5 11 3 3" xfId="27850"/>
    <cellStyle name="Output 2 5 11 4" xfId="27851"/>
    <cellStyle name="Output 2 5 11 4 2" xfId="27852"/>
    <cellStyle name="Output 2 5 11 4 3" xfId="27853"/>
    <cellStyle name="Output 2 5 11 5" xfId="27854"/>
    <cellStyle name="Output 2 5 11 5 2" xfId="27855"/>
    <cellStyle name="Output 2 5 11 5 3" xfId="27856"/>
    <cellStyle name="Output 2 5 11 6" xfId="27857"/>
    <cellStyle name="Output 2 5 11 6 2" xfId="27858"/>
    <cellStyle name="Output 2 5 11 6 3" xfId="27859"/>
    <cellStyle name="Output 2 5 11 7" xfId="27860"/>
    <cellStyle name="Output 2 5 11 8" xfId="27861"/>
    <cellStyle name="Output 2 5 11 9" xfId="27862"/>
    <cellStyle name="Output 2 5 12" xfId="27863"/>
    <cellStyle name="Output 2 5 12 2" xfId="27864"/>
    <cellStyle name="Output 2 5 12 2 2" xfId="27865"/>
    <cellStyle name="Output 2 5 12 2 3" xfId="27866"/>
    <cellStyle name="Output 2 5 12 3" xfId="27867"/>
    <cellStyle name="Output 2 5 12 3 2" xfId="27868"/>
    <cellStyle name="Output 2 5 12 3 3" xfId="27869"/>
    <cellStyle name="Output 2 5 12 4" xfId="27870"/>
    <cellStyle name="Output 2 5 12 4 2" xfId="27871"/>
    <cellStyle name="Output 2 5 12 4 3" xfId="27872"/>
    <cellStyle name="Output 2 5 12 5" xfId="27873"/>
    <cellStyle name="Output 2 5 12 5 2" xfId="27874"/>
    <cellStyle name="Output 2 5 12 5 3" xfId="27875"/>
    <cellStyle name="Output 2 5 12 6" xfId="27876"/>
    <cellStyle name="Output 2 5 12 6 2" xfId="27877"/>
    <cellStyle name="Output 2 5 12 6 3" xfId="27878"/>
    <cellStyle name="Output 2 5 12 7" xfId="27879"/>
    <cellStyle name="Output 2 5 12 8" xfId="27880"/>
    <cellStyle name="Output 2 5 12 9" xfId="27881"/>
    <cellStyle name="Output 2 5 13" xfId="27882"/>
    <cellStyle name="Output 2 5 13 2" xfId="27883"/>
    <cellStyle name="Output 2 5 13 2 2" xfId="27884"/>
    <cellStyle name="Output 2 5 13 2 3" xfId="27885"/>
    <cellStyle name="Output 2 5 13 3" xfId="27886"/>
    <cellStyle name="Output 2 5 13 3 2" xfId="27887"/>
    <cellStyle name="Output 2 5 13 3 3" xfId="27888"/>
    <cellStyle name="Output 2 5 13 4" xfId="27889"/>
    <cellStyle name="Output 2 5 13 4 2" xfId="27890"/>
    <cellStyle name="Output 2 5 13 4 3" xfId="27891"/>
    <cellStyle name="Output 2 5 13 5" xfId="27892"/>
    <cellStyle name="Output 2 5 13 5 2" xfId="27893"/>
    <cellStyle name="Output 2 5 13 5 3" xfId="27894"/>
    <cellStyle name="Output 2 5 13 6" xfId="27895"/>
    <cellStyle name="Output 2 5 13 6 2" xfId="27896"/>
    <cellStyle name="Output 2 5 13 6 3" xfId="27897"/>
    <cellStyle name="Output 2 5 13 7" xfId="27898"/>
    <cellStyle name="Output 2 5 13 8" xfId="27899"/>
    <cellStyle name="Output 2 5 13 9" xfId="27900"/>
    <cellStyle name="Output 2 5 14" xfId="27901"/>
    <cellStyle name="Output 2 5 14 2" xfId="27902"/>
    <cellStyle name="Output 2 5 14 2 2" xfId="27903"/>
    <cellStyle name="Output 2 5 14 2 3" xfId="27904"/>
    <cellStyle name="Output 2 5 14 3" xfId="27905"/>
    <cellStyle name="Output 2 5 14 3 2" xfId="27906"/>
    <cellStyle name="Output 2 5 14 3 3" xfId="27907"/>
    <cellStyle name="Output 2 5 14 4" xfId="27908"/>
    <cellStyle name="Output 2 5 14 4 2" xfId="27909"/>
    <cellStyle name="Output 2 5 14 4 3" xfId="27910"/>
    <cellStyle name="Output 2 5 14 5" xfId="27911"/>
    <cellStyle name="Output 2 5 14 5 2" xfId="27912"/>
    <cellStyle name="Output 2 5 14 5 3" xfId="27913"/>
    <cellStyle name="Output 2 5 14 6" xfId="27914"/>
    <cellStyle name="Output 2 5 14 6 2" xfId="27915"/>
    <cellStyle name="Output 2 5 14 6 3" xfId="27916"/>
    <cellStyle name="Output 2 5 14 7" xfId="27917"/>
    <cellStyle name="Output 2 5 14 8" xfId="27918"/>
    <cellStyle name="Output 2 5 14 9" xfId="27919"/>
    <cellStyle name="Output 2 5 15" xfId="27920"/>
    <cellStyle name="Output 2 5 15 2" xfId="27921"/>
    <cellStyle name="Output 2 5 15 2 2" xfId="27922"/>
    <cellStyle name="Output 2 5 15 2 3" xfId="27923"/>
    <cellStyle name="Output 2 5 15 3" xfId="27924"/>
    <cellStyle name="Output 2 5 15 3 2" xfId="27925"/>
    <cellStyle name="Output 2 5 15 3 3" xfId="27926"/>
    <cellStyle name="Output 2 5 15 4" xfId="27927"/>
    <cellStyle name="Output 2 5 15 4 2" xfId="27928"/>
    <cellStyle name="Output 2 5 15 4 3" xfId="27929"/>
    <cellStyle name="Output 2 5 15 5" xfId="27930"/>
    <cellStyle name="Output 2 5 15 5 2" xfId="27931"/>
    <cellStyle name="Output 2 5 15 5 3" xfId="27932"/>
    <cellStyle name="Output 2 5 15 6" xfId="27933"/>
    <cellStyle name="Output 2 5 15 6 2" xfId="27934"/>
    <cellStyle name="Output 2 5 15 6 3" xfId="27935"/>
    <cellStyle name="Output 2 5 15 7" xfId="27936"/>
    <cellStyle name="Output 2 5 15 8" xfId="27937"/>
    <cellStyle name="Output 2 5 15 9" xfId="27938"/>
    <cellStyle name="Output 2 5 16" xfId="27939"/>
    <cellStyle name="Output 2 5 16 2" xfId="27940"/>
    <cellStyle name="Output 2 5 16 3" xfId="27941"/>
    <cellStyle name="Output 2 5 16 4" xfId="27942"/>
    <cellStyle name="Output 2 5 17" xfId="27943"/>
    <cellStyle name="Output 2 5 18" xfId="27944"/>
    <cellStyle name="Output 2 5 19" xfId="27945"/>
    <cellStyle name="Output 2 5 2" xfId="27946"/>
    <cellStyle name="Output 2 5 2 10" xfId="27947"/>
    <cellStyle name="Output 2 5 2 10 2" xfId="27948"/>
    <cellStyle name="Output 2 5 2 10 2 2" xfId="27949"/>
    <cellStyle name="Output 2 5 2 10 2 3" xfId="27950"/>
    <cellStyle name="Output 2 5 2 10 3" xfId="27951"/>
    <cellStyle name="Output 2 5 2 10 3 2" xfId="27952"/>
    <cellStyle name="Output 2 5 2 10 3 3" xfId="27953"/>
    <cellStyle name="Output 2 5 2 10 4" xfId="27954"/>
    <cellStyle name="Output 2 5 2 10 4 2" xfId="27955"/>
    <cellStyle name="Output 2 5 2 10 4 3" xfId="27956"/>
    <cellStyle name="Output 2 5 2 10 5" xfId="27957"/>
    <cellStyle name="Output 2 5 2 10 5 2" xfId="27958"/>
    <cellStyle name="Output 2 5 2 10 5 3" xfId="27959"/>
    <cellStyle name="Output 2 5 2 10 6" xfId="27960"/>
    <cellStyle name="Output 2 5 2 10 6 2" xfId="27961"/>
    <cellStyle name="Output 2 5 2 10 6 3" xfId="27962"/>
    <cellStyle name="Output 2 5 2 10 7" xfId="27963"/>
    <cellStyle name="Output 2 5 2 10 8" xfId="27964"/>
    <cellStyle name="Output 2 5 2 10 9" xfId="27965"/>
    <cellStyle name="Output 2 5 2 11" xfId="27966"/>
    <cellStyle name="Output 2 5 2 11 2" xfId="27967"/>
    <cellStyle name="Output 2 5 2 11 2 2" xfId="27968"/>
    <cellStyle name="Output 2 5 2 11 2 3" xfId="27969"/>
    <cellStyle name="Output 2 5 2 11 3" xfId="27970"/>
    <cellStyle name="Output 2 5 2 11 3 2" xfId="27971"/>
    <cellStyle name="Output 2 5 2 11 3 3" xfId="27972"/>
    <cellStyle name="Output 2 5 2 11 4" xfId="27973"/>
    <cellStyle name="Output 2 5 2 11 4 2" xfId="27974"/>
    <cellStyle name="Output 2 5 2 11 4 3" xfId="27975"/>
    <cellStyle name="Output 2 5 2 11 5" xfId="27976"/>
    <cellStyle name="Output 2 5 2 11 5 2" xfId="27977"/>
    <cellStyle name="Output 2 5 2 11 5 3" xfId="27978"/>
    <cellStyle name="Output 2 5 2 11 6" xfId="27979"/>
    <cellStyle name="Output 2 5 2 11 6 2" xfId="27980"/>
    <cellStyle name="Output 2 5 2 11 6 3" xfId="27981"/>
    <cellStyle name="Output 2 5 2 11 7" xfId="27982"/>
    <cellStyle name="Output 2 5 2 11 8" xfId="27983"/>
    <cellStyle name="Output 2 5 2 11 9" xfId="27984"/>
    <cellStyle name="Output 2 5 2 12" xfId="27985"/>
    <cellStyle name="Output 2 5 2 12 2" xfId="27986"/>
    <cellStyle name="Output 2 5 2 12 2 2" xfId="27987"/>
    <cellStyle name="Output 2 5 2 12 2 3" xfId="27988"/>
    <cellStyle name="Output 2 5 2 12 3" xfId="27989"/>
    <cellStyle name="Output 2 5 2 12 3 2" xfId="27990"/>
    <cellStyle name="Output 2 5 2 12 3 3" xfId="27991"/>
    <cellStyle name="Output 2 5 2 12 4" xfId="27992"/>
    <cellStyle name="Output 2 5 2 12 4 2" xfId="27993"/>
    <cellStyle name="Output 2 5 2 12 4 3" xfId="27994"/>
    <cellStyle name="Output 2 5 2 12 5" xfId="27995"/>
    <cellStyle name="Output 2 5 2 12 5 2" xfId="27996"/>
    <cellStyle name="Output 2 5 2 12 5 3" xfId="27997"/>
    <cellStyle name="Output 2 5 2 12 6" xfId="27998"/>
    <cellStyle name="Output 2 5 2 12 6 2" xfId="27999"/>
    <cellStyle name="Output 2 5 2 12 6 3" xfId="28000"/>
    <cellStyle name="Output 2 5 2 12 7" xfId="28001"/>
    <cellStyle name="Output 2 5 2 12 8" xfId="28002"/>
    <cellStyle name="Output 2 5 2 12 9" xfId="28003"/>
    <cellStyle name="Output 2 5 2 13" xfId="28004"/>
    <cellStyle name="Output 2 5 2 13 2" xfId="28005"/>
    <cellStyle name="Output 2 5 2 13 2 2" xfId="28006"/>
    <cellStyle name="Output 2 5 2 13 2 3" xfId="28007"/>
    <cellStyle name="Output 2 5 2 13 3" xfId="28008"/>
    <cellStyle name="Output 2 5 2 13 3 2" xfId="28009"/>
    <cellStyle name="Output 2 5 2 13 3 3" xfId="28010"/>
    <cellStyle name="Output 2 5 2 13 4" xfId="28011"/>
    <cellStyle name="Output 2 5 2 13 4 2" xfId="28012"/>
    <cellStyle name="Output 2 5 2 13 4 3" xfId="28013"/>
    <cellStyle name="Output 2 5 2 13 5" xfId="28014"/>
    <cellStyle name="Output 2 5 2 13 5 2" xfId="28015"/>
    <cellStyle name="Output 2 5 2 13 5 3" xfId="28016"/>
    <cellStyle name="Output 2 5 2 13 6" xfId="28017"/>
    <cellStyle name="Output 2 5 2 13 6 2" xfId="28018"/>
    <cellStyle name="Output 2 5 2 13 6 3" xfId="28019"/>
    <cellStyle name="Output 2 5 2 13 7" xfId="28020"/>
    <cellStyle name="Output 2 5 2 13 8" xfId="28021"/>
    <cellStyle name="Output 2 5 2 13 9" xfId="28022"/>
    <cellStyle name="Output 2 5 2 14" xfId="28023"/>
    <cellStyle name="Output 2 5 2 14 2" xfId="28024"/>
    <cellStyle name="Output 2 5 2 14 3" xfId="28025"/>
    <cellStyle name="Output 2 5 2 14 4" xfId="28026"/>
    <cellStyle name="Output 2 5 2 15" xfId="28027"/>
    <cellStyle name="Output 2 5 2 16" xfId="28028"/>
    <cellStyle name="Output 2 5 2 17" xfId="28029"/>
    <cellStyle name="Output 2 5 2 18" xfId="28030"/>
    <cellStyle name="Output 2 5 2 19" xfId="28031"/>
    <cellStyle name="Output 2 5 2 2" xfId="28032"/>
    <cellStyle name="Output 2 5 2 2 10" xfId="28033"/>
    <cellStyle name="Output 2 5 2 2 10 2" xfId="28034"/>
    <cellStyle name="Output 2 5 2 2 10 2 2" xfId="28035"/>
    <cellStyle name="Output 2 5 2 2 10 2 3" xfId="28036"/>
    <cellStyle name="Output 2 5 2 2 10 3" xfId="28037"/>
    <cellStyle name="Output 2 5 2 2 10 3 2" xfId="28038"/>
    <cellStyle name="Output 2 5 2 2 10 3 3" xfId="28039"/>
    <cellStyle name="Output 2 5 2 2 10 4" xfId="28040"/>
    <cellStyle name="Output 2 5 2 2 10 4 2" xfId="28041"/>
    <cellStyle name="Output 2 5 2 2 10 4 3" xfId="28042"/>
    <cellStyle name="Output 2 5 2 2 10 5" xfId="28043"/>
    <cellStyle name="Output 2 5 2 2 10 5 2" xfId="28044"/>
    <cellStyle name="Output 2 5 2 2 10 5 3" xfId="28045"/>
    <cellStyle name="Output 2 5 2 2 10 6" xfId="28046"/>
    <cellStyle name="Output 2 5 2 2 10 6 2" xfId="28047"/>
    <cellStyle name="Output 2 5 2 2 10 6 3" xfId="28048"/>
    <cellStyle name="Output 2 5 2 2 10 7" xfId="28049"/>
    <cellStyle name="Output 2 5 2 2 10 8" xfId="28050"/>
    <cellStyle name="Output 2 5 2 2 11" xfId="28051"/>
    <cellStyle name="Output 2 5 2 2 11 2" xfId="28052"/>
    <cellStyle name="Output 2 5 2 2 11 2 2" xfId="28053"/>
    <cellStyle name="Output 2 5 2 2 11 2 3" xfId="28054"/>
    <cellStyle name="Output 2 5 2 2 11 3" xfId="28055"/>
    <cellStyle name="Output 2 5 2 2 11 3 2" xfId="28056"/>
    <cellStyle name="Output 2 5 2 2 11 3 3" xfId="28057"/>
    <cellStyle name="Output 2 5 2 2 11 4" xfId="28058"/>
    <cellStyle name="Output 2 5 2 2 11 4 2" xfId="28059"/>
    <cellStyle name="Output 2 5 2 2 11 4 3" xfId="28060"/>
    <cellStyle name="Output 2 5 2 2 11 5" xfId="28061"/>
    <cellStyle name="Output 2 5 2 2 11 5 2" xfId="28062"/>
    <cellStyle name="Output 2 5 2 2 11 5 3" xfId="28063"/>
    <cellStyle name="Output 2 5 2 2 11 6" xfId="28064"/>
    <cellStyle name="Output 2 5 2 2 11 6 2" xfId="28065"/>
    <cellStyle name="Output 2 5 2 2 11 6 3" xfId="28066"/>
    <cellStyle name="Output 2 5 2 2 11 7" xfId="28067"/>
    <cellStyle name="Output 2 5 2 2 11 8" xfId="28068"/>
    <cellStyle name="Output 2 5 2 2 12" xfId="28069"/>
    <cellStyle name="Output 2 5 2 2 12 2" xfId="28070"/>
    <cellStyle name="Output 2 5 2 2 12 2 2" xfId="28071"/>
    <cellStyle name="Output 2 5 2 2 12 2 3" xfId="28072"/>
    <cellStyle name="Output 2 5 2 2 12 3" xfId="28073"/>
    <cellStyle name="Output 2 5 2 2 12 3 2" xfId="28074"/>
    <cellStyle name="Output 2 5 2 2 12 3 3" xfId="28075"/>
    <cellStyle name="Output 2 5 2 2 12 4" xfId="28076"/>
    <cellStyle name="Output 2 5 2 2 12 4 2" xfId="28077"/>
    <cellStyle name="Output 2 5 2 2 12 4 3" xfId="28078"/>
    <cellStyle name="Output 2 5 2 2 12 5" xfId="28079"/>
    <cellStyle name="Output 2 5 2 2 12 5 2" xfId="28080"/>
    <cellStyle name="Output 2 5 2 2 12 5 3" xfId="28081"/>
    <cellStyle name="Output 2 5 2 2 12 6" xfId="28082"/>
    <cellStyle name="Output 2 5 2 2 12 6 2" xfId="28083"/>
    <cellStyle name="Output 2 5 2 2 12 6 3" xfId="28084"/>
    <cellStyle name="Output 2 5 2 2 12 7" xfId="28085"/>
    <cellStyle name="Output 2 5 2 2 12 8" xfId="28086"/>
    <cellStyle name="Output 2 5 2 2 13" xfId="28087"/>
    <cellStyle name="Output 2 5 2 2 13 2" xfId="28088"/>
    <cellStyle name="Output 2 5 2 2 13 2 2" xfId="28089"/>
    <cellStyle name="Output 2 5 2 2 13 2 3" xfId="28090"/>
    <cellStyle name="Output 2 5 2 2 13 3" xfId="28091"/>
    <cellStyle name="Output 2 5 2 2 13 3 2" xfId="28092"/>
    <cellStyle name="Output 2 5 2 2 13 3 3" xfId="28093"/>
    <cellStyle name="Output 2 5 2 2 13 4" xfId="28094"/>
    <cellStyle name="Output 2 5 2 2 13 4 2" xfId="28095"/>
    <cellStyle name="Output 2 5 2 2 13 4 3" xfId="28096"/>
    <cellStyle name="Output 2 5 2 2 13 5" xfId="28097"/>
    <cellStyle name="Output 2 5 2 2 13 5 2" xfId="28098"/>
    <cellStyle name="Output 2 5 2 2 13 5 3" xfId="28099"/>
    <cellStyle name="Output 2 5 2 2 13 6" xfId="28100"/>
    <cellStyle name="Output 2 5 2 2 13 6 2" xfId="28101"/>
    <cellStyle name="Output 2 5 2 2 13 6 3" xfId="28102"/>
    <cellStyle name="Output 2 5 2 2 13 7" xfId="28103"/>
    <cellStyle name="Output 2 5 2 2 13 8" xfId="28104"/>
    <cellStyle name="Output 2 5 2 2 14" xfId="28105"/>
    <cellStyle name="Output 2 5 2 2 14 2" xfId="28106"/>
    <cellStyle name="Output 2 5 2 2 14 2 2" xfId="28107"/>
    <cellStyle name="Output 2 5 2 2 14 2 3" xfId="28108"/>
    <cellStyle name="Output 2 5 2 2 14 3" xfId="28109"/>
    <cellStyle name="Output 2 5 2 2 14 3 2" xfId="28110"/>
    <cellStyle name="Output 2 5 2 2 14 3 3" xfId="28111"/>
    <cellStyle name="Output 2 5 2 2 14 4" xfId="28112"/>
    <cellStyle name="Output 2 5 2 2 14 4 2" xfId="28113"/>
    <cellStyle name="Output 2 5 2 2 14 4 3" xfId="28114"/>
    <cellStyle name="Output 2 5 2 2 14 5" xfId="28115"/>
    <cellStyle name="Output 2 5 2 2 14 5 2" xfId="28116"/>
    <cellStyle name="Output 2 5 2 2 14 5 3" xfId="28117"/>
    <cellStyle name="Output 2 5 2 2 14 6" xfId="28118"/>
    <cellStyle name="Output 2 5 2 2 14 6 2" xfId="28119"/>
    <cellStyle name="Output 2 5 2 2 14 6 3" xfId="28120"/>
    <cellStyle name="Output 2 5 2 2 14 7" xfId="28121"/>
    <cellStyle name="Output 2 5 2 2 14 8" xfId="28122"/>
    <cellStyle name="Output 2 5 2 2 15" xfId="28123"/>
    <cellStyle name="Output 2 5 2 2 15 2" xfId="28124"/>
    <cellStyle name="Output 2 5 2 2 15 3" xfId="28125"/>
    <cellStyle name="Output 2 5 2 2 16" xfId="28126"/>
    <cellStyle name="Output 2 5 2 2 16 2" xfId="28127"/>
    <cellStyle name="Output 2 5 2 2 16 3" xfId="28128"/>
    <cellStyle name="Output 2 5 2 2 17" xfId="28129"/>
    <cellStyle name="Output 2 5 2 2 18" xfId="28130"/>
    <cellStyle name="Output 2 5 2 2 2" xfId="28131"/>
    <cellStyle name="Output 2 5 2 2 2 2" xfId="28132"/>
    <cellStyle name="Output 2 5 2 2 2 2 2" xfId="28133"/>
    <cellStyle name="Output 2 5 2 2 2 2 3" xfId="28134"/>
    <cellStyle name="Output 2 5 2 2 2 3" xfId="28135"/>
    <cellStyle name="Output 2 5 2 2 2 3 2" xfId="28136"/>
    <cellStyle name="Output 2 5 2 2 2 3 3" xfId="28137"/>
    <cellStyle name="Output 2 5 2 2 2 4" xfId="28138"/>
    <cellStyle name="Output 2 5 2 2 2 4 2" xfId="28139"/>
    <cellStyle name="Output 2 5 2 2 2 4 3" xfId="28140"/>
    <cellStyle name="Output 2 5 2 2 2 5" xfId="28141"/>
    <cellStyle name="Output 2 5 2 2 2 5 2" xfId="28142"/>
    <cellStyle name="Output 2 5 2 2 2 5 3" xfId="28143"/>
    <cellStyle name="Output 2 5 2 2 2 6" xfId="28144"/>
    <cellStyle name="Output 2 5 2 2 2 6 2" xfId="28145"/>
    <cellStyle name="Output 2 5 2 2 2 6 3" xfId="28146"/>
    <cellStyle name="Output 2 5 2 2 2 7" xfId="28147"/>
    <cellStyle name="Output 2 5 2 2 2 8" xfId="28148"/>
    <cellStyle name="Output 2 5 2 2 2 9" xfId="28149"/>
    <cellStyle name="Output 2 5 2 2 3" xfId="28150"/>
    <cellStyle name="Output 2 5 2 2 3 2" xfId="28151"/>
    <cellStyle name="Output 2 5 2 2 3 2 2" xfId="28152"/>
    <cellStyle name="Output 2 5 2 2 3 2 3" xfId="28153"/>
    <cellStyle name="Output 2 5 2 2 3 3" xfId="28154"/>
    <cellStyle name="Output 2 5 2 2 3 3 2" xfId="28155"/>
    <cellStyle name="Output 2 5 2 2 3 3 3" xfId="28156"/>
    <cellStyle name="Output 2 5 2 2 3 4" xfId="28157"/>
    <cellStyle name="Output 2 5 2 2 3 4 2" xfId="28158"/>
    <cellStyle name="Output 2 5 2 2 3 4 3" xfId="28159"/>
    <cellStyle name="Output 2 5 2 2 3 5" xfId="28160"/>
    <cellStyle name="Output 2 5 2 2 3 5 2" xfId="28161"/>
    <cellStyle name="Output 2 5 2 2 3 5 3" xfId="28162"/>
    <cellStyle name="Output 2 5 2 2 3 6" xfId="28163"/>
    <cellStyle name="Output 2 5 2 2 3 6 2" xfId="28164"/>
    <cellStyle name="Output 2 5 2 2 3 6 3" xfId="28165"/>
    <cellStyle name="Output 2 5 2 2 3 7" xfId="28166"/>
    <cellStyle name="Output 2 5 2 2 3 8" xfId="28167"/>
    <cellStyle name="Output 2 5 2 2 3 9" xfId="28168"/>
    <cellStyle name="Output 2 5 2 2 4" xfId="28169"/>
    <cellStyle name="Output 2 5 2 2 4 2" xfId="28170"/>
    <cellStyle name="Output 2 5 2 2 4 2 2" xfId="28171"/>
    <cellStyle name="Output 2 5 2 2 4 2 3" xfId="28172"/>
    <cellStyle name="Output 2 5 2 2 4 3" xfId="28173"/>
    <cellStyle name="Output 2 5 2 2 4 3 2" xfId="28174"/>
    <cellStyle name="Output 2 5 2 2 4 3 3" xfId="28175"/>
    <cellStyle name="Output 2 5 2 2 4 4" xfId="28176"/>
    <cellStyle name="Output 2 5 2 2 4 4 2" xfId="28177"/>
    <cellStyle name="Output 2 5 2 2 4 4 3" xfId="28178"/>
    <cellStyle name="Output 2 5 2 2 4 5" xfId="28179"/>
    <cellStyle name="Output 2 5 2 2 4 5 2" xfId="28180"/>
    <cellStyle name="Output 2 5 2 2 4 5 3" xfId="28181"/>
    <cellStyle name="Output 2 5 2 2 4 6" xfId="28182"/>
    <cellStyle name="Output 2 5 2 2 4 6 2" xfId="28183"/>
    <cellStyle name="Output 2 5 2 2 4 6 3" xfId="28184"/>
    <cellStyle name="Output 2 5 2 2 4 7" xfId="28185"/>
    <cellStyle name="Output 2 5 2 2 4 8" xfId="28186"/>
    <cellStyle name="Output 2 5 2 2 4 9" xfId="28187"/>
    <cellStyle name="Output 2 5 2 2 5" xfId="28188"/>
    <cellStyle name="Output 2 5 2 2 5 2" xfId="28189"/>
    <cellStyle name="Output 2 5 2 2 5 2 2" xfId="28190"/>
    <cellStyle name="Output 2 5 2 2 5 2 3" xfId="28191"/>
    <cellStyle name="Output 2 5 2 2 5 3" xfId="28192"/>
    <cellStyle name="Output 2 5 2 2 5 3 2" xfId="28193"/>
    <cellStyle name="Output 2 5 2 2 5 3 3" xfId="28194"/>
    <cellStyle name="Output 2 5 2 2 5 4" xfId="28195"/>
    <cellStyle name="Output 2 5 2 2 5 4 2" xfId="28196"/>
    <cellStyle name="Output 2 5 2 2 5 4 3" xfId="28197"/>
    <cellStyle name="Output 2 5 2 2 5 5" xfId="28198"/>
    <cellStyle name="Output 2 5 2 2 5 5 2" xfId="28199"/>
    <cellStyle name="Output 2 5 2 2 5 5 3" xfId="28200"/>
    <cellStyle name="Output 2 5 2 2 5 6" xfId="28201"/>
    <cellStyle name="Output 2 5 2 2 5 6 2" xfId="28202"/>
    <cellStyle name="Output 2 5 2 2 5 6 3" xfId="28203"/>
    <cellStyle name="Output 2 5 2 2 5 7" xfId="28204"/>
    <cellStyle name="Output 2 5 2 2 5 8" xfId="28205"/>
    <cellStyle name="Output 2 5 2 2 5 9" xfId="28206"/>
    <cellStyle name="Output 2 5 2 2 6" xfId="28207"/>
    <cellStyle name="Output 2 5 2 2 6 2" xfId="28208"/>
    <cellStyle name="Output 2 5 2 2 6 2 2" xfId="28209"/>
    <cellStyle name="Output 2 5 2 2 6 2 3" xfId="28210"/>
    <cellStyle name="Output 2 5 2 2 6 3" xfId="28211"/>
    <cellStyle name="Output 2 5 2 2 6 3 2" xfId="28212"/>
    <cellStyle name="Output 2 5 2 2 6 3 3" xfId="28213"/>
    <cellStyle name="Output 2 5 2 2 6 4" xfId="28214"/>
    <cellStyle name="Output 2 5 2 2 6 4 2" xfId="28215"/>
    <cellStyle name="Output 2 5 2 2 6 4 3" xfId="28216"/>
    <cellStyle name="Output 2 5 2 2 6 5" xfId="28217"/>
    <cellStyle name="Output 2 5 2 2 6 5 2" xfId="28218"/>
    <cellStyle name="Output 2 5 2 2 6 5 3" xfId="28219"/>
    <cellStyle name="Output 2 5 2 2 6 6" xfId="28220"/>
    <cellStyle name="Output 2 5 2 2 6 6 2" xfId="28221"/>
    <cellStyle name="Output 2 5 2 2 6 6 3" xfId="28222"/>
    <cellStyle name="Output 2 5 2 2 6 7" xfId="28223"/>
    <cellStyle name="Output 2 5 2 2 6 8" xfId="28224"/>
    <cellStyle name="Output 2 5 2 2 6 9" xfId="28225"/>
    <cellStyle name="Output 2 5 2 2 7" xfId="28226"/>
    <cellStyle name="Output 2 5 2 2 7 2" xfId="28227"/>
    <cellStyle name="Output 2 5 2 2 7 2 2" xfId="28228"/>
    <cellStyle name="Output 2 5 2 2 7 2 3" xfId="28229"/>
    <cellStyle name="Output 2 5 2 2 7 3" xfId="28230"/>
    <cellStyle name="Output 2 5 2 2 7 3 2" xfId="28231"/>
    <cellStyle name="Output 2 5 2 2 7 3 3" xfId="28232"/>
    <cellStyle name="Output 2 5 2 2 7 4" xfId="28233"/>
    <cellStyle name="Output 2 5 2 2 7 4 2" xfId="28234"/>
    <cellStyle name="Output 2 5 2 2 7 4 3" xfId="28235"/>
    <cellStyle name="Output 2 5 2 2 7 5" xfId="28236"/>
    <cellStyle name="Output 2 5 2 2 7 5 2" xfId="28237"/>
    <cellStyle name="Output 2 5 2 2 7 5 3" xfId="28238"/>
    <cellStyle name="Output 2 5 2 2 7 6" xfId="28239"/>
    <cellStyle name="Output 2 5 2 2 7 6 2" xfId="28240"/>
    <cellStyle name="Output 2 5 2 2 7 6 3" xfId="28241"/>
    <cellStyle name="Output 2 5 2 2 7 7" xfId="28242"/>
    <cellStyle name="Output 2 5 2 2 7 8" xfId="28243"/>
    <cellStyle name="Output 2 5 2 2 7 9" xfId="28244"/>
    <cellStyle name="Output 2 5 2 2 8" xfId="28245"/>
    <cellStyle name="Output 2 5 2 2 8 2" xfId="28246"/>
    <cellStyle name="Output 2 5 2 2 8 2 2" xfId="28247"/>
    <cellStyle name="Output 2 5 2 2 8 2 3" xfId="28248"/>
    <cellStyle name="Output 2 5 2 2 8 3" xfId="28249"/>
    <cellStyle name="Output 2 5 2 2 8 3 2" xfId="28250"/>
    <cellStyle name="Output 2 5 2 2 8 3 3" xfId="28251"/>
    <cellStyle name="Output 2 5 2 2 8 4" xfId="28252"/>
    <cellStyle name="Output 2 5 2 2 8 4 2" xfId="28253"/>
    <cellStyle name="Output 2 5 2 2 8 4 3" xfId="28254"/>
    <cellStyle name="Output 2 5 2 2 8 5" xfId="28255"/>
    <cellStyle name="Output 2 5 2 2 8 5 2" xfId="28256"/>
    <cellStyle name="Output 2 5 2 2 8 5 3" xfId="28257"/>
    <cellStyle name="Output 2 5 2 2 8 6" xfId="28258"/>
    <cellStyle name="Output 2 5 2 2 8 6 2" xfId="28259"/>
    <cellStyle name="Output 2 5 2 2 8 6 3" xfId="28260"/>
    <cellStyle name="Output 2 5 2 2 8 7" xfId="28261"/>
    <cellStyle name="Output 2 5 2 2 8 8" xfId="28262"/>
    <cellStyle name="Output 2 5 2 2 8 9" xfId="28263"/>
    <cellStyle name="Output 2 5 2 2 9" xfId="28264"/>
    <cellStyle name="Output 2 5 2 2 9 2" xfId="28265"/>
    <cellStyle name="Output 2 5 2 2 9 2 2" xfId="28266"/>
    <cellStyle name="Output 2 5 2 2 9 2 3" xfId="28267"/>
    <cellStyle name="Output 2 5 2 2 9 3" xfId="28268"/>
    <cellStyle name="Output 2 5 2 2 9 3 2" xfId="28269"/>
    <cellStyle name="Output 2 5 2 2 9 3 3" xfId="28270"/>
    <cellStyle name="Output 2 5 2 2 9 4" xfId="28271"/>
    <cellStyle name="Output 2 5 2 2 9 4 2" xfId="28272"/>
    <cellStyle name="Output 2 5 2 2 9 4 3" xfId="28273"/>
    <cellStyle name="Output 2 5 2 2 9 5" xfId="28274"/>
    <cellStyle name="Output 2 5 2 2 9 5 2" xfId="28275"/>
    <cellStyle name="Output 2 5 2 2 9 5 3" xfId="28276"/>
    <cellStyle name="Output 2 5 2 2 9 6" xfId="28277"/>
    <cellStyle name="Output 2 5 2 2 9 6 2" xfId="28278"/>
    <cellStyle name="Output 2 5 2 2 9 6 3" xfId="28279"/>
    <cellStyle name="Output 2 5 2 2 9 7" xfId="28280"/>
    <cellStyle name="Output 2 5 2 2 9 8" xfId="28281"/>
    <cellStyle name="Output 2 5 2 20" xfId="28282"/>
    <cellStyle name="Output 2 5 2 21" xfId="28283"/>
    <cellStyle name="Output 2 5 2 3" xfId="28284"/>
    <cellStyle name="Output 2 5 2 3 10" xfId="28285"/>
    <cellStyle name="Output 2 5 2 3 10 2" xfId="28286"/>
    <cellStyle name="Output 2 5 2 3 10 2 2" xfId="28287"/>
    <cellStyle name="Output 2 5 2 3 10 2 3" xfId="28288"/>
    <cellStyle name="Output 2 5 2 3 10 3" xfId="28289"/>
    <cellStyle name="Output 2 5 2 3 10 3 2" xfId="28290"/>
    <cellStyle name="Output 2 5 2 3 10 3 3" xfId="28291"/>
    <cellStyle name="Output 2 5 2 3 10 4" xfId="28292"/>
    <cellStyle name="Output 2 5 2 3 10 4 2" xfId="28293"/>
    <cellStyle name="Output 2 5 2 3 10 4 3" xfId="28294"/>
    <cellStyle name="Output 2 5 2 3 10 5" xfId="28295"/>
    <cellStyle name="Output 2 5 2 3 10 5 2" xfId="28296"/>
    <cellStyle name="Output 2 5 2 3 10 5 3" xfId="28297"/>
    <cellStyle name="Output 2 5 2 3 10 6" xfId="28298"/>
    <cellStyle name="Output 2 5 2 3 10 6 2" xfId="28299"/>
    <cellStyle name="Output 2 5 2 3 10 6 3" xfId="28300"/>
    <cellStyle name="Output 2 5 2 3 10 7" xfId="28301"/>
    <cellStyle name="Output 2 5 2 3 10 8" xfId="28302"/>
    <cellStyle name="Output 2 5 2 3 11" xfId="28303"/>
    <cellStyle name="Output 2 5 2 3 11 2" xfId="28304"/>
    <cellStyle name="Output 2 5 2 3 11 2 2" xfId="28305"/>
    <cellStyle name="Output 2 5 2 3 11 2 3" xfId="28306"/>
    <cellStyle name="Output 2 5 2 3 11 3" xfId="28307"/>
    <cellStyle name="Output 2 5 2 3 11 3 2" xfId="28308"/>
    <cellStyle name="Output 2 5 2 3 11 3 3" xfId="28309"/>
    <cellStyle name="Output 2 5 2 3 11 4" xfId="28310"/>
    <cellStyle name="Output 2 5 2 3 11 4 2" xfId="28311"/>
    <cellStyle name="Output 2 5 2 3 11 4 3" xfId="28312"/>
    <cellStyle name="Output 2 5 2 3 11 5" xfId="28313"/>
    <cellStyle name="Output 2 5 2 3 11 5 2" xfId="28314"/>
    <cellStyle name="Output 2 5 2 3 11 5 3" xfId="28315"/>
    <cellStyle name="Output 2 5 2 3 11 6" xfId="28316"/>
    <cellStyle name="Output 2 5 2 3 11 6 2" xfId="28317"/>
    <cellStyle name="Output 2 5 2 3 11 6 3" xfId="28318"/>
    <cellStyle name="Output 2 5 2 3 11 7" xfId="28319"/>
    <cellStyle name="Output 2 5 2 3 11 8" xfId="28320"/>
    <cellStyle name="Output 2 5 2 3 12" xfId="28321"/>
    <cellStyle name="Output 2 5 2 3 12 2" xfId="28322"/>
    <cellStyle name="Output 2 5 2 3 12 2 2" xfId="28323"/>
    <cellStyle name="Output 2 5 2 3 12 2 3" xfId="28324"/>
    <cellStyle name="Output 2 5 2 3 12 3" xfId="28325"/>
    <cellStyle name="Output 2 5 2 3 12 3 2" xfId="28326"/>
    <cellStyle name="Output 2 5 2 3 12 3 3" xfId="28327"/>
    <cellStyle name="Output 2 5 2 3 12 4" xfId="28328"/>
    <cellStyle name="Output 2 5 2 3 12 4 2" xfId="28329"/>
    <cellStyle name="Output 2 5 2 3 12 4 3" xfId="28330"/>
    <cellStyle name="Output 2 5 2 3 12 5" xfId="28331"/>
    <cellStyle name="Output 2 5 2 3 12 5 2" xfId="28332"/>
    <cellStyle name="Output 2 5 2 3 12 5 3" xfId="28333"/>
    <cellStyle name="Output 2 5 2 3 12 6" xfId="28334"/>
    <cellStyle name="Output 2 5 2 3 12 6 2" xfId="28335"/>
    <cellStyle name="Output 2 5 2 3 12 6 3" xfId="28336"/>
    <cellStyle name="Output 2 5 2 3 12 7" xfId="28337"/>
    <cellStyle name="Output 2 5 2 3 12 8" xfId="28338"/>
    <cellStyle name="Output 2 5 2 3 13" xfId="28339"/>
    <cellStyle name="Output 2 5 2 3 13 2" xfId="28340"/>
    <cellStyle name="Output 2 5 2 3 13 2 2" xfId="28341"/>
    <cellStyle name="Output 2 5 2 3 13 2 3" xfId="28342"/>
    <cellStyle name="Output 2 5 2 3 13 3" xfId="28343"/>
    <cellStyle name="Output 2 5 2 3 13 3 2" xfId="28344"/>
    <cellStyle name="Output 2 5 2 3 13 3 3" xfId="28345"/>
    <cellStyle name="Output 2 5 2 3 13 4" xfId="28346"/>
    <cellStyle name="Output 2 5 2 3 13 4 2" xfId="28347"/>
    <cellStyle name="Output 2 5 2 3 13 4 3" xfId="28348"/>
    <cellStyle name="Output 2 5 2 3 13 5" xfId="28349"/>
    <cellStyle name="Output 2 5 2 3 13 5 2" xfId="28350"/>
    <cellStyle name="Output 2 5 2 3 13 5 3" xfId="28351"/>
    <cellStyle name="Output 2 5 2 3 13 6" xfId="28352"/>
    <cellStyle name="Output 2 5 2 3 13 6 2" xfId="28353"/>
    <cellStyle name="Output 2 5 2 3 13 6 3" xfId="28354"/>
    <cellStyle name="Output 2 5 2 3 13 7" xfId="28355"/>
    <cellStyle name="Output 2 5 2 3 13 8" xfId="28356"/>
    <cellStyle name="Output 2 5 2 3 14" xfId="28357"/>
    <cellStyle name="Output 2 5 2 3 14 2" xfId="28358"/>
    <cellStyle name="Output 2 5 2 3 14 2 2" xfId="28359"/>
    <cellStyle name="Output 2 5 2 3 14 2 3" xfId="28360"/>
    <cellStyle name="Output 2 5 2 3 14 3" xfId="28361"/>
    <cellStyle name="Output 2 5 2 3 14 3 2" xfId="28362"/>
    <cellStyle name="Output 2 5 2 3 14 3 3" xfId="28363"/>
    <cellStyle name="Output 2 5 2 3 14 4" xfId="28364"/>
    <cellStyle name="Output 2 5 2 3 14 4 2" xfId="28365"/>
    <cellStyle name="Output 2 5 2 3 14 4 3" xfId="28366"/>
    <cellStyle name="Output 2 5 2 3 14 5" xfId="28367"/>
    <cellStyle name="Output 2 5 2 3 14 5 2" xfId="28368"/>
    <cellStyle name="Output 2 5 2 3 14 5 3" xfId="28369"/>
    <cellStyle name="Output 2 5 2 3 14 6" xfId="28370"/>
    <cellStyle name="Output 2 5 2 3 14 6 2" xfId="28371"/>
    <cellStyle name="Output 2 5 2 3 14 6 3" xfId="28372"/>
    <cellStyle name="Output 2 5 2 3 14 7" xfId="28373"/>
    <cellStyle name="Output 2 5 2 3 14 8" xfId="28374"/>
    <cellStyle name="Output 2 5 2 3 15" xfId="28375"/>
    <cellStyle name="Output 2 5 2 3 15 2" xfId="28376"/>
    <cellStyle name="Output 2 5 2 3 15 3" xfId="28377"/>
    <cellStyle name="Output 2 5 2 3 16" xfId="28378"/>
    <cellStyle name="Output 2 5 2 3 16 2" xfId="28379"/>
    <cellStyle name="Output 2 5 2 3 16 3" xfId="28380"/>
    <cellStyle name="Output 2 5 2 3 17" xfId="28381"/>
    <cellStyle name="Output 2 5 2 3 18" xfId="28382"/>
    <cellStyle name="Output 2 5 2 3 2" xfId="28383"/>
    <cellStyle name="Output 2 5 2 3 2 2" xfId="28384"/>
    <cellStyle name="Output 2 5 2 3 2 2 2" xfId="28385"/>
    <cellStyle name="Output 2 5 2 3 2 2 3" xfId="28386"/>
    <cellStyle name="Output 2 5 2 3 2 3" xfId="28387"/>
    <cellStyle name="Output 2 5 2 3 2 3 2" xfId="28388"/>
    <cellStyle name="Output 2 5 2 3 2 3 3" xfId="28389"/>
    <cellStyle name="Output 2 5 2 3 2 4" xfId="28390"/>
    <cellStyle name="Output 2 5 2 3 2 4 2" xfId="28391"/>
    <cellStyle name="Output 2 5 2 3 2 4 3" xfId="28392"/>
    <cellStyle name="Output 2 5 2 3 2 5" xfId="28393"/>
    <cellStyle name="Output 2 5 2 3 2 5 2" xfId="28394"/>
    <cellStyle name="Output 2 5 2 3 2 5 3" xfId="28395"/>
    <cellStyle name="Output 2 5 2 3 2 6" xfId="28396"/>
    <cellStyle name="Output 2 5 2 3 2 6 2" xfId="28397"/>
    <cellStyle name="Output 2 5 2 3 2 6 3" xfId="28398"/>
    <cellStyle name="Output 2 5 2 3 2 7" xfId="28399"/>
    <cellStyle name="Output 2 5 2 3 2 8" xfId="28400"/>
    <cellStyle name="Output 2 5 2 3 2 9" xfId="28401"/>
    <cellStyle name="Output 2 5 2 3 3" xfId="28402"/>
    <cellStyle name="Output 2 5 2 3 3 2" xfId="28403"/>
    <cellStyle name="Output 2 5 2 3 3 2 2" xfId="28404"/>
    <cellStyle name="Output 2 5 2 3 3 2 3" xfId="28405"/>
    <cellStyle name="Output 2 5 2 3 3 3" xfId="28406"/>
    <cellStyle name="Output 2 5 2 3 3 3 2" xfId="28407"/>
    <cellStyle name="Output 2 5 2 3 3 3 3" xfId="28408"/>
    <cellStyle name="Output 2 5 2 3 3 4" xfId="28409"/>
    <cellStyle name="Output 2 5 2 3 3 4 2" xfId="28410"/>
    <cellStyle name="Output 2 5 2 3 3 4 3" xfId="28411"/>
    <cellStyle name="Output 2 5 2 3 3 5" xfId="28412"/>
    <cellStyle name="Output 2 5 2 3 3 5 2" xfId="28413"/>
    <cellStyle name="Output 2 5 2 3 3 5 3" xfId="28414"/>
    <cellStyle name="Output 2 5 2 3 3 6" xfId="28415"/>
    <cellStyle name="Output 2 5 2 3 3 6 2" xfId="28416"/>
    <cellStyle name="Output 2 5 2 3 3 6 3" xfId="28417"/>
    <cellStyle name="Output 2 5 2 3 3 7" xfId="28418"/>
    <cellStyle name="Output 2 5 2 3 3 8" xfId="28419"/>
    <cellStyle name="Output 2 5 2 3 3 9" xfId="28420"/>
    <cellStyle name="Output 2 5 2 3 4" xfId="28421"/>
    <cellStyle name="Output 2 5 2 3 4 2" xfId="28422"/>
    <cellStyle name="Output 2 5 2 3 4 2 2" xfId="28423"/>
    <cellStyle name="Output 2 5 2 3 4 2 3" xfId="28424"/>
    <cellStyle name="Output 2 5 2 3 4 3" xfId="28425"/>
    <cellStyle name="Output 2 5 2 3 4 3 2" xfId="28426"/>
    <cellStyle name="Output 2 5 2 3 4 3 3" xfId="28427"/>
    <cellStyle name="Output 2 5 2 3 4 4" xfId="28428"/>
    <cellStyle name="Output 2 5 2 3 4 4 2" xfId="28429"/>
    <cellStyle name="Output 2 5 2 3 4 4 3" xfId="28430"/>
    <cellStyle name="Output 2 5 2 3 4 5" xfId="28431"/>
    <cellStyle name="Output 2 5 2 3 4 5 2" xfId="28432"/>
    <cellStyle name="Output 2 5 2 3 4 5 3" xfId="28433"/>
    <cellStyle name="Output 2 5 2 3 4 6" xfId="28434"/>
    <cellStyle name="Output 2 5 2 3 4 6 2" xfId="28435"/>
    <cellStyle name="Output 2 5 2 3 4 6 3" xfId="28436"/>
    <cellStyle name="Output 2 5 2 3 4 7" xfId="28437"/>
    <cellStyle name="Output 2 5 2 3 4 8" xfId="28438"/>
    <cellStyle name="Output 2 5 2 3 4 9" xfId="28439"/>
    <cellStyle name="Output 2 5 2 3 5" xfId="28440"/>
    <cellStyle name="Output 2 5 2 3 5 2" xfId="28441"/>
    <cellStyle name="Output 2 5 2 3 5 2 2" xfId="28442"/>
    <cellStyle name="Output 2 5 2 3 5 2 3" xfId="28443"/>
    <cellStyle name="Output 2 5 2 3 5 3" xfId="28444"/>
    <cellStyle name="Output 2 5 2 3 5 3 2" xfId="28445"/>
    <cellStyle name="Output 2 5 2 3 5 3 3" xfId="28446"/>
    <cellStyle name="Output 2 5 2 3 5 4" xfId="28447"/>
    <cellStyle name="Output 2 5 2 3 5 4 2" xfId="28448"/>
    <cellStyle name="Output 2 5 2 3 5 4 3" xfId="28449"/>
    <cellStyle name="Output 2 5 2 3 5 5" xfId="28450"/>
    <cellStyle name="Output 2 5 2 3 5 5 2" xfId="28451"/>
    <cellStyle name="Output 2 5 2 3 5 5 3" xfId="28452"/>
    <cellStyle name="Output 2 5 2 3 5 6" xfId="28453"/>
    <cellStyle name="Output 2 5 2 3 5 6 2" xfId="28454"/>
    <cellStyle name="Output 2 5 2 3 5 6 3" xfId="28455"/>
    <cellStyle name="Output 2 5 2 3 5 7" xfId="28456"/>
    <cellStyle name="Output 2 5 2 3 5 8" xfId="28457"/>
    <cellStyle name="Output 2 5 2 3 5 9" xfId="28458"/>
    <cellStyle name="Output 2 5 2 3 6" xfId="28459"/>
    <cellStyle name="Output 2 5 2 3 6 2" xfId="28460"/>
    <cellStyle name="Output 2 5 2 3 6 2 2" xfId="28461"/>
    <cellStyle name="Output 2 5 2 3 6 2 3" xfId="28462"/>
    <cellStyle name="Output 2 5 2 3 6 3" xfId="28463"/>
    <cellStyle name="Output 2 5 2 3 6 3 2" xfId="28464"/>
    <cellStyle name="Output 2 5 2 3 6 3 3" xfId="28465"/>
    <cellStyle name="Output 2 5 2 3 6 4" xfId="28466"/>
    <cellStyle name="Output 2 5 2 3 6 4 2" xfId="28467"/>
    <cellStyle name="Output 2 5 2 3 6 4 3" xfId="28468"/>
    <cellStyle name="Output 2 5 2 3 6 5" xfId="28469"/>
    <cellStyle name="Output 2 5 2 3 6 5 2" xfId="28470"/>
    <cellStyle name="Output 2 5 2 3 6 5 3" xfId="28471"/>
    <cellStyle name="Output 2 5 2 3 6 6" xfId="28472"/>
    <cellStyle name="Output 2 5 2 3 6 6 2" xfId="28473"/>
    <cellStyle name="Output 2 5 2 3 6 6 3" xfId="28474"/>
    <cellStyle name="Output 2 5 2 3 6 7" xfId="28475"/>
    <cellStyle name="Output 2 5 2 3 6 8" xfId="28476"/>
    <cellStyle name="Output 2 5 2 3 6 9" xfId="28477"/>
    <cellStyle name="Output 2 5 2 3 7" xfId="28478"/>
    <cellStyle name="Output 2 5 2 3 7 2" xfId="28479"/>
    <cellStyle name="Output 2 5 2 3 7 2 2" xfId="28480"/>
    <cellStyle name="Output 2 5 2 3 7 2 3" xfId="28481"/>
    <cellStyle name="Output 2 5 2 3 7 3" xfId="28482"/>
    <cellStyle name="Output 2 5 2 3 7 3 2" xfId="28483"/>
    <cellStyle name="Output 2 5 2 3 7 3 3" xfId="28484"/>
    <cellStyle name="Output 2 5 2 3 7 4" xfId="28485"/>
    <cellStyle name="Output 2 5 2 3 7 4 2" xfId="28486"/>
    <cellStyle name="Output 2 5 2 3 7 4 3" xfId="28487"/>
    <cellStyle name="Output 2 5 2 3 7 5" xfId="28488"/>
    <cellStyle name="Output 2 5 2 3 7 5 2" xfId="28489"/>
    <cellStyle name="Output 2 5 2 3 7 5 3" xfId="28490"/>
    <cellStyle name="Output 2 5 2 3 7 6" xfId="28491"/>
    <cellStyle name="Output 2 5 2 3 7 6 2" xfId="28492"/>
    <cellStyle name="Output 2 5 2 3 7 6 3" xfId="28493"/>
    <cellStyle name="Output 2 5 2 3 7 7" xfId="28494"/>
    <cellStyle name="Output 2 5 2 3 7 8" xfId="28495"/>
    <cellStyle name="Output 2 5 2 3 7 9" xfId="28496"/>
    <cellStyle name="Output 2 5 2 3 8" xfId="28497"/>
    <cellStyle name="Output 2 5 2 3 8 2" xfId="28498"/>
    <cellStyle name="Output 2 5 2 3 8 2 2" xfId="28499"/>
    <cellStyle name="Output 2 5 2 3 8 2 3" xfId="28500"/>
    <cellStyle name="Output 2 5 2 3 8 3" xfId="28501"/>
    <cellStyle name="Output 2 5 2 3 8 3 2" xfId="28502"/>
    <cellStyle name="Output 2 5 2 3 8 3 3" xfId="28503"/>
    <cellStyle name="Output 2 5 2 3 8 4" xfId="28504"/>
    <cellStyle name="Output 2 5 2 3 8 4 2" xfId="28505"/>
    <cellStyle name="Output 2 5 2 3 8 4 3" xfId="28506"/>
    <cellStyle name="Output 2 5 2 3 8 5" xfId="28507"/>
    <cellStyle name="Output 2 5 2 3 8 5 2" xfId="28508"/>
    <cellStyle name="Output 2 5 2 3 8 5 3" xfId="28509"/>
    <cellStyle name="Output 2 5 2 3 8 6" xfId="28510"/>
    <cellStyle name="Output 2 5 2 3 8 6 2" xfId="28511"/>
    <cellStyle name="Output 2 5 2 3 8 6 3" xfId="28512"/>
    <cellStyle name="Output 2 5 2 3 8 7" xfId="28513"/>
    <cellStyle name="Output 2 5 2 3 8 8" xfId="28514"/>
    <cellStyle name="Output 2 5 2 3 8 9" xfId="28515"/>
    <cellStyle name="Output 2 5 2 3 9" xfId="28516"/>
    <cellStyle name="Output 2 5 2 3 9 2" xfId="28517"/>
    <cellStyle name="Output 2 5 2 3 9 2 2" xfId="28518"/>
    <cellStyle name="Output 2 5 2 3 9 2 3" xfId="28519"/>
    <cellStyle name="Output 2 5 2 3 9 3" xfId="28520"/>
    <cellStyle name="Output 2 5 2 3 9 3 2" xfId="28521"/>
    <cellStyle name="Output 2 5 2 3 9 3 3" xfId="28522"/>
    <cellStyle name="Output 2 5 2 3 9 4" xfId="28523"/>
    <cellStyle name="Output 2 5 2 3 9 4 2" xfId="28524"/>
    <cellStyle name="Output 2 5 2 3 9 4 3" xfId="28525"/>
    <cellStyle name="Output 2 5 2 3 9 5" xfId="28526"/>
    <cellStyle name="Output 2 5 2 3 9 5 2" xfId="28527"/>
    <cellStyle name="Output 2 5 2 3 9 5 3" xfId="28528"/>
    <cellStyle name="Output 2 5 2 3 9 6" xfId="28529"/>
    <cellStyle name="Output 2 5 2 3 9 6 2" xfId="28530"/>
    <cellStyle name="Output 2 5 2 3 9 6 3" xfId="28531"/>
    <cellStyle name="Output 2 5 2 3 9 7" xfId="28532"/>
    <cellStyle name="Output 2 5 2 3 9 8" xfId="28533"/>
    <cellStyle name="Output 2 5 2 4" xfId="28534"/>
    <cellStyle name="Output 2 5 2 4 10" xfId="28535"/>
    <cellStyle name="Output 2 5 2 4 11" xfId="28536"/>
    <cellStyle name="Output 2 5 2 4 2" xfId="28537"/>
    <cellStyle name="Output 2 5 2 4 2 2" xfId="28538"/>
    <cellStyle name="Output 2 5 2 4 2 3" xfId="28539"/>
    <cellStyle name="Output 2 5 2 4 2 4" xfId="28540"/>
    <cellStyle name="Output 2 5 2 4 3" xfId="28541"/>
    <cellStyle name="Output 2 5 2 4 3 2" xfId="28542"/>
    <cellStyle name="Output 2 5 2 4 3 3" xfId="28543"/>
    <cellStyle name="Output 2 5 2 4 3 4" xfId="28544"/>
    <cellStyle name="Output 2 5 2 4 4" xfId="28545"/>
    <cellStyle name="Output 2 5 2 4 4 2" xfId="28546"/>
    <cellStyle name="Output 2 5 2 4 4 3" xfId="28547"/>
    <cellStyle name="Output 2 5 2 4 4 4" xfId="28548"/>
    <cellStyle name="Output 2 5 2 4 5" xfId="28549"/>
    <cellStyle name="Output 2 5 2 4 5 2" xfId="28550"/>
    <cellStyle name="Output 2 5 2 4 5 3" xfId="28551"/>
    <cellStyle name="Output 2 5 2 4 5 4" xfId="28552"/>
    <cellStyle name="Output 2 5 2 4 6" xfId="28553"/>
    <cellStyle name="Output 2 5 2 4 6 2" xfId="28554"/>
    <cellStyle name="Output 2 5 2 4 6 3" xfId="28555"/>
    <cellStyle name="Output 2 5 2 4 6 4" xfId="28556"/>
    <cellStyle name="Output 2 5 2 4 7" xfId="28557"/>
    <cellStyle name="Output 2 5 2 4 8" xfId="28558"/>
    <cellStyle name="Output 2 5 2 4 9" xfId="28559"/>
    <cellStyle name="Output 2 5 2 5" xfId="28560"/>
    <cellStyle name="Output 2 5 2 5 10" xfId="28561"/>
    <cellStyle name="Output 2 5 2 5 11" xfId="28562"/>
    <cellStyle name="Output 2 5 2 5 2" xfId="28563"/>
    <cellStyle name="Output 2 5 2 5 2 2" xfId="28564"/>
    <cellStyle name="Output 2 5 2 5 2 3" xfId="28565"/>
    <cellStyle name="Output 2 5 2 5 2 4" xfId="28566"/>
    <cellStyle name="Output 2 5 2 5 3" xfId="28567"/>
    <cellStyle name="Output 2 5 2 5 3 2" xfId="28568"/>
    <cellStyle name="Output 2 5 2 5 3 3" xfId="28569"/>
    <cellStyle name="Output 2 5 2 5 3 4" xfId="28570"/>
    <cellStyle name="Output 2 5 2 5 4" xfId="28571"/>
    <cellStyle name="Output 2 5 2 5 4 2" xfId="28572"/>
    <cellStyle name="Output 2 5 2 5 4 3" xfId="28573"/>
    <cellStyle name="Output 2 5 2 5 4 4" xfId="28574"/>
    <cellStyle name="Output 2 5 2 5 5" xfId="28575"/>
    <cellStyle name="Output 2 5 2 5 5 2" xfId="28576"/>
    <cellStyle name="Output 2 5 2 5 5 3" xfId="28577"/>
    <cellStyle name="Output 2 5 2 5 5 4" xfId="28578"/>
    <cellStyle name="Output 2 5 2 5 6" xfId="28579"/>
    <cellStyle name="Output 2 5 2 5 6 2" xfId="28580"/>
    <cellStyle name="Output 2 5 2 5 6 3" xfId="28581"/>
    <cellStyle name="Output 2 5 2 5 6 4" xfId="28582"/>
    <cellStyle name="Output 2 5 2 5 7" xfId="28583"/>
    <cellStyle name="Output 2 5 2 5 8" xfId="28584"/>
    <cellStyle name="Output 2 5 2 5 9" xfId="28585"/>
    <cellStyle name="Output 2 5 2 6" xfId="28586"/>
    <cellStyle name="Output 2 5 2 6 2" xfId="28587"/>
    <cellStyle name="Output 2 5 2 6 2 2" xfId="28588"/>
    <cellStyle name="Output 2 5 2 6 2 3" xfId="28589"/>
    <cellStyle name="Output 2 5 2 6 3" xfId="28590"/>
    <cellStyle name="Output 2 5 2 6 3 2" xfId="28591"/>
    <cellStyle name="Output 2 5 2 6 3 3" xfId="28592"/>
    <cellStyle name="Output 2 5 2 6 4" xfId="28593"/>
    <cellStyle name="Output 2 5 2 6 4 2" xfId="28594"/>
    <cellStyle name="Output 2 5 2 6 4 3" xfId="28595"/>
    <cellStyle name="Output 2 5 2 6 5" xfId="28596"/>
    <cellStyle name="Output 2 5 2 6 5 2" xfId="28597"/>
    <cellStyle name="Output 2 5 2 6 5 3" xfId="28598"/>
    <cellStyle name="Output 2 5 2 6 6" xfId="28599"/>
    <cellStyle name="Output 2 5 2 6 6 2" xfId="28600"/>
    <cellStyle name="Output 2 5 2 6 6 3" xfId="28601"/>
    <cellStyle name="Output 2 5 2 6 7" xfId="28602"/>
    <cellStyle name="Output 2 5 2 6 8" xfId="28603"/>
    <cellStyle name="Output 2 5 2 6 9" xfId="28604"/>
    <cellStyle name="Output 2 5 2 7" xfId="28605"/>
    <cellStyle name="Output 2 5 2 7 2" xfId="28606"/>
    <cellStyle name="Output 2 5 2 7 2 2" xfId="28607"/>
    <cellStyle name="Output 2 5 2 7 2 3" xfId="28608"/>
    <cellStyle name="Output 2 5 2 7 3" xfId="28609"/>
    <cellStyle name="Output 2 5 2 7 3 2" xfId="28610"/>
    <cellStyle name="Output 2 5 2 7 3 3" xfId="28611"/>
    <cellStyle name="Output 2 5 2 7 4" xfId="28612"/>
    <cellStyle name="Output 2 5 2 7 4 2" xfId="28613"/>
    <cellStyle name="Output 2 5 2 7 4 3" xfId="28614"/>
    <cellStyle name="Output 2 5 2 7 5" xfId="28615"/>
    <cellStyle name="Output 2 5 2 7 5 2" xfId="28616"/>
    <cellStyle name="Output 2 5 2 7 5 3" xfId="28617"/>
    <cellStyle name="Output 2 5 2 7 6" xfId="28618"/>
    <cellStyle name="Output 2 5 2 7 6 2" xfId="28619"/>
    <cellStyle name="Output 2 5 2 7 6 3" xfId="28620"/>
    <cellStyle name="Output 2 5 2 7 7" xfId="28621"/>
    <cellStyle name="Output 2 5 2 7 8" xfId="28622"/>
    <cellStyle name="Output 2 5 2 7 9" xfId="28623"/>
    <cellStyle name="Output 2 5 2 8" xfId="28624"/>
    <cellStyle name="Output 2 5 2 8 2" xfId="28625"/>
    <cellStyle name="Output 2 5 2 8 2 2" xfId="28626"/>
    <cellStyle name="Output 2 5 2 8 2 3" xfId="28627"/>
    <cellStyle name="Output 2 5 2 8 3" xfId="28628"/>
    <cellStyle name="Output 2 5 2 8 3 2" xfId="28629"/>
    <cellStyle name="Output 2 5 2 8 3 3" xfId="28630"/>
    <cellStyle name="Output 2 5 2 8 4" xfId="28631"/>
    <cellStyle name="Output 2 5 2 8 4 2" xfId="28632"/>
    <cellStyle name="Output 2 5 2 8 4 3" xfId="28633"/>
    <cellStyle name="Output 2 5 2 8 5" xfId="28634"/>
    <cellStyle name="Output 2 5 2 8 5 2" xfId="28635"/>
    <cellStyle name="Output 2 5 2 8 5 3" xfId="28636"/>
    <cellStyle name="Output 2 5 2 8 6" xfId="28637"/>
    <cellStyle name="Output 2 5 2 8 6 2" xfId="28638"/>
    <cellStyle name="Output 2 5 2 8 6 3" xfId="28639"/>
    <cellStyle name="Output 2 5 2 8 7" xfId="28640"/>
    <cellStyle name="Output 2 5 2 8 8" xfId="28641"/>
    <cellStyle name="Output 2 5 2 8 9" xfId="28642"/>
    <cellStyle name="Output 2 5 2 9" xfId="28643"/>
    <cellStyle name="Output 2 5 2 9 2" xfId="28644"/>
    <cellStyle name="Output 2 5 2 9 2 2" xfId="28645"/>
    <cellStyle name="Output 2 5 2 9 2 3" xfId="28646"/>
    <cellStyle name="Output 2 5 2 9 3" xfId="28647"/>
    <cellStyle name="Output 2 5 2 9 3 2" xfId="28648"/>
    <cellStyle name="Output 2 5 2 9 3 3" xfId="28649"/>
    <cellStyle name="Output 2 5 2 9 4" xfId="28650"/>
    <cellStyle name="Output 2 5 2 9 4 2" xfId="28651"/>
    <cellStyle name="Output 2 5 2 9 4 3" xfId="28652"/>
    <cellStyle name="Output 2 5 2 9 5" xfId="28653"/>
    <cellStyle name="Output 2 5 2 9 5 2" xfId="28654"/>
    <cellStyle name="Output 2 5 2 9 5 3" xfId="28655"/>
    <cellStyle name="Output 2 5 2 9 6" xfId="28656"/>
    <cellStyle name="Output 2 5 2 9 6 2" xfId="28657"/>
    <cellStyle name="Output 2 5 2 9 6 3" xfId="28658"/>
    <cellStyle name="Output 2 5 2 9 7" xfId="28659"/>
    <cellStyle name="Output 2 5 2 9 8" xfId="28660"/>
    <cellStyle name="Output 2 5 2 9 9" xfId="28661"/>
    <cellStyle name="Output 2 5 20" xfId="28662"/>
    <cellStyle name="Output 2 5 21" xfId="28663"/>
    <cellStyle name="Output 2 5 22" xfId="28664"/>
    <cellStyle name="Output 2 5 3" xfId="28665"/>
    <cellStyle name="Output 2 5 3 10" xfId="28666"/>
    <cellStyle name="Output 2 5 3 10 2" xfId="28667"/>
    <cellStyle name="Output 2 5 3 10 2 2" xfId="28668"/>
    <cellStyle name="Output 2 5 3 10 2 3" xfId="28669"/>
    <cellStyle name="Output 2 5 3 10 3" xfId="28670"/>
    <cellStyle name="Output 2 5 3 10 3 2" xfId="28671"/>
    <cellStyle name="Output 2 5 3 10 3 3" xfId="28672"/>
    <cellStyle name="Output 2 5 3 10 4" xfId="28673"/>
    <cellStyle name="Output 2 5 3 10 4 2" xfId="28674"/>
    <cellStyle name="Output 2 5 3 10 4 3" xfId="28675"/>
    <cellStyle name="Output 2 5 3 10 5" xfId="28676"/>
    <cellStyle name="Output 2 5 3 10 5 2" xfId="28677"/>
    <cellStyle name="Output 2 5 3 10 5 3" xfId="28678"/>
    <cellStyle name="Output 2 5 3 10 6" xfId="28679"/>
    <cellStyle name="Output 2 5 3 10 6 2" xfId="28680"/>
    <cellStyle name="Output 2 5 3 10 6 3" xfId="28681"/>
    <cellStyle name="Output 2 5 3 10 7" xfId="28682"/>
    <cellStyle name="Output 2 5 3 10 8" xfId="28683"/>
    <cellStyle name="Output 2 5 3 10 9" xfId="28684"/>
    <cellStyle name="Output 2 5 3 11" xfId="28685"/>
    <cellStyle name="Output 2 5 3 11 2" xfId="28686"/>
    <cellStyle name="Output 2 5 3 11 2 2" xfId="28687"/>
    <cellStyle name="Output 2 5 3 11 2 3" xfId="28688"/>
    <cellStyle name="Output 2 5 3 11 3" xfId="28689"/>
    <cellStyle name="Output 2 5 3 11 3 2" xfId="28690"/>
    <cellStyle name="Output 2 5 3 11 3 3" xfId="28691"/>
    <cellStyle name="Output 2 5 3 11 4" xfId="28692"/>
    <cellStyle name="Output 2 5 3 11 4 2" xfId="28693"/>
    <cellStyle name="Output 2 5 3 11 4 3" xfId="28694"/>
    <cellStyle name="Output 2 5 3 11 5" xfId="28695"/>
    <cellStyle name="Output 2 5 3 11 5 2" xfId="28696"/>
    <cellStyle name="Output 2 5 3 11 5 3" xfId="28697"/>
    <cellStyle name="Output 2 5 3 11 6" xfId="28698"/>
    <cellStyle name="Output 2 5 3 11 6 2" xfId="28699"/>
    <cellStyle name="Output 2 5 3 11 6 3" xfId="28700"/>
    <cellStyle name="Output 2 5 3 11 7" xfId="28701"/>
    <cellStyle name="Output 2 5 3 11 8" xfId="28702"/>
    <cellStyle name="Output 2 5 3 11 9" xfId="28703"/>
    <cellStyle name="Output 2 5 3 12" xfId="28704"/>
    <cellStyle name="Output 2 5 3 12 2" xfId="28705"/>
    <cellStyle name="Output 2 5 3 12 2 2" xfId="28706"/>
    <cellStyle name="Output 2 5 3 12 2 3" xfId="28707"/>
    <cellStyle name="Output 2 5 3 12 3" xfId="28708"/>
    <cellStyle name="Output 2 5 3 12 3 2" xfId="28709"/>
    <cellStyle name="Output 2 5 3 12 3 3" xfId="28710"/>
    <cellStyle name="Output 2 5 3 12 4" xfId="28711"/>
    <cellStyle name="Output 2 5 3 12 4 2" xfId="28712"/>
    <cellStyle name="Output 2 5 3 12 4 3" xfId="28713"/>
    <cellStyle name="Output 2 5 3 12 5" xfId="28714"/>
    <cellStyle name="Output 2 5 3 12 5 2" xfId="28715"/>
    <cellStyle name="Output 2 5 3 12 5 3" xfId="28716"/>
    <cellStyle name="Output 2 5 3 12 6" xfId="28717"/>
    <cellStyle name="Output 2 5 3 12 6 2" xfId="28718"/>
    <cellStyle name="Output 2 5 3 12 6 3" xfId="28719"/>
    <cellStyle name="Output 2 5 3 12 7" xfId="28720"/>
    <cellStyle name="Output 2 5 3 12 8" xfId="28721"/>
    <cellStyle name="Output 2 5 3 12 9" xfId="28722"/>
    <cellStyle name="Output 2 5 3 13" xfId="28723"/>
    <cellStyle name="Output 2 5 3 13 2" xfId="28724"/>
    <cellStyle name="Output 2 5 3 13 2 2" xfId="28725"/>
    <cellStyle name="Output 2 5 3 13 2 3" xfId="28726"/>
    <cellStyle name="Output 2 5 3 13 3" xfId="28727"/>
    <cellStyle name="Output 2 5 3 13 3 2" xfId="28728"/>
    <cellStyle name="Output 2 5 3 13 3 3" xfId="28729"/>
    <cellStyle name="Output 2 5 3 13 4" xfId="28730"/>
    <cellStyle name="Output 2 5 3 13 4 2" xfId="28731"/>
    <cellStyle name="Output 2 5 3 13 4 3" xfId="28732"/>
    <cellStyle name="Output 2 5 3 13 5" xfId="28733"/>
    <cellStyle name="Output 2 5 3 13 5 2" xfId="28734"/>
    <cellStyle name="Output 2 5 3 13 5 3" xfId="28735"/>
    <cellStyle name="Output 2 5 3 13 6" xfId="28736"/>
    <cellStyle name="Output 2 5 3 13 6 2" xfId="28737"/>
    <cellStyle name="Output 2 5 3 13 6 3" xfId="28738"/>
    <cellStyle name="Output 2 5 3 13 7" xfId="28739"/>
    <cellStyle name="Output 2 5 3 13 8" xfId="28740"/>
    <cellStyle name="Output 2 5 3 13 9" xfId="28741"/>
    <cellStyle name="Output 2 5 3 14" xfId="28742"/>
    <cellStyle name="Output 2 5 3 14 2" xfId="28743"/>
    <cellStyle name="Output 2 5 3 14 3" xfId="28744"/>
    <cellStyle name="Output 2 5 3 14 4" xfId="28745"/>
    <cellStyle name="Output 2 5 3 15" xfId="28746"/>
    <cellStyle name="Output 2 5 3 16" xfId="28747"/>
    <cellStyle name="Output 2 5 3 17" xfId="28748"/>
    <cellStyle name="Output 2 5 3 18" xfId="28749"/>
    <cellStyle name="Output 2 5 3 19" xfId="28750"/>
    <cellStyle name="Output 2 5 3 2" xfId="28751"/>
    <cellStyle name="Output 2 5 3 2 10" xfId="28752"/>
    <cellStyle name="Output 2 5 3 2 10 2" xfId="28753"/>
    <cellStyle name="Output 2 5 3 2 10 2 2" xfId="28754"/>
    <cellStyle name="Output 2 5 3 2 10 2 3" xfId="28755"/>
    <cellStyle name="Output 2 5 3 2 10 3" xfId="28756"/>
    <cellStyle name="Output 2 5 3 2 10 3 2" xfId="28757"/>
    <cellStyle name="Output 2 5 3 2 10 3 3" xfId="28758"/>
    <cellStyle name="Output 2 5 3 2 10 4" xfId="28759"/>
    <cellStyle name="Output 2 5 3 2 10 4 2" xfId="28760"/>
    <cellStyle name="Output 2 5 3 2 10 4 3" xfId="28761"/>
    <cellStyle name="Output 2 5 3 2 10 5" xfId="28762"/>
    <cellStyle name="Output 2 5 3 2 10 5 2" xfId="28763"/>
    <cellStyle name="Output 2 5 3 2 10 5 3" xfId="28764"/>
    <cellStyle name="Output 2 5 3 2 10 6" xfId="28765"/>
    <cellStyle name="Output 2 5 3 2 10 6 2" xfId="28766"/>
    <cellStyle name="Output 2 5 3 2 10 6 3" xfId="28767"/>
    <cellStyle name="Output 2 5 3 2 10 7" xfId="28768"/>
    <cellStyle name="Output 2 5 3 2 10 8" xfId="28769"/>
    <cellStyle name="Output 2 5 3 2 11" xfId="28770"/>
    <cellStyle name="Output 2 5 3 2 11 2" xfId="28771"/>
    <cellStyle name="Output 2 5 3 2 11 2 2" xfId="28772"/>
    <cellStyle name="Output 2 5 3 2 11 2 3" xfId="28773"/>
    <cellStyle name="Output 2 5 3 2 11 3" xfId="28774"/>
    <cellStyle name="Output 2 5 3 2 11 3 2" xfId="28775"/>
    <cellStyle name="Output 2 5 3 2 11 3 3" xfId="28776"/>
    <cellStyle name="Output 2 5 3 2 11 4" xfId="28777"/>
    <cellStyle name="Output 2 5 3 2 11 4 2" xfId="28778"/>
    <cellStyle name="Output 2 5 3 2 11 4 3" xfId="28779"/>
    <cellStyle name="Output 2 5 3 2 11 5" xfId="28780"/>
    <cellStyle name="Output 2 5 3 2 11 5 2" xfId="28781"/>
    <cellStyle name="Output 2 5 3 2 11 5 3" xfId="28782"/>
    <cellStyle name="Output 2 5 3 2 11 6" xfId="28783"/>
    <cellStyle name="Output 2 5 3 2 11 6 2" xfId="28784"/>
    <cellStyle name="Output 2 5 3 2 11 6 3" xfId="28785"/>
    <cellStyle name="Output 2 5 3 2 11 7" xfId="28786"/>
    <cellStyle name="Output 2 5 3 2 11 8" xfId="28787"/>
    <cellStyle name="Output 2 5 3 2 12" xfId="28788"/>
    <cellStyle name="Output 2 5 3 2 12 2" xfId="28789"/>
    <cellStyle name="Output 2 5 3 2 12 2 2" xfId="28790"/>
    <cellStyle name="Output 2 5 3 2 12 2 3" xfId="28791"/>
    <cellStyle name="Output 2 5 3 2 12 3" xfId="28792"/>
    <cellStyle name="Output 2 5 3 2 12 3 2" xfId="28793"/>
    <cellStyle name="Output 2 5 3 2 12 3 3" xfId="28794"/>
    <cellStyle name="Output 2 5 3 2 12 4" xfId="28795"/>
    <cellStyle name="Output 2 5 3 2 12 4 2" xfId="28796"/>
    <cellStyle name="Output 2 5 3 2 12 4 3" xfId="28797"/>
    <cellStyle name="Output 2 5 3 2 12 5" xfId="28798"/>
    <cellStyle name="Output 2 5 3 2 12 5 2" xfId="28799"/>
    <cellStyle name="Output 2 5 3 2 12 5 3" xfId="28800"/>
    <cellStyle name="Output 2 5 3 2 12 6" xfId="28801"/>
    <cellStyle name="Output 2 5 3 2 12 6 2" xfId="28802"/>
    <cellStyle name="Output 2 5 3 2 12 6 3" xfId="28803"/>
    <cellStyle name="Output 2 5 3 2 12 7" xfId="28804"/>
    <cellStyle name="Output 2 5 3 2 12 8" xfId="28805"/>
    <cellStyle name="Output 2 5 3 2 13" xfId="28806"/>
    <cellStyle name="Output 2 5 3 2 13 2" xfId="28807"/>
    <cellStyle name="Output 2 5 3 2 13 2 2" xfId="28808"/>
    <cellStyle name="Output 2 5 3 2 13 2 3" xfId="28809"/>
    <cellStyle name="Output 2 5 3 2 13 3" xfId="28810"/>
    <cellStyle name="Output 2 5 3 2 13 3 2" xfId="28811"/>
    <cellStyle name="Output 2 5 3 2 13 3 3" xfId="28812"/>
    <cellStyle name="Output 2 5 3 2 13 4" xfId="28813"/>
    <cellStyle name="Output 2 5 3 2 13 4 2" xfId="28814"/>
    <cellStyle name="Output 2 5 3 2 13 4 3" xfId="28815"/>
    <cellStyle name="Output 2 5 3 2 13 5" xfId="28816"/>
    <cellStyle name="Output 2 5 3 2 13 5 2" xfId="28817"/>
    <cellStyle name="Output 2 5 3 2 13 5 3" xfId="28818"/>
    <cellStyle name="Output 2 5 3 2 13 6" xfId="28819"/>
    <cellStyle name="Output 2 5 3 2 13 6 2" xfId="28820"/>
    <cellStyle name="Output 2 5 3 2 13 6 3" xfId="28821"/>
    <cellStyle name="Output 2 5 3 2 13 7" xfId="28822"/>
    <cellStyle name="Output 2 5 3 2 13 8" xfId="28823"/>
    <cellStyle name="Output 2 5 3 2 14" xfId="28824"/>
    <cellStyle name="Output 2 5 3 2 14 2" xfId="28825"/>
    <cellStyle name="Output 2 5 3 2 14 2 2" xfId="28826"/>
    <cellStyle name="Output 2 5 3 2 14 2 3" xfId="28827"/>
    <cellStyle name="Output 2 5 3 2 14 3" xfId="28828"/>
    <cellStyle name="Output 2 5 3 2 14 3 2" xfId="28829"/>
    <cellStyle name="Output 2 5 3 2 14 3 3" xfId="28830"/>
    <cellStyle name="Output 2 5 3 2 14 4" xfId="28831"/>
    <cellStyle name="Output 2 5 3 2 14 4 2" xfId="28832"/>
    <cellStyle name="Output 2 5 3 2 14 4 3" xfId="28833"/>
    <cellStyle name="Output 2 5 3 2 14 5" xfId="28834"/>
    <cellStyle name="Output 2 5 3 2 14 5 2" xfId="28835"/>
    <cellStyle name="Output 2 5 3 2 14 5 3" xfId="28836"/>
    <cellStyle name="Output 2 5 3 2 14 6" xfId="28837"/>
    <cellStyle name="Output 2 5 3 2 14 6 2" xfId="28838"/>
    <cellStyle name="Output 2 5 3 2 14 6 3" xfId="28839"/>
    <cellStyle name="Output 2 5 3 2 14 7" xfId="28840"/>
    <cellStyle name="Output 2 5 3 2 14 8" xfId="28841"/>
    <cellStyle name="Output 2 5 3 2 15" xfId="28842"/>
    <cellStyle name="Output 2 5 3 2 15 2" xfId="28843"/>
    <cellStyle name="Output 2 5 3 2 15 3" xfId="28844"/>
    <cellStyle name="Output 2 5 3 2 16" xfId="28845"/>
    <cellStyle name="Output 2 5 3 2 16 2" xfId="28846"/>
    <cellStyle name="Output 2 5 3 2 16 3" xfId="28847"/>
    <cellStyle name="Output 2 5 3 2 17" xfId="28848"/>
    <cellStyle name="Output 2 5 3 2 18" xfId="28849"/>
    <cellStyle name="Output 2 5 3 2 2" xfId="28850"/>
    <cellStyle name="Output 2 5 3 2 2 2" xfId="28851"/>
    <cellStyle name="Output 2 5 3 2 2 2 2" xfId="28852"/>
    <cellStyle name="Output 2 5 3 2 2 2 3" xfId="28853"/>
    <cellStyle name="Output 2 5 3 2 2 3" xfId="28854"/>
    <cellStyle name="Output 2 5 3 2 2 3 2" xfId="28855"/>
    <cellStyle name="Output 2 5 3 2 2 3 3" xfId="28856"/>
    <cellStyle name="Output 2 5 3 2 2 4" xfId="28857"/>
    <cellStyle name="Output 2 5 3 2 2 4 2" xfId="28858"/>
    <cellStyle name="Output 2 5 3 2 2 4 3" xfId="28859"/>
    <cellStyle name="Output 2 5 3 2 2 5" xfId="28860"/>
    <cellStyle name="Output 2 5 3 2 2 5 2" xfId="28861"/>
    <cellStyle name="Output 2 5 3 2 2 5 3" xfId="28862"/>
    <cellStyle name="Output 2 5 3 2 2 6" xfId="28863"/>
    <cellStyle name="Output 2 5 3 2 2 6 2" xfId="28864"/>
    <cellStyle name="Output 2 5 3 2 2 6 3" xfId="28865"/>
    <cellStyle name="Output 2 5 3 2 2 7" xfId="28866"/>
    <cellStyle name="Output 2 5 3 2 2 8" xfId="28867"/>
    <cellStyle name="Output 2 5 3 2 2 9" xfId="28868"/>
    <cellStyle name="Output 2 5 3 2 3" xfId="28869"/>
    <cellStyle name="Output 2 5 3 2 3 2" xfId="28870"/>
    <cellStyle name="Output 2 5 3 2 3 2 2" xfId="28871"/>
    <cellStyle name="Output 2 5 3 2 3 2 3" xfId="28872"/>
    <cellStyle name="Output 2 5 3 2 3 3" xfId="28873"/>
    <cellStyle name="Output 2 5 3 2 3 3 2" xfId="28874"/>
    <cellStyle name="Output 2 5 3 2 3 3 3" xfId="28875"/>
    <cellStyle name="Output 2 5 3 2 3 4" xfId="28876"/>
    <cellStyle name="Output 2 5 3 2 3 4 2" xfId="28877"/>
    <cellStyle name="Output 2 5 3 2 3 4 3" xfId="28878"/>
    <cellStyle name="Output 2 5 3 2 3 5" xfId="28879"/>
    <cellStyle name="Output 2 5 3 2 3 5 2" xfId="28880"/>
    <cellStyle name="Output 2 5 3 2 3 5 3" xfId="28881"/>
    <cellStyle name="Output 2 5 3 2 3 6" xfId="28882"/>
    <cellStyle name="Output 2 5 3 2 3 6 2" xfId="28883"/>
    <cellStyle name="Output 2 5 3 2 3 6 3" xfId="28884"/>
    <cellStyle name="Output 2 5 3 2 3 7" xfId="28885"/>
    <cellStyle name="Output 2 5 3 2 3 8" xfId="28886"/>
    <cellStyle name="Output 2 5 3 2 3 9" xfId="28887"/>
    <cellStyle name="Output 2 5 3 2 4" xfId="28888"/>
    <cellStyle name="Output 2 5 3 2 4 2" xfId="28889"/>
    <cellStyle name="Output 2 5 3 2 4 2 2" xfId="28890"/>
    <cellStyle name="Output 2 5 3 2 4 2 3" xfId="28891"/>
    <cellStyle name="Output 2 5 3 2 4 3" xfId="28892"/>
    <cellStyle name="Output 2 5 3 2 4 3 2" xfId="28893"/>
    <cellStyle name="Output 2 5 3 2 4 3 3" xfId="28894"/>
    <cellStyle name="Output 2 5 3 2 4 4" xfId="28895"/>
    <cellStyle name="Output 2 5 3 2 4 4 2" xfId="28896"/>
    <cellStyle name="Output 2 5 3 2 4 4 3" xfId="28897"/>
    <cellStyle name="Output 2 5 3 2 4 5" xfId="28898"/>
    <cellStyle name="Output 2 5 3 2 4 5 2" xfId="28899"/>
    <cellStyle name="Output 2 5 3 2 4 5 3" xfId="28900"/>
    <cellStyle name="Output 2 5 3 2 4 6" xfId="28901"/>
    <cellStyle name="Output 2 5 3 2 4 6 2" xfId="28902"/>
    <cellStyle name="Output 2 5 3 2 4 6 3" xfId="28903"/>
    <cellStyle name="Output 2 5 3 2 4 7" xfId="28904"/>
    <cellStyle name="Output 2 5 3 2 4 8" xfId="28905"/>
    <cellStyle name="Output 2 5 3 2 4 9" xfId="28906"/>
    <cellStyle name="Output 2 5 3 2 5" xfId="28907"/>
    <cellStyle name="Output 2 5 3 2 5 2" xfId="28908"/>
    <cellStyle name="Output 2 5 3 2 5 2 2" xfId="28909"/>
    <cellStyle name="Output 2 5 3 2 5 2 3" xfId="28910"/>
    <cellStyle name="Output 2 5 3 2 5 3" xfId="28911"/>
    <cellStyle name="Output 2 5 3 2 5 3 2" xfId="28912"/>
    <cellStyle name="Output 2 5 3 2 5 3 3" xfId="28913"/>
    <cellStyle name="Output 2 5 3 2 5 4" xfId="28914"/>
    <cellStyle name="Output 2 5 3 2 5 4 2" xfId="28915"/>
    <cellStyle name="Output 2 5 3 2 5 4 3" xfId="28916"/>
    <cellStyle name="Output 2 5 3 2 5 5" xfId="28917"/>
    <cellStyle name="Output 2 5 3 2 5 5 2" xfId="28918"/>
    <cellStyle name="Output 2 5 3 2 5 5 3" xfId="28919"/>
    <cellStyle name="Output 2 5 3 2 5 6" xfId="28920"/>
    <cellStyle name="Output 2 5 3 2 5 6 2" xfId="28921"/>
    <cellStyle name="Output 2 5 3 2 5 6 3" xfId="28922"/>
    <cellStyle name="Output 2 5 3 2 5 7" xfId="28923"/>
    <cellStyle name="Output 2 5 3 2 5 8" xfId="28924"/>
    <cellStyle name="Output 2 5 3 2 5 9" xfId="28925"/>
    <cellStyle name="Output 2 5 3 2 6" xfId="28926"/>
    <cellStyle name="Output 2 5 3 2 6 2" xfId="28927"/>
    <cellStyle name="Output 2 5 3 2 6 2 2" xfId="28928"/>
    <cellStyle name="Output 2 5 3 2 6 2 3" xfId="28929"/>
    <cellStyle name="Output 2 5 3 2 6 3" xfId="28930"/>
    <cellStyle name="Output 2 5 3 2 6 3 2" xfId="28931"/>
    <cellStyle name="Output 2 5 3 2 6 3 3" xfId="28932"/>
    <cellStyle name="Output 2 5 3 2 6 4" xfId="28933"/>
    <cellStyle name="Output 2 5 3 2 6 4 2" xfId="28934"/>
    <cellStyle name="Output 2 5 3 2 6 4 3" xfId="28935"/>
    <cellStyle name="Output 2 5 3 2 6 5" xfId="28936"/>
    <cellStyle name="Output 2 5 3 2 6 5 2" xfId="28937"/>
    <cellStyle name="Output 2 5 3 2 6 5 3" xfId="28938"/>
    <cellStyle name="Output 2 5 3 2 6 6" xfId="28939"/>
    <cellStyle name="Output 2 5 3 2 6 6 2" xfId="28940"/>
    <cellStyle name="Output 2 5 3 2 6 6 3" xfId="28941"/>
    <cellStyle name="Output 2 5 3 2 6 7" xfId="28942"/>
    <cellStyle name="Output 2 5 3 2 6 8" xfId="28943"/>
    <cellStyle name="Output 2 5 3 2 6 9" xfId="28944"/>
    <cellStyle name="Output 2 5 3 2 7" xfId="28945"/>
    <cellStyle name="Output 2 5 3 2 7 2" xfId="28946"/>
    <cellStyle name="Output 2 5 3 2 7 2 2" xfId="28947"/>
    <cellStyle name="Output 2 5 3 2 7 2 3" xfId="28948"/>
    <cellStyle name="Output 2 5 3 2 7 3" xfId="28949"/>
    <cellStyle name="Output 2 5 3 2 7 3 2" xfId="28950"/>
    <cellStyle name="Output 2 5 3 2 7 3 3" xfId="28951"/>
    <cellStyle name="Output 2 5 3 2 7 4" xfId="28952"/>
    <cellStyle name="Output 2 5 3 2 7 4 2" xfId="28953"/>
    <cellStyle name="Output 2 5 3 2 7 4 3" xfId="28954"/>
    <cellStyle name="Output 2 5 3 2 7 5" xfId="28955"/>
    <cellStyle name="Output 2 5 3 2 7 5 2" xfId="28956"/>
    <cellStyle name="Output 2 5 3 2 7 5 3" xfId="28957"/>
    <cellStyle name="Output 2 5 3 2 7 6" xfId="28958"/>
    <cellStyle name="Output 2 5 3 2 7 6 2" xfId="28959"/>
    <cellStyle name="Output 2 5 3 2 7 6 3" xfId="28960"/>
    <cellStyle name="Output 2 5 3 2 7 7" xfId="28961"/>
    <cellStyle name="Output 2 5 3 2 7 8" xfId="28962"/>
    <cellStyle name="Output 2 5 3 2 7 9" xfId="28963"/>
    <cellStyle name="Output 2 5 3 2 8" xfId="28964"/>
    <cellStyle name="Output 2 5 3 2 8 2" xfId="28965"/>
    <cellStyle name="Output 2 5 3 2 8 2 2" xfId="28966"/>
    <cellStyle name="Output 2 5 3 2 8 2 3" xfId="28967"/>
    <cellStyle name="Output 2 5 3 2 8 3" xfId="28968"/>
    <cellStyle name="Output 2 5 3 2 8 3 2" xfId="28969"/>
    <cellStyle name="Output 2 5 3 2 8 3 3" xfId="28970"/>
    <cellStyle name="Output 2 5 3 2 8 4" xfId="28971"/>
    <cellStyle name="Output 2 5 3 2 8 4 2" xfId="28972"/>
    <cellStyle name="Output 2 5 3 2 8 4 3" xfId="28973"/>
    <cellStyle name="Output 2 5 3 2 8 5" xfId="28974"/>
    <cellStyle name="Output 2 5 3 2 8 5 2" xfId="28975"/>
    <cellStyle name="Output 2 5 3 2 8 5 3" xfId="28976"/>
    <cellStyle name="Output 2 5 3 2 8 6" xfId="28977"/>
    <cellStyle name="Output 2 5 3 2 8 6 2" xfId="28978"/>
    <cellStyle name="Output 2 5 3 2 8 6 3" xfId="28979"/>
    <cellStyle name="Output 2 5 3 2 8 7" xfId="28980"/>
    <cellStyle name="Output 2 5 3 2 8 8" xfId="28981"/>
    <cellStyle name="Output 2 5 3 2 8 9" xfId="28982"/>
    <cellStyle name="Output 2 5 3 2 9" xfId="28983"/>
    <cellStyle name="Output 2 5 3 2 9 2" xfId="28984"/>
    <cellStyle name="Output 2 5 3 2 9 2 2" xfId="28985"/>
    <cellStyle name="Output 2 5 3 2 9 2 3" xfId="28986"/>
    <cellStyle name="Output 2 5 3 2 9 3" xfId="28987"/>
    <cellStyle name="Output 2 5 3 2 9 3 2" xfId="28988"/>
    <cellStyle name="Output 2 5 3 2 9 3 3" xfId="28989"/>
    <cellStyle name="Output 2 5 3 2 9 4" xfId="28990"/>
    <cellStyle name="Output 2 5 3 2 9 4 2" xfId="28991"/>
    <cellStyle name="Output 2 5 3 2 9 4 3" xfId="28992"/>
    <cellStyle name="Output 2 5 3 2 9 5" xfId="28993"/>
    <cellStyle name="Output 2 5 3 2 9 5 2" xfId="28994"/>
    <cellStyle name="Output 2 5 3 2 9 5 3" xfId="28995"/>
    <cellStyle name="Output 2 5 3 2 9 6" xfId="28996"/>
    <cellStyle name="Output 2 5 3 2 9 6 2" xfId="28997"/>
    <cellStyle name="Output 2 5 3 2 9 6 3" xfId="28998"/>
    <cellStyle name="Output 2 5 3 2 9 7" xfId="28999"/>
    <cellStyle name="Output 2 5 3 2 9 8" xfId="29000"/>
    <cellStyle name="Output 2 5 3 20" xfId="29001"/>
    <cellStyle name="Output 2 5 3 21" xfId="29002"/>
    <cellStyle name="Output 2 5 3 3" xfId="29003"/>
    <cellStyle name="Output 2 5 3 3 10" xfId="29004"/>
    <cellStyle name="Output 2 5 3 3 10 2" xfId="29005"/>
    <cellStyle name="Output 2 5 3 3 10 2 2" xfId="29006"/>
    <cellStyle name="Output 2 5 3 3 10 2 3" xfId="29007"/>
    <cellStyle name="Output 2 5 3 3 10 3" xfId="29008"/>
    <cellStyle name="Output 2 5 3 3 10 3 2" xfId="29009"/>
    <cellStyle name="Output 2 5 3 3 10 3 3" xfId="29010"/>
    <cellStyle name="Output 2 5 3 3 10 4" xfId="29011"/>
    <cellStyle name="Output 2 5 3 3 10 4 2" xfId="29012"/>
    <cellStyle name="Output 2 5 3 3 10 4 3" xfId="29013"/>
    <cellStyle name="Output 2 5 3 3 10 5" xfId="29014"/>
    <cellStyle name="Output 2 5 3 3 10 5 2" xfId="29015"/>
    <cellStyle name="Output 2 5 3 3 10 5 3" xfId="29016"/>
    <cellStyle name="Output 2 5 3 3 10 6" xfId="29017"/>
    <cellStyle name="Output 2 5 3 3 10 6 2" xfId="29018"/>
    <cellStyle name="Output 2 5 3 3 10 6 3" xfId="29019"/>
    <cellStyle name="Output 2 5 3 3 10 7" xfId="29020"/>
    <cellStyle name="Output 2 5 3 3 10 8" xfId="29021"/>
    <cellStyle name="Output 2 5 3 3 11" xfId="29022"/>
    <cellStyle name="Output 2 5 3 3 11 2" xfId="29023"/>
    <cellStyle name="Output 2 5 3 3 11 2 2" xfId="29024"/>
    <cellStyle name="Output 2 5 3 3 11 2 3" xfId="29025"/>
    <cellStyle name="Output 2 5 3 3 11 3" xfId="29026"/>
    <cellStyle name="Output 2 5 3 3 11 3 2" xfId="29027"/>
    <cellStyle name="Output 2 5 3 3 11 3 3" xfId="29028"/>
    <cellStyle name="Output 2 5 3 3 11 4" xfId="29029"/>
    <cellStyle name="Output 2 5 3 3 11 4 2" xfId="29030"/>
    <cellStyle name="Output 2 5 3 3 11 4 3" xfId="29031"/>
    <cellStyle name="Output 2 5 3 3 11 5" xfId="29032"/>
    <cellStyle name="Output 2 5 3 3 11 5 2" xfId="29033"/>
    <cellStyle name="Output 2 5 3 3 11 5 3" xfId="29034"/>
    <cellStyle name="Output 2 5 3 3 11 6" xfId="29035"/>
    <cellStyle name="Output 2 5 3 3 11 6 2" xfId="29036"/>
    <cellStyle name="Output 2 5 3 3 11 6 3" xfId="29037"/>
    <cellStyle name="Output 2 5 3 3 11 7" xfId="29038"/>
    <cellStyle name="Output 2 5 3 3 11 8" xfId="29039"/>
    <cellStyle name="Output 2 5 3 3 12" xfId="29040"/>
    <cellStyle name="Output 2 5 3 3 12 2" xfId="29041"/>
    <cellStyle name="Output 2 5 3 3 12 2 2" xfId="29042"/>
    <cellStyle name="Output 2 5 3 3 12 2 3" xfId="29043"/>
    <cellStyle name="Output 2 5 3 3 12 3" xfId="29044"/>
    <cellStyle name="Output 2 5 3 3 12 3 2" xfId="29045"/>
    <cellStyle name="Output 2 5 3 3 12 3 3" xfId="29046"/>
    <cellStyle name="Output 2 5 3 3 12 4" xfId="29047"/>
    <cellStyle name="Output 2 5 3 3 12 4 2" xfId="29048"/>
    <cellStyle name="Output 2 5 3 3 12 4 3" xfId="29049"/>
    <cellStyle name="Output 2 5 3 3 12 5" xfId="29050"/>
    <cellStyle name="Output 2 5 3 3 12 5 2" xfId="29051"/>
    <cellStyle name="Output 2 5 3 3 12 5 3" xfId="29052"/>
    <cellStyle name="Output 2 5 3 3 12 6" xfId="29053"/>
    <cellStyle name="Output 2 5 3 3 12 6 2" xfId="29054"/>
    <cellStyle name="Output 2 5 3 3 12 6 3" xfId="29055"/>
    <cellStyle name="Output 2 5 3 3 12 7" xfId="29056"/>
    <cellStyle name="Output 2 5 3 3 12 8" xfId="29057"/>
    <cellStyle name="Output 2 5 3 3 13" xfId="29058"/>
    <cellStyle name="Output 2 5 3 3 13 2" xfId="29059"/>
    <cellStyle name="Output 2 5 3 3 13 2 2" xfId="29060"/>
    <cellStyle name="Output 2 5 3 3 13 2 3" xfId="29061"/>
    <cellStyle name="Output 2 5 3 3 13 3" xfId="29062"/>
    <cellStyle name="Output 2 5 3 3 13 3 2" xfId="29063"/>
    <cellStyle name="Output 2 5 3 3 13 3 3" xfId="29064"/>
    <cellStyle name="Output 2 5 3 3 13 4" xfId="29065"/>
    <cellStyle name="Output 2 5 3 3 13 4 2" xfId="29066"/>
    <cellStyle name="Output 2 5 3 3 13 4 3" xfId="29067"/>
    <cellStyle name="Output 2 5 3 3 13 5" xfId="29068"/>
    <cellStyle name="Output 2 5 3 3 13 5 2" xfId="29069"/>
    <cellStyle name="Output 2 5 3 3 13 5 3" xfId="29070"/>
    <cellStyle name="Output 2 5 3 3 13 6" xfId="29071"/>
    <cellStyle name="Output 2 5 3 3 13 6 2" xfId="29072"/>
    <cellStyle name="Output 2 5 3 3 13 6 3" xfId="29073"/>
    <cellStyle name="Output 2 5 3 3 13 7" xfId="29074"/>
    <cellStyle name="Output 2 5 3 3 13 8" xfId="29075"/>
    <cellStyle name="Output 2 5 3 3 14" xfId="29076"/>
    <cellStyle name="Output 2 5 3 3 14 2" xfId="29077"/>
    <cellStyle name="Output 2 5 3 3 14 2 2" xfId="29078"/>
    <cellStyle name="Output 2 5 3 3 14 2 3" xfId="29079"/>
    <cellStyle name="Output 2 5 3 3 14 3" xfId="29080"/>
    <cellStyle name="Output 2 5 3 3 14 3 2" xfId="29081"/>
    <cellStyle name="Output 2 5 3 3 14 3 3" xfId="29082"/>
    <cellStyle name="Output 2 5 3 3 14 4" xfId="29083"/>
    <cellStyle name="Output 2 5 3 3 14 4 2" xfId="29084"/>
    <cellStyle name="Output 2 5 3 3 14 4 3" xfId="29085"/>
    <cellStyle name="Output 2 5 3 3 14 5" xfId="29086"/>
    <cellStyle name="Output 2 5 3 3 14 5 2" xfId="29087"/>
    <cellStyle name="Output 2 5 3 3 14 5 3" xfId="29088"/>
    <cellStyle name="Output 2 5 3 3 14 6" xfId="29089"/>
    <cellStyle name="Output 2 5 3 3 14 6 2" xfId="29090"/>
    <cellStyle name="Output 2 5 3 3 14 6 3" xfId="29091"/>
    <cellStyle name="Output 2 5 3 3 14 7" xfId="29092"/>
    <cellStyle name="Output 2 5 3 3 14 8" xfId="29093"/>
    <cellStyle name="Output 2 5 3 3 15" xfId="29094"/>
    <cellStyle name="Output 2 5 3 3 15 2" xfId="29095"/>
    <cellStyle name="Output 2 5 3 3 15 3" xfId="29096"/>
    <cellStyle name="Output 2 5 3 3 16" xfId="29097"/>
    <cellStyle name="Output 2 5 3 3 16 2" xfId="29098"/>
    <cellStyle name="Output 2 5 3 3 16 3" xfId="29099"/>
    <cellStyle name="Output 2 5 3 3 17" xfId="29100"/>
    <cellStyle name="Output 2 5 3 3 18" xfId="29101"/>
    <cellStyle name="Output 2 5 3 3 2" xfId="29102"/>
    <cellStyle name="Output 2 5 3 3 2 2" xfId="29103"/>
    <cellStyle name="Output 2 5 3 3 2 2 2" xfId="29104"/>
    <cellStyle name="Output 2 5 3 3 2 2 3" xfId="29105"/>
    <cellStyle name="Output 2 5 3 3 2 3" xfId="29106"/>
    <cellStyle name="Output 2 5 3 3 2 3 2" xfId="29107"/>
    <cellStyle name="Output 2 5 3 3 2 3 3" xfId="29108"/>
    <cellStyle name="Output 2 5 3 3 2 4" xfId="29109"/>
    <cellStyle name="Output 2 5 3 3 2 4 2" xfId="29110"/>
    <cellStyle name="Output 2 5 3 3 2 4 3" xfId="29111"/>
    <cellStyle name="Output 2 5 3 3 2 5" xfId="29112"/>
    <cellStyle name="Output 2 5 3 3 2 5 2" xfId="29113"/>
    <cellStyle name="Output 2 5 3 3 2 5 3" xfId="29114"/>
    <cellStyle name="Output 2 5 3 3 2 6" xfId="29115"/>
    <cellStyle name="Output 2 5 3 3 2 6 2" xfId="29116"/>
    <cellStyle name="Output 2 5 3 3 2 6 3" xfId="29117"/>
    <cellStyle name="Output 2 5 3 3 2 7" xfId="29118"/>
    <cellStyle name="Output 2 5 3 3 2 8" xfId="29119"/>
    <cellStyle name="Output 2 5 3 3 2 9" xfId="29120"/>
    <cellStyle name="Output 2 5 3 3 3" xfId="29121"/>
    <cellStyle name="Output 2 5 3 3 3 2" xfId="29122"/>
    <cellStyle name="Output 2 5 3 3 3 2 2" xfId="29123"/>
    <cellStyle name="Output 2 5 3 3 3 2 3" xfId="29124"/>
    <cellStyle name="Output 2 5 3 3 3 3" xfId="29125"/>
    <cellStyle name="Output 2 5 3 3 3 3 2" xfId="29126"/>
    <cellStyle name="Output 2 5 3 3 3 3 3" xfId="29127"/>
    <cellStyle name="Output 2 5 3 3 3 4" xfId="29128"/>
    <cellStyle name="Output 2 5 3 3 3 4 2" xfId="29129"/>
    <cellStyle name="Output 2 5 3 3 3 4 3" xfId="29130"/>
    <cellStyle name="Output 2 5 3 3 3 5" xfId="29131"/>
    <cellStyle name="Output 2 5 3 3 3 5 2" xfId="29132"/>
    <cellStyle name="Output 2 5 3 3 3 5 3" xfId="29133"/>
    <cellStyle name="Output 2 5 3 3 3 6" xfId="29134"/>
    <cellStyle name="Output 2 5 3 3 3 6 2" xfId="29135"/>
    <cellStyle name="Output 2 5 3 3 3 6 3" xfId="29136"/>
    <cellStyle name="Output 2 5 3 3 3 7" xfId="29137"/>
    <cellStyle name="Output 2 5 3 3 3 8" xfId="29138"/>
    <cellStyle name="Output 2 5 3 3 3 9" xfId="29139"/>
    <cellStyle name="Output 2 5 3 3 4" xfId="29140"/>
    <cellStyle name="Output 2 5 3 3 4 2" xfId="29141"/>
    <cellStyle name="Output 2 5 3 3 4 2 2" xfId="29142"/>
    <cellStyle name="Output 2 5 3 3 4 2 3" xfId="29143"/>
    <cellStyle name="Output 2 5 3 3 4 3" xfId="29144"/>
    <cellStyle name="Output 2 5 3 3 4 3 2" xfId="29145"/>
    <cellStyle name="Output 2 5 3 3 4 3 3" xfId="29146"/>
    <cellStyle name="Output 2 5 3 3 4 4" xfId="29147"/>
    <cellStyle name="Output 2 5 3 3 4 4 2" xfId="29148"/>
    <cellStyle name="Output 2 5 3 3 4 4 3" xfId="29149"/>
    <cellStyle name="Output 2 5 3 3 4 5" xfId="29150"/>
    <cellStyle name="Output 2 5 3 3 4 5 2" xfId="29151"/>
    <cellStyle name="Output 2 5 3 3 4 5 3" xfId="29152"/>
    <cellStyle name="Output 2 5 3 3 4 6" xfId="29153"/>
    <cellStyle name="Output 2 5 3 3 4 6 2" xfId="29154"/>
    <cellStyle name="Output 2 5 3 3 4 6 3" xfId="29155"/>
    <cellStyle name="Output 2 5 3 3 4 7" xfId="29156"/>
    <cellStyle name="Output 2 5 3 3 4 8" xfId="29157"/>
    <cellStyle name="Output 2 5 3 3 4 9" xfId="29158"/>
    <cellStyle name="Output 2 5 3 3 5" xfId="29159"/>
    <cellStyle name="Output 2 5 3 3 5 2" xfId="29160"/>
    <cellStyle name="Output 2 5 3 3 5 2 2" xfId="29161"/>
    <cellStyle name="Output 2 5 3 3 5 2 3" xfId="29162"/>
    <cellStyle name="Output 2 5 3 3 5 3" xfId="29163"/>
    <cellStyle name="Output 2 5 3 3 5 3 2" xfId="29164"/>
    <cellStyle name="Output 2 5 3 3 5 3 3" xfId="29165"/>
    <cellStyle name="Output 2 5 3 3 5 4" xfId="29166"/>
    <cellStyle name="Output 2 5 3 3 5 4 2" xfId="29167"/>
    <cellStyle name="Output 2 5 3 3 5 4 3" xfId="29168"/>
    <cellStyle name="Output 2 5 3 3 5 5" xfId="29169"/>
    <cellStyle name="Output 2 5 3 3 5 5 2" xfId="29170"/>
    <cellStyle name="Output 2 5 3 3 5 5 3" xfId="29171"/>
    <cellStyle name="Output 2 5 3 3 5 6" xfId="29172"/>
    <cellStyle name="Output 2 5 3 3 5 6 2" xfId="29173"/>
    <cellStyle name="Output 2 5 3 3 5 6 3" xfId="29174"/>
    <cellStyle name="Output 2 5 3 3 5 7" xfId="29175"/>
    <cellStyle name="Output 2 5 3 3 5 8" xfId="29176"/>
    <cellStyle name="Output 2 5 3 3 5 9" xfId="29177"/>
    <cellStyle name="Output 2 5 3 3 6" xfId="29178"/>
    <cellStyle name="Output 2 5 3 3 6 2" xfId="29179"/>
    <cellStyle name="Output 2 5 3 3 6 2 2" xfId="29180"/>
    <cellStyle name="Output 2 5 3 3 6 2 3" xfId="29181"/>
    <cellStyle name="Output 2 5 3 3 6 3" xfId="29182"/>
    <cellStyle name="Output 2 5 3 3 6 3 2" xfId="29183"/>
    <cellStyle name="Output 2 5 3 3 6 3 3" xfId="29184"/>
    <cellStyle name="Output 2 5 3 3 6 4" xfId="29185"/>
    <cellStyle name="Output 2 5 3 3 6 4 2" xfId="29186"/>
    <cellStyle name="Output 2 5 3 3 6 4 3" xfId="29187"/>
    <cellStyle name="Output 2 5 3 3 6 5" xfId="29188"/>
    <cellStyle name="Output 2 5 3 3 6 5 2" xfId="29189"/>
    <cellStyle name="Output 2 5 3 3 6 5 3" xfId="29190"/>
    <cellStyle name="Output 2 5 3 3 6 6" xfId="29191"/>
    <cellStyle name="Output 2 5 3 3 6 6 2" xfId="29192"/>
    <cellStyle name="Output 2 5 3 3 6 6 3" xfId="29193"/>
    <cellStyle name="Output 2 5 3 3 6 7" xfId="29194"/>
    <cellStyle name="Output 2 5 3 3 6 8" xfId="29195"/>
    <cellStyle name="Output 2 5 3 3 6 9" xfId="29196"/>
    <cellStyle name="Output 2 5 3 3 7" xfId="29197"/>
    <cellStyle name="Output 2 5 3 3 7 2" xfId="29198"/>
    <cellStyle name="Output 2 5 3 3 7 2 2" xfId="29199"/>
    <cellStyle name="Output 2 5 3 3 7 2 3" xfId="29200"/>
    <cellStyle name="Output 2 5 3 3 7 3" xfId="29201"/>
    <cellStyle name="Output 2 5 3 3 7 3 2" xfId="29202"/>
    <cellStyle name="Output 2 5 3 3 7 3 3" xfId="29203"/>
    <cellStyle name="Output 2 5 3 3 7 4" xfId="29204"/>
    <cellStyle name="Output 2 5 3 3 7 4 2" xfId="29205"/>
    <cellStyle name="Output 2 5 3 3 7 4 3" xfId="29206"/>
    <cellStyle name="Output 2 5 3 3 7 5" xfId="29207"/>
    <cellStyle name="Output 2 5 3 3 7 5 2" xfId="29208"/>
    <cellStyle name="Output 2 5 3 3 7 5 3" xfId="29209"/>
    <cellStyle name="Output 2 5 3 3 7 6" xfId="29210"/>
    <cellStyle name="Output 2 5 3 3 7 6 2" xfId="29211"/>
    <cellStyle name="Output 2 5 3 3 7 6 3" xfId="29212"/>
    <cellStyle name="Output 2 5 3 3 7 7" xfId="29213"/>
    <cellStyle name="Output 2 5 3 3 7 8" xfId="29214"/>
    <cellStyle name="Output 2 5 3 3 7 9" xfId="29215"/>
    <cellStyle name="Output 2 5 3 3 8" xfId="29216"/>
    <cellStyle name="Output 2 5 3 3 8 2" xfId="29217"/>
    <cellStyle name="Output 2 5 3 3 8 2 2" xfId="29218"/>
    <cellStyle name="Output 2 5 3 3 8 2 3" xfId="29219"/>
    <cellStyle name="Output 2 5 3 3 8 3" xfId="29220"/>
    <cellStyle name="Output 2 5 3 3 8 3 2" xfId="29221"/>
    <cellStyle name="Output 2 5 3 3 8 3 3" xfId="29222"/>
    <cellStyle name="Output 2 5 3 3 8 4" xfId="29223"/>
    <cellStyle name="Output 2 5 3 3 8 4 2" xfId="29224"/>
    <cellStyle name="Output 2 5 3 3 8 4 3" xfId="29225"/>
    <cellStyle name="Output 2 5 3 3 8 5" xfId="29226"/>
    <cellStyle name="Output 2 5 3 3 8 5 2" xfId="29227"/>
    <cellStyle name="Output 2 5 3 3 8 5 3" xfId="29228"/>
    <cellStyle name="Output 2 5 3 3 8 6" xfId="29229"/>
    <cellStyle name="Output 2 5 3 3 8 6 2" xfId="29230"/>
    <cellStyle name="Output 2 5 3 3 8 6 3" xfId="29231"/>
    <cellStyle name="Output 2 5 3 3 8 7" xfId="29232"/>
    <cellStyle name="Output 2 5 3 3 8 8" xfId="29233"/>
    <cellStyle name="Output 2 5 3 3 8 9" xfId="29234"/>
    <cellStyle name="Output 2 5 3 3 9" xfId="29235"/>
    <cellStyle name="Output 2 5 3 3 9 2" xfId="29236"/>
    <cellStyle name="Output 2 5 3 3 9 2 2" xfId="29237"/>
    <cellStyle name="Output 2 5 3 3 9 2 3" xfId="29238"/>
    <cellStyle name="Output 2 5 3 3 9 3" xfId="29239"/>
    <cellStyle name="Output 2 5 3 3 9 3 2" xfId="29240"/>
    <cellStyle name="Output 2 5 3 3 9 3 3" xfId="29241"/>
    <cellStyle name="Output 2 5 3 3 9 4" xfId="29242"/>
    <cellStyle name="Output 2 5 3 3 9 4 2" xfId="29243"/>
    <cellStyle name="Output 2 5 3 3 9 4 3" xfId="29244"/>
    <cellStyle name="Output 2 5 3 3 9 5" xfId="29245"/>
    <cellStyle name="Output 2 5 3 3 9 5 2" xfId="29246"/>
    <cellStyle name="Output 2 5 3 3 9 5 3" xfId="29247"/>
    <cellStyle name="Output 2 5 3 3 9 6" xfId="29248"/>
    <cellStyle name="Output 2 5 3 3 9 6 2" xfId="29249"/>
    <cellStyle name="Output 2 5 3 3 9 6 3" xfId="29250"/>
    <cellStyle name="Output 2 5 3 3 9 7" xfId="29251"/>
    <cellStyle name="Output 2 5 3 3 9 8" xfId="29252"/>
    <cellStyle name="Output 2 5 3 4" xfId="29253"/>
    <cellStyle name="Output 2 5 3 4 10" xfId="29254"/>
    <cellStyle name="Output 2 5 3 4 11" xfId="29255"/>
    <cellStyle name="Output 2 5 3 4 2" xfId="29256"/>
    <cellStyle name="Output 2 5 3 4 2 2" xfId="29257"/>
    <cellStyle name="Output 2 5 3 4 2 3" xfId="29258"/>
    <cellStyle name="Output 2 5 3 4 2 4" xfId="29259"/>
    <cellStyle name="Output 2 5 3 4 3" xfId="29260"/>
    <cellStyle name="Output 2 5 3 4 3 2" xfId="29261"/>
    <cellStyle name="Output 2 5 3 4 3 3" xfId="29262"/>
    <cellStyle name="Output 2 5 3 4 3 4" xfId="29263"/>
    <cellStyle name="Output 2 5 3 4 4" xfId="29264"/>
    <cellStyle name="Output 2 5 3 4 4 2" xfId="29265"/>
    <cellStyle name="Output 2 5 3 4 4 3" xfId="29266"/>
    <cellStyle name="Output 2 5 3 4 4 4" xfId="29267"/>
    <cellStyle name="Output 2 5 3 4 5" xfId="29268"/>
    <cellStyle name="Output 2 5 3 4 5 2" xfId="29269"/>
    <cellStyle name="Output 2 5 3 4 5 3" xfId="29270"/>
    <cellStyle name="Output 2 5 3 4 5 4" xfId="29271"/>
    <cellStyle name="Output 2 5 3 4 6" xfId="29272"/>
    <cellStyle name="Output 2 5 3 4 6 2" xfId="29273"/>
    <cellStyle name="Output 2 5 3 4 6 3" xfId="29274"/>
    <cellStyle name="Output 2 5 3 4 6 4" xfId="29275"/>
    <cellStyle name="Output 2 5 3 4 7" xfId="29276"/>
    <cellStyle name="Output 2 5 3 4 8" xfId="29277"/>
    <cellStyle name="Output 2 5 3 4 9" xfId="29278"/>
    <cellStyle name="Output 2 5 3 5" xfId="29279"/>
    <cellStyle name="Output 2 5 3 5 10" xfId="29280"/>
    <cellStyle name="Output 2 5 3 5 11" xfId="29281"/>
    <cellStyle name="Output 2 5 3 5 2" xfId="29282"/>
    <cellStyle name="Output 2 5 3 5 2 2" xfId="29283"/>
    <cellStyle name="Output 2 5 3 5 2 3" xfId="29284"/>
    <cellStyle name="Output 2 5 3 5 2 4" xfId="29285"/>
    <cellStyle name="Output 2 5 3 5 3" xfId="29286"/>
    <cellStyle name="Output 2 5 3 5 3 2" xfId="29287"/>
    <cellStyle name="Output 2 5 3 5 3 3" xfId="29288"/>
    <cellStyle name="Output 2 5 3 5 3 4" xfId="29289"/>
    <cellStyle name="Output 2 5 3 5 4" xfId="29290"/>
    <cellStyle name="Output 2 5 3 5 4 2" xfId="29291"/>
    <cellStyle name="Output 2 5 3 5 4 3" xfId="29292"/>
    <cellStyle name="Output 2 5 3 5 4 4" xfId="29293"/>
    <cellStyle name="Output 2 5 3 5 5" xfId="29294"/>
    <cellStyle name="Output 2 5 3 5 5 2" xfId="29295"/>
    <cellStyle name="Output 2 5 3 5 5 3" xfId="29296"/>
    <cellStyle name="Output 2 5 3 5 5 4" xfId="29297"/>
    <cellStyle name="Output 2 5 3 5 6" xfId="29298"/>
    <cellStyle name="Output 2 5 3 5 6 2" xfId="29299"/>
    <cellStyle name="Output 2 5 3 5 6 3" xfId="29300"/>
    <cellStyle name="Output 2 5 3 5 6 4" xfId="29301"/>
    <cellStyle name="Output 2 5 3 5 7" xfId="29302"/>
    <cellStyle name="Output 2 5 3 5 8" xfId="29303"/>
    <cellStyle name="Output 2 5 3 5 9" xfId="29304"/>
    <cellStyle name="Output 2 5 3 6" xfId="29305"/>
    <cellStyle name="Output 2 5 3 6 2" xfId="29306"/>
    <cellStyle name="Output 2 5 3 6 2 2" xfId="29307"/>
    <cellStyle name="Output 2 5 3 6 2 3" xfId="29308"/>
    <cellStyle name="Output 2 5 3 6 3" xfId="29309"/>
    <cellStyle name="Output 2 5 3 6 3 2" xfId="29310"/>
    <cellStyle name="Output 2 5 3 6 3 3" xfId="29311"/>
    <cellStyle name="Output 2 5 3 6 4" xfId="29312"/>
    <cellStyle name="Output 2 5 3 6 4 2" xfId="29313"/>
    <cellStyle name="Output 2 5 3 6 4 3" xfId="29314"/>
    <cellStyle name="Output 2 5 3 6 5" xfId="29315"/>
    <cellStyle name="Output 2 5 3 6 5 2" xfId="29316"/>
    <cellStyle name="Output 2 5 3 6 5 3" xfId="29317"/>
    <cellStyle name="Output 2 5 3 6 6" xfId="29318"/>
    <cellStyle name="Output 2 5 3 6 6 2" xfId="29319"/>
    <cellStyle name="Output 2 5 3 6 6 3" xfId="29320"/>
    <cellStyle name="Output 2 5 3 6 7" xfId="29321"/>
    <cellStyle name="Output 2 5 3 6 8" xfId="29322"/>
    <cellStyle name="Output 2 5 3 6 9" xfId="29323"/>
    <cellStyle name="Output 2 5 3 7" xfId="29324"/>
    <cellStyle name="Output 2 5 3 7 2" xfId="29325"/>
    <cellStyle name="Output 2 5 3 7 2 2" xfId="29326"/>
    <cellStyle name="Output 2 5 3 7 2 3" xfId="29327"/>
    <cellStyle name="Output 2 5 3 7 3" xfId="29328"/>
    <cellStyle name="Output 2 5 3 7 3 2" xfId="29329"/>
    <cellStyle name="Output 2 5 3 7 3 3" xfId="29330"/>
    <cellStyle name="Output 2 5 3 7 4" xfId="29331"/>
    <cellStyle name="Output 2 5 3 7 4 2" xfId="29332"/>
    <cellStyle name="Output 2 5 3 7 4 3" xfId="29333"/>
    <cellStyle name="Output 2 5 3 7 5" xfId="29334"/>
    <cellStyle name="Output 2 5 3 7 5 2" xfId="29335"/>
    <cellStyle name="Output 2 5 3 7 5 3" xfId="29336"/>
    <cellStyle name="Output 2 5 3 7 6" xfId="29337"/>
    <cellStyle name="Output 2 5 3 7 6 2" xfId="29338"/>
    <cellStyle name="Output 2 5 3 7 6 3" xfId="29339"/>
    <cellStyle name="Output 2 5 3 7 7" xfId="29340"/>
    <cellStyle name="Output 2 5 3 7 8" xfId="29341"/>
    <cellStyle name="Output 2 5 3 7 9" xfId="29342"/>
    <cellStyle name="Output 2 5 3 8" xfId="29343"/>
    <cellStyle name="Output 2 5 3 8 2" xfId="29344"/>
    <cellStyle name="Output 2 5 3 8 2 2" xfId="29345"/>
    <cellStyle name="Output 2 5 3 8 2 3" xfId="29346"/>
    <cellStyle name="Output 2 5 3 8 3" xfId="29347"/>
    <cellStyle name="Output 2 5 3 8 3 2" xfId="29348"/>
    <cellStyle name="Output 2 5 3 8 3 3" xfId="29349"/>
    <cellStyle name="Output 2 5 3 8 4" xfId="29350"/>
    <cellStyle name="Output 2 5 3 8 4 2" xfId="29351"/>
    <cellStyle name="Output 2 5 3 8 4 3" xfId="29352"/>
    <cellStyle name="Output 2 5 3 8 5" xfId="29353"/>
    <cellStyle name="Output 2 5 3 8 5 2" xfId="29354"/>
    <cellStyle name="Output 2 5 3 8 5 3" xfId="29355"/>
    <cellStyle name="Output 2 5 3 8 6" xfId="29356"/>
    <cellStyle name="Output 2 5 3 8 6 2" xfId="29357"/>
    <cellStyle name="Output 2 5 3 8 6 3" xfId="29358"/>
    <cellStyle name="Output 2 5 3 8 7" xfId="29359"/>
    <cellStyle name="Output 2 5 3 8 8" xfId="29360"/>
    <cellStyle name="Output 2 5 3 8 9" xfId="29361"/>
    <cellStyle name="Output 2 5 3 9" xfId="29362"/>
    <cellStyle name="Output 2 5 3 9 2" xfId="29363"/>
    <cellStyle name="Output 2 5 3 9 2 2" xfId="29364"/>
    <cellStyle name="Output 2 5 3 9 2 3" xfId="29365"/>
    <cellStyle name="Output 2 5 3 9 3" xfId="29366"/>
    <cellStyle name="Output 2 5 3 9 3 2" xfId="29367"/>
    <cellStyle name="Output 2 5 3 9 3 3" xfId="29368"/>
    <cellStyle name="Output 2 5 3 9 4" xfId="29369"/>
    <cellStyle name="Output 2 5 3 9 4 2" xfId="29370"/>
    <cellStyle name="Output 2 5 3 9 4 3" xfId="29371"/>
    <cellStyle name="Output 2 5 3 9 5" xfId="29372"/>
    <cellStyle name="Output 2 5 3 9 5 2" xfId="29373"/>
    <cellStyle name="Output 2 5 3 9 5 3" xfId="29374"/>
    <cellStyle name="Output 2 5 3 9 6" xfId="29375"/>
    <cellStyle name="Output 2 5 3 9 6 2" xfId="29376"/>
    <cellStyle name="Output 2 5 3 9 6 3" xfId="29377"/>
    <cellStyle name="Output 2 5 3 9 7" xfId="29378"/>
    <cellStyle name="Output 2 5 3 9 8" xfId="29379"/>
    <cellStyle name="Output 2 5 3 9 9" xfId="29380"/>
    <cellStyle name="Output 2 5 4" xfId="29381"/>
    <cellStyle name="Output 2 5 4 10" xfId="29382"/>
    <cellStyle name="Output 2 5 4 10 2" xfId="29383"/>
    <cellStyle name="Output 2 5 4 10 2 2" xfId="29384"/>
    <cellStyle name="Output 2 5 4 10 2 3" xfId="29385"/>
    <cellStyle name="Output 2 5 4 10 3" xfId="29386"/>
    <cellStyle name="Output 2 5 4 10 3 2" xfId="29387"/>
    <cellStyle name="Output 2 5 4 10 3 3" xfId="29388"/>
    <cellStyle name="Output 2 5 4 10 4" xfId="29389"/>
    <cellStyle name="Output 2 5 4 10 4 2" xfId="29390"/>
    <cellStyle name="Output 2 5 4 10 4 3" xfId="29391"/>
    <cellStyle name="Output 2 5 4 10 5" xfId="29392"/>
    <cellStyle name="Output 2 5 4 10 5 2" xfId="29393"/>
    <cellStyle name="Output 2 5 4 10 5 3" xfId="29394"/>
    <cellStyle name="Output 2 5 4 10 6" xfId="29395"/>
    <cellStyle name="Output 2 5 4 10 6 2" xfId="29396"/>
    <cellStyle name="Output 2 5 4 10 6 3" xfId="29397"/>
    <cellStyle name="Output 2 5 4 10 7" xfId="29398"/>
    <cellStyle name="Output 2 5 4 10 8" xfId="29399"/>
    <cellStyle name="Output 2 5 4 11" xfId="29400"/>
    <cellStyle name="Output 2 5 4 11 2" xfId="29401"/>
    <cellStyle name="Output 2 5 4 11 2 2" xfId="29402"/>
    <cellStyle name="Output 2 5 4 11 2 3" xfId="29403"/>
    <cellStyle name="Output 2 5 4 11 3" xfId="29404"/>
    <cellStyle name="Output 2 5 4 11 3 2" xfId="29405"/>
    <cellStyle name="Output 2 5 4 11 3 3" xfId="29406"/>
    <cellStyle name="Output 2 5 4 11 4" xfId="29407"/>
    <cellStyle name="Output 2 5 4 11 4 2" xfId="29408"/>
    <cellStyle name="Output 2 5 4 11 4 3" xfId="29409"/>
    <cellStyle name="Output 2 5 4 11 5" xfId="29410"/>
    <cellStyle name="Output 2 5 4 11 5 2" xfId="29411"/>
    <cellStyle name="Output 2 5 4 11 5 3" xfId="29412"/>
    <cellStyle name="Output 2 5 4 11 6" xfId="29413"/>
    <cellStyle name="Output 2 5 4 11 6 2" xfId="29414"/>
    <cellStyle name="Output 2 5 4 11 6 3" xfId="29415"/>
    <cellStyle name="Output 2 5 4 11 7" xfId="29416"/>
    <cellStyle name="Output 2 5 4 11 8" xfId="29417"/>
    <cellStyle name="Output 2 5 4 12" xfId="29418"/>
    <cellStyle name="Output 2 5 4 12 2" xfId="29419"/>
    <cellStyle name="Output 2 5 4 12 2 2" xfId="29420"/>
    <cellStyle name="Output 2 5 4 12 2 3" xfId="29421"/>
    <cellStyle name="Output 2 5 4 12 3" xfId="29422"/>
    <cellStyle name="Output 2 5 4 12 3 2" xfId="29423"/>
    <cellStyle name="Output 2 5 4 12 3 3" xfId="29424"/>
    <cellStyle name="Output 2 5 4 12 4" xfId="29425"/>
    <cellStyle name="Output 2 5 4 12 4 2" xfId="29426"/>
    <cellStyle name="Output 2 5 4 12 4 3" xfId="29427"/>
    <cellStyle name="Output 2 5 4 12 5" xfId="29428"/>
    <cellStyle name="Output 2 5 4 12 5 2" xfId="29429"/>
    <cellStyle name="Output 2 5 4 12 5 3" xfId="29430"/>
    <cellStyle name="Output 2 5 4 12 6" xfId="29431"/>
    <cellStyle name="Output 2 5 4 12 6 2" xfId="29432"/>
    <cellStyle name="Output 2 5 4 12 6 3" xfId="29433"/>
    <cellStyle name="Output 2 5 4 12 7" xfId="29434"/>
    <cellStyle name="Output 2 5 4 12 8" xfId="29435"/>
    <cellStyle name="Output 2 5 4 13" xfId="29436"/>
    <cellStyle name="Output 2 5 4 13 2" xfId="29437"/>
    <cellStyle name="Output 2 5 4 13 2 2" xfId="29438"/>
    <cellStyle name="Output 2 5 4 13 2 3" xfId="29439"/>
    <cellStyle name="Output 2 5 4 13 3" xfId="29440"/>
    <cellStyle name="Output 2 5 4 13 3 2" xfId="29441"/>
    <cellStyle name="Output 2 5 4 13 3 3" xfId="29442"/>
    <cellStyle name="Output 2 5 4 13 4" xfId="29443"/>
    <cellStyle name="Output 2 5 4 13 4 2" xfId="29444"/>
    <cellStyle name="Output 2 5 4 13 4 3" xfId="29445"/>
    <cellStyle name="Output 2 5 4 13 5" xfId="29446"/>
    <cellStyle name="Output 2 5 4 13 5 2" xfId="29447"/>
    <cellStyle name="Output 2 5 4 13 5 3" xfId="29448"/>
    <cellStyle name="Output 2 5 4 13 6" xfId="29449"/>
    <cellStyle name="Output 2 5 4 13 6 2" xfId="29450"/>
    <cellStyle name="Output 2 5 4 13 6 3" xfId="29451"/>
    <cellStyle name="Output 2 5 4 13 7" xfId="29452"/>
    <cellStyle name="Output 2 5 4 13 8" xfId="29453"/>
    <cellStyle name="Output 2 5 4 14" xfId="29454"/>
    <cellStyle name="Output 2 5 4 14 2" xfId="29455"/>
    <cellStyle name="Output 2 5 4 14 2 2" xfId="29456"/>
    <cellStyle name="Output 2 5 4 14 2 3" xfId="29457"/>
    <cellStyle name="Output 2 5 4 14 3" xfId="29458"/>
    <cellStyle name="Output 2 5 4 14 3 2" xfId="29459"/>
    <cellStyle name="Output 2 5 4 14 3 3" xfId="29460"/>
    <cellStyle name="Output 2 5 4 14 4" xfId="29461"/>
    <cellStyle name="Output 2 5 4 14 4 2" xfId="29462"/>
    <cellStyle name="Output 2 5 4 14 4 3" xfId="29463"/>
    <cellStyle name="Output 2 5 4 14 5" xfId="29464"/>
    <cellStyle name="Output 2 5 4 14 5 2" xfId="29465"/>
    <cellStyle name="Output 2 5 4 14 5 3" xfId="29466"/>
    <cellStyle name="Output 2 5 4 14 6" xfId="29467"/>
    <cellStyle name="Output 2 5 4 14 6 2" xfId="29468"/>
    <cellStyle name="Output 2 5 4 14 6 3" xfId="29469"/>
    <cellStyle name="Output 2 5 4 14 7" xfId="29470"/>
    <cellStyle name="Output 2 5 4 14 8" xfId="29471"/>
    <cellStyle name="Output 2 5 4 15" xfId="29472"/>
    <cellStyle name="Output 2 5 4 15 2" xfId="29473"/>
    <cellStyle name="Output 2 5 4 15 3" xfId="29474"/>
    <cellStyle name="Output 2 5 4 16" xfId="29475"/>
    <cellStyle name="Output 2 5 4 16 2" xfId="29476"/>
    <cellStyle name="Output 2 5 4 16 3" xfId="29477"/>
    <cellStyle name="Output 2 5 4 17" xfId="29478"/>
    <cellStyle name="Output 2 5 4 18" xfId="29479"/>
    <cellStyle name="Output 2 5 4 2" xfId="29480"/>
    <cellStyle name="Output 2 5 4 2 2" xfId="29481"/>
    <cellStyle name="Output 2 5 4 2 2 2" xfId="29482"/>
    <cellStyle name="Output 2 5 4 2 2 3" xfId="29483"/>
    <cellStyle name="Output 2 5 4 2 3" xfId="29484"/>
    <cellStyle name="Output 2 5 4 2 3 2" xfId="29485"/>
    <cellStyle name="Output 2 5 4 2 3 3" xfId="29486"/>
    <cellStyle name="Output 2 5 4 2 4" xfId="29487"/>
    <cellStyle name="Output 2 5 4 2 4 2" xfId="29488"/>
    <cellStyle name="Output 2 5 4 2 4 3" xfId="29489"/>
    <cellStyle name="Output 2 5 4 2 5" xfId="29490"/>
    <cellStyle name="Output 2 5 4 2 5 2" xfId="29491"/>
    <cellStyle name="Output 2 5 4 2 5 3" xfId="29492"/>
    <cellStyle name="Output 2 5 4 2 6" xfId="29493"/>
    <cellStyle name="Output 2 5 4 2 6 2" xfId="29494"/>
    <cellStyle name="Output 2 5 4 2 6 3" xfId="29495"/>
    <cellStyle name="Output 2 5 4 2 7" xfId="29496"/>
    <cellStyle name="Output 2 5 4 2 8" xfId="29497"/>
    <cellStyle name="Output 2 5 4 2 9" xfId="29498"/>
    <cellStyle name="Output 2 5 4 3" xfId="29499"/>
    <cellStyle name="Output 2 5 4 3 2" xfId="29500"/>
    <cellStyle name="Output 2 5 4 3 2 2" xfId="29501"/>
    <cellStyle name="Output 2 5 4 3 2 3" xfId="29502"/>
    <cellStyle name="Output 2 5 4 3 3" xfId="29503"/>
    <cellStyle name="Output 2 5 4 3 3 2" xfId="29504"/>
    <cellStyle name="Output 2 5 4 3 3 3" xfId="29505"/>
    <cellStyle name="Output 2 5 4 3 4" xfId="29506"/>
    <cellStyle name="Output 2 5 4 3 4 2" xfId="29507"/>
    <cellStyle name="Output 2 5 4 3 4 3" xfId="29508"/>
    <cellStyle name="Output 2 5 4 3 5" xfId="29509"/>
    <cellStyle name="Output 2 5 4 3 5 2" xfId="29510"/>
    <cellStyle name="Output 2 5 4 3 5 3" xfId="29511"/>
    <cellStyle name="Output 2 5 4 3 6" xfId="29512"/>
    <cellStyle name="Output 2 5 4 3 6 2" xfId="29513"/>
    <cellStyle name="Output 2 5 4 3 6 3" xfId="29514"/>
    <cellStyle name="Output 2 5 4 3 7" xfId="29515"/>
    <cellStyle name="Output 2 5 4 3 8" xfId="29516"/>
    <cellStyle name="Output 2 5 4 3 9" xfId="29517"/>
    <cellStyle name="Output 2 5 4 4" xfId="29518"/>
    <cellStyle name="Output 2 5 4 4 2" xfId="29519"/>
    <cellStyle name="Output 2 5 4 4 2 2" xfId="29520"/>
    <cellStyle name="Output 2 5 4 4 2 3" xfId="29521"/>
    <cellStyle name="Output 2 5 4 4 3" xfId="29522"/>
    <cellStyle name="Output 2 5 4 4 3 2" xfId="29523"/>
    <cellStyle name="Output 2 5 4 4 3 3" xfId="29524"/>
    <cellStyle name="Output 2 5 4 4 4" xfId="29525"/>
    <cellStyle name="Output 2 5 4 4 4 2" xfId="29526"/>
    <cellStyle name="Output 2 5 4 4 4 3" xfId="29527"/>
    <cellStyle name="Output 2 5 4 4 5" xfId="29528"/>
    <cellStyle name="Output 2 5 4 4 5 2" xfId="29529"/>
    <cellStyle name="Output 2 5 4 4 5 3" xfId="29530"/>
    <cellStyle name="Output 2 5 4 4 6" xfId="29531"/>
    <cellStyle name="Output 2 5 4 4 6 2" xfId="29532"/>
    <cellStyle name="Output 2 5 4 4 6 3" xfId="29533"/>
    <cellStyle name="Output 2 5 4 4 7" xfId="29534"/>
    <cellStyle name="Output 2 5 4 4 8" xfId="29535"/>
    <cellStyle name="Output 2 5 4 4 9" xfId="29536"/>
    <cellStyle name="Output 2 5 4 5" xfId="29537"/>
    <cellStyle name="Output 2 5 4 5 2" xfId="29538"/>
    <cellStyle name="Output 2 5 4 5 2 2" xfId="29539"/>
    <cellStyle name="Output 2 5 4 5 2 3" xfId="29540"/>
    <cellStyle name="Output 2 5 4 5 3" xfId="29541"/>
    <cellStyle name="Output 2 5 4 5 3 2" xfId="29542"/>
    <cellStyle name="Output 2 5 4 5 3 3" xfId="29543"/>
    <cellStyle name="Output 2 5 4 5 4" xfId="29544"/>
    <cellStyle name="Output 2 5 4 5 4 2" xfId="29545"/>
    <cellStyle name="Output 2 5 4 5 4 3" xfId="29546"/>
    <cellStyle name="Output 2 5 4 5 5" xfId="29547"/>
    <cellStyle name="Output 2 5 4 5 5 2" xfId="29548"/>
    <cellStyle name="Output 2 5 4 5 5 3" xfId="29549"/>
    <cellStyle name="Output 2 5 4 5 6" xfId="29550"/>
    <cellStyle name="Output 2 5 4 5 6 2" xfId="29551"/>
    <cellStyle name="Output 2 5 4 5 6 3" xfId="29552"/>
    <cellStyle name="Output 2 5 4 5 7" xfId="29553"/>
    <cellStyle name="Output 2 5 4 5 8" xfId="29554"/>
    <cellStyle name="Output 2 5 4 5 9" xfId="29555"/>
    <cellStyle name="Output 2 5 4 6" xfId="29556"/>
    <cellStyle name="Output 2 5 4 6 2" xfId="29557"/>
    <cellStyle name="Output 2 5 4 6 2 2" xfId="29558"/>
    <cellStyle name="Output 2 5 4 6 2 3" xfId="29559"/>
    <cellStyle name="Output 2 5 4 6 3" xfId="29560"/>
    <cellStyle name="Output 2 5 4 6 3 2" xfId="29561"/>
    <cellStyle name="Output 2 5 4 6 3 3" xfId="29562"/>
    <cellStyle name="Output 2 5 4 6 4" xfId="29563"/>
    <cellStyle name="Output 2 5 4 6 4 2" xfId="29564"/>
    <cellStyle name="Output 2 5 4 6 4 3" xfId="29565"/>
    <cellStyle name="Output 2 5 4 6 5" xfId="29566"/>
    <cellStyle name="Output 2 5 4 6 5 2" xfId="29567"/>
    <cellStyle name="Output 2 5 4 6 5 3" xfId="29568"/>
    <cellStyle name="Output 2 5 4 6 6" xfId="29569"/>
    <cellStyle name="Output 2 5 4 6 6 2" xfId="29570"/>
    <cellStyle name="Output 2 5 4 6 6 3" xfId="29571"/>
    <cellStyle name="Output 2 5 4 6 7" xfId="29572"/>
    <cellStyle name="Output 2 5 4 6 8" xfId="29573"/>
    <cellStyle name="Output 2 5 4 6 9" xfId="29574"/>
    <cellStyle name="Output 2 5 4 7" xfId="29575"/>
    <cellStyle name="Output 2 5 4 7 2" xfId="29576"/>
    <cellStyle name="Output 2 5 4 7 2 2" xfId="29577"/>
    <cellStyle name="Output 2 5 4 7 2 3" xfId="29578"/>
    <cellStyle name="Output 2 5 4 7 3" xfId="29579"/>
    <cellStyle name="Output 2 5 4 7 3 2" xfId="29580"/>
    <cellStyle name="Output 2 5 4 7 3 3" xfId="29581"/>
    <cellStyle name="Output 2 5 4 7 4" xfId="29582"/>
    <cellStyle name="Output 2 5 4 7 4 2" xfId="29583"/>
    <cellStyle name="Output 2 5 4 7 4 3" xfId="29584"/>
    <cellStyle name="Output 2 5 4 7 5" xfId="29585"/>
    <cellStyle name="Output 2 5 4 7 5 2" xfId="29586"/>
    <cellStyle name="Output 2 5 4 7 5 3" xfId="29587"/>
    <cellStyle name="Output 2 5 4 7 6" xfId="29588"/>
    <cellStyle name="Output 2 5 4 7 6 2" xfId="29589"/>
    <cellStyle name="Output 2 5 4 7 6 3" xfId="29590"/>
    <cellStyle name="Output 2 5 4 7 7" xfId="29591"/>
    <cellStyle name="Output 2 5 4 7 8" xfId="29592"/>
    <cellStyle name="Output 2 5 4 7 9" xfId="29593"/>
    <cellStyle name="Output 2 5 4 8" xfId="29594"/>
    <cellStyle name="Output 2 5 4 8 2" xfId="29595"/>
    <cellStyle name="Output 2 5 4 8 2 2" xfId="29596"/>
    <cellStyle name="Output 2 5 4 8 2 3" xfId="29597"/>
    <cellStyle name="Output 2 5 4 8 3" xfId="29598"/>
    <cellStyle name="Output 2 5 4 8 3 2" xfId="29599"/>
    <cellStyle name="Output 2 5 4 8 3 3" xfId="29600"/>
    <cellStyle name="Output 2 5 4 8 4" xfId="29601"/>
    <cellStyle name="Output 2 5 4 8 4 2" xfId="29602"/>
    <cellStyle name="Output 2 5 4 8 4 3" xfId="29603"/>
    <cellStyle name="Output 2 5 4 8 5" xfId="29604"/>
    <cellStyle name="Output 2 5 4 8 5 2" xfId="29605"/>
    <cellStyle name="Output 2 5 4 8 5 3" xfId="29606"/>
    <cellStyle name="Output 2 5 4 8 6" xfId="29607"/>
    <cellStyle name="Output 2 5 4 8 6 2" xfId="29608"/>
    <cellStyle name="Output 2 5 4 8 6 3" xfId="29609"/>
    <cellStyle name="Output 2 5 4 8 7" xfId="29610"/>
    <cellStyle name="Output 2 5 4 8 8" xfId="29611"/>
    <cellStyle name="Output 2 5 4 8 9" xfId="29612"/>
    <cellStyle name="Output 2 5 4 9" xfId="29613"/>
    <cellStyle name="Output 2 5 4 9 2" xfId="29614"/>
    <cellStyle name="Output 2 5 4 9 2 2" xfId="29615"/>
    <cellStyle name="Output 2 5 4 9 2 3" xfId="29616"/>
    <cellStyle name="Output 2 5 4 9 3" xfId="29617"/>
    <cellStyle name="Output 2 5 4 9 3 2" xfId="29618"/>
    <cellStyle name="Output 2 5 4 9 3 3" xfId="29619"/>
    <cellStyle name="Output 2 5 4 9 4" xfId="29620"/>
    <cellStyle name="Output 2 5 4 9 4 2" xfId="29621"/>
    <cellStyle name="Output 2 5 4 9 4 3" xfId="29622"/>
    <cellStyle name="Output 2 5 4 9 5" xfId="29623"/>
    <cellStyle name="Output 2 5 4 9 5 2" xfId="29624"/>
    <cellStyle name="Output 2 5 4 9 5 3" xfId="29625"/>
    <cellStyle name="Output 2 5 4 9 6" xfId="29626"/>
    <cellStyle name="Output 2 5 4 9 6 2" xfId="29627"/>
    <cellStyle name="Output 2 5 4 9 6 3" xfId="29628"/>
    <cellStyle name="Output 2 5 4 9 7" xfId="29629"/>
    <cellStyle name="Output 2 5 4 9 8" xfId="29630"/>
    <cellStyle name="Output 2 5 5" xfId="29631"/>
    <cellStyle name="Output 2 5 5 10" xfId="29632"/>
    <cellStyle name="Output 2 5 5 10 2" xfId="29633"/>
    <cellStyle name="Output 2 5 5 10 2 2" xfId="29634"/>
    <cellStyle name="Output 2 5 5 10 2 3" xfId="29635"/>
    <cellStyle name="Output 2 5 5 10 3" xfId="29636"/>
    <cellStyle name="Output 2 5 5 10 3 2" xfId="29637"/>
    <cellStyle name="Output 2 5 5 10 3 3" xfId="29638"/>
    <cellStyle name="Output 2 5 5 10 4" xfId="29639"/>
    <cellStyle name="Output 2 5 5 10 4 2" xfId="29640"/>
    <cellStyle name="Output 2 5 5 10 4 3" xfId="29641"/>
    <cellStyle name="Output 2 5 5 10 5" xfId="29642"/>
    <cellStyle name="Output 2 5 5 10 5 2" xfId="29643"/>
    <cellStyle name="Output 2 5 5 10 5 3" xfId="29644"/>
    <cellStyle name="Output 2 5 5 10 6" xfId="29645"/>
    <cellStyle name="Output 2 5 5 10 6 2" xfId="29646"/>
    <cellStyle name="Output 2 5 5 10 6 3" xfId="29647"/>
    <cellStyle name="Output 2 5 5 10 7" xfId="29648"/>
    <cellStyle name="Output 2 5 5 10 8" xfId="29649"/>
    <cellStyle name="Output 2 5 5 11" xfId="29650"/>
    <cellStyle name="Output 2 5 5 11 2" xfId="29651"/>
    <cellStyle name="Output 2 5 5 11 2 2" xfId="29652"/>
    <cellStyle name="Output 2 5 5 11 2 3" xfId="29653"/>
    <cellStyle name="Output 2 5 5 11 3" xfId="29654"/>
    <cellStyle name="Output 2 5 5 11 3 2" xfId="29655"/>
    <cellStyle name="Output 2 5 5 11 3 3" xfId="29656"/>
    <cellStyle name="Output 2 5 5 11 4" xfId="29657"/>
    <cellStyle name="Output 2 5 5 11 4 2" xfId="29658"/>
    <cellStyle name="Output 2 5 5 11 4 3" xfId="29659"/>
    <cellStyle name="Output 2 5 5 11 5" xfId="29660"/>
    <cellStyle name="Output 2 5 5 11 5 2" xfId="29661"/>
    <cellStyle name="Output 2 5 5 11 5 3" xfId="29662"/>
    <cellStyle name="Output 2 5 5 11 6" xfId="29663"/>
    <cellStyle name="Output 2 5 5 11 6 2" xfId="29664"/>
    <cellStyle name="Output 2 5 5 11 6 3" xfId="29665"/>
    <cellStyle name="Output 2 5 5 11 7" xfId="29666"/>
    <cellStyle name="Output 2 5 5 11 8" xfId="29667"/>
    <cellStyle name="Output 2 5 5 12" xfId="29668"/>
    <cellStyle name="Output 2 5 5 12 2" xfId="29669"/>
    <cellStyle name="Output 2 5 5 12 2 2" xfId="29670"/>
    <cellStyle name="Output 2 5 5 12 2 3" xfId="29671"/>
    <cellStyle name="Output 2 5 5 12 3" xfId="29672"/>
    <cellStyle name="Output 2 5 5 12 3 2" xfId="29673"/>
    <cellStyle name="Output 2 5 5 12 3 3" xfId="29674"/>
    <cellStyle name="Output 2 5 5 12 4" xfId="29675"/>
    <cellStyle name="Output 2 5 5 12 4 2" xfId="29676"/>
    <cellStyle name="Output 2 5 5 12 4 3" xfId="29677"/>
    <cellStyle name="Output 2 5 5 12 5" xfId="29678"/>
    <cellStyle name="Output 2 5 5 12 5 2" xfId="29679"/>
    <cellStyle name="Output 2 5 5 12 5 3" xfId="29680"/>
    <cellStyle name="Output 2 5 5 12 6" xfId="29681"/>
    <cellStyle name="Output 2 5 5 12 6 2" xfId="29682"/>
    <cellStyle name="Output 2 5 5 12 6 3" xfId="29683"/>
    <cellStyle name="Output 2 5 5 12 7" xfId="29684"/>
    <cellStyle name="Output 2 5 5 12 8" xfId="29685"/>
    <cellStyle name="Output 2 5 5 13" xfId="29686"/>
    <cellStyle name="Output 2 5 5 13 2" xfId="29687"/>
    <cellStyle name="Output 2 5 5 13 2 2" xfId="29688"/>
    <cellStyle name="Output 2 5 5 13 2 3" xfId="29689"/>
    <cellStyle name="Output 2 5 5 13 3" xfId="29690"/>
    <cellStyle name="Output 2 5 5 13 3 2" xfId="29691"/>
    <cellStyle name="Output 2 5 5 13 3 3" xfId="29692"/>
    <cellStyle name="Output 2 5 5 13 4" xfId="29693"/>
    <cellStyle name="Output 2 5 5 13 4 2" xfId="29694"/>
    <cellStyle name="Output 2 5 5 13 4 3" xfId="29695"/>
    <cellStyle name="Output 2 5 5 13 5" xfId="29696"/>
    <cellStyle name="Output 2 5 5 13 5 2" xfId="29697"/>
    <cellStyle name="Output 2 5 5 13 5 3" xfId="29698"/>
    <cellStyle name="Output 2 5 5 13 6" xfId="29699"/>
    <cellStyle name="Output 2 5 5 13 6 2" xfId="29700"/>
    <cellStyle name="Output 2 5 5 13 6 3" xfId="29701"/>
    <cellStyle name="Output 2 5 5 13 7" xfId="29702"/>
    <cellStyle name="Output 2 5 5 13 8" xfId="29703"/>
    <cellStyle name="Output 2 5 5 14" xfId="29704"/>
    <cellStyle name="Output 2 5 5 14 2" xfId="29705"/>
    <cellStyle name="Output 2 5 5 14 2 2" xfId="29706"/>
    <cellStyle name="Output 2 5 5 14 2 3" xfId="29707"/>
    <cellStyle name="Output 2 5 5 14 3" xfId="29708"/>
    <cellStyle name="Output 2 5 5 14 3 2" xfId="29709"/>
    <cellStyle name="Output 2 5 5 14 3 3" xfId="29710"/>
    <cellStyle name="Output 2 5 5 14 4" xfId="29711"/>
    <cellStyle name="Output 2 5 5 14 4 2" xfId="29712"/>
    <cellStyle name="Output 2 5 5 14 4 3" xfId="29713"/>
    <cellStyle name="Output 2 5 5 14 5" xfId="29714"/>
    <cellStyle name="Output 2 5 5 14 5 2" xfId="29715"/>
    <cellStyle name="Output 2 5 5 14 5 3" xfId="29716"/>
    <cellStyle name="Output 2 5 5 14 6" xfId="29717"/>
    <cellStyle name="Output 2 5 5 14 6 2" xfId="29718"/>
    <cellStyle name="Output 2 5 5 14 6 3" xfId="29719"/>
    <cellStyle name="Output 2 5 5 14 7" xfId="29720"/>
    <cellStyle name="Output 2 5 5 14 8" xfId="29721"/>
    <cellStyle name="Output 2 5 5 15" xfId="29722"/>
    <cellStyle name="Output 2 5 5 15 2" xfId="29723"/>
    <cellStyle name="Output 2 5 5 15 3" xfId="29724"/>
    <cellStyle name="Output 2 5 5 16" xfId="29725"/>
    <cellStyle name="Output 2 5 5 16 2" xfId="29726"/>
    <cellStyle name="Output 2 5 5 16 3" xfId="29727"/>
    <cellStyle name="Output 2 5 5 17" xfId="29728"/>
    <cellStyle name="Output 2 5 5 18" xfId="29729"/>
    <cellStyle name="Output 2 5 5 2" xfId="29730"/>
    <cellStyle name="Output 2 5 5 2 2" xfId="29731"/>
    <cellStyle name="Output 2 5 5 2 2 2" xfId="29732"/>
    <cellStyle name="Output 2 5 5 2 2 3" xfId="29733"/>
    <cellStyle name="Output 2 5 5 2 3" xfId="29734"/>
    <cellStyle name="Output 2 5 5 2 3 2" xfId="29735"/>
    <cellStyle name="Output 2 5 5 2 3 3" xfId="29736"/>
    <cellStyle name="Output 2 5 5 2 4" xfId="29737"/>
    <cellStyle name="Output 2 5 5 2 4 2" xfId="29738"/>
    <cellStyle name="Output 2 5 5 2 4 3" xfId="29739"/>
    <cellStyle name="Output 2 5 5 2 5" xfId="29740"/>
    <cellStyle name="Output 2 5 5 2 5 2" xfId="29741"/>
    <cellStyle name="Output 2 5 5 2 5 3" xfId="29742"/>
    <cellStyle name="Output 2 5 5 2 6" xfId="29743"/>
    <cellStyle name="Output 2 5 5 2 6 2" xfId="29744"/>
    <cellStyle name="Output 2 5 5 2 6 3" xfId="29745"/>
    <cellStyle name="Output 2 5 5 2 7" xfId="29746"/>
    <cellStyle name="Output 2 5 5 2 8" xfId="29747"/>
    <cellStyle name="Output 2 5 5 2 9" xfId="29748"/>
    <cellStyle name="Output 2 5 5 3" xfId="29749"/>
    <cellStyle name="Output 2 5 5 3 2" xfId="29750"/>
    <cellStyle name="Output 2 5 5 3 2 2" xfId="29751"/>
    <cellStyle name="Output 2 5 5 3 2 3" xfId="29752"/>
    <cellStyle name="Output 2 5 5 3 3" xfId="29753"/>
    <cellStyle name="Output 2 5 5 3 3 2" xfId="29754"/>
    <cellStyle name="Output 2 5 5 3 3 3" xfId="29755"/>
    <cellStyle name="Output 2 5 5 3 4" xfId="29756"/>
    <cellStyle name="Output 2 5 5 3 4 2" xfId="29757"/>
    <cellStyle name="Output 2 5 5 3 4 3" xfId="29758"/>
    <cellStyle name="Output 2 5 5 3 5" xfId="29759"/>
    <cellStyle name="Output 2 5 5 3 5 2" xfId="29760"/>
    <cellStyle name="Output 2 5 5 3 5 3" xfId="29761"/>
    <cellStyle name="Output 2 5 5 3 6" xfId="29762"/>
    <cellStyle name="Output 2 5 5 3 6 2" xfId="29763"/>
    <cellStyle name="Output 2 5 5 3 6 3" xfId="29764"/>
    <cellStyle name="Output 2 5 5 3 7" xfId="29765"/>
    <cellStyle name="Output 2 5 5 3 8" xfId="29766"/>
    <cellStyle name="Output 2 5 5 3 9" xfId="29767"/>
    <cellStyle name="Output 2 5 5 4" xfId="29768"/>
    <cellStyle name="Output 2 5 5 4 2" xfId="29769"/>
    <cellStyle name="Output 2 5 5 4 2 2" xfId="29770"/>
    <cellStyle name="Output 2 5 5 4 2 3" xfId="29771"/>
    <cellStyle name="Output 2 5 5 4 3" xfId="29772"/>
    <cellStyle name="Output 2 5 5 4 3 2" xfId="29773"/>
    <cellStyle name="Output 2 5 5 4 3 3" xfId="29774"/>
    <cellStyle name="Output 2 5 5 4 4" xfId="29775"/>
    <cellStyle name="Output 2 5 5 4 4 2" xfId="29776"/>
    <cellStyle name="Output 2 5 5 4 4 3" xfId="29777"/>
    <cellStyle name="Output 2 5 5 4 5" xfId="29778"/>
    <cellStyle name="Output 2 5 5 4 5 2" xfId="29779"/>
    <cellStyle name="Output 2 5 5 4 5 3" xfId="29780"/>
    <cellStyle name="Output 2 5 5 4 6" xfId="29781"/>
    <cellStyle name="Output 2 5 5 4 6 2" xfId="29782"/>
    <cellStyle name="Output 2 5 5 4 6 3" xfId="29783"/>
    <cellStyle name="Output 2 5 5 4 7" xfId="29784"/>
    <cellStyle name="Output 2 5 5 4 8" xfId="29785"/>
    <cellStyle name="Output 2 5 5 4 9" xfId="29786"/>
    <cellStyle name="Output 2 5 5 5" xfId="29787"/>
    <cellStyle name="Output 2 5 5 5 2" xfId="29788"/>
    <cellStyle name="Output 2 5 5 5 2 2" xfId="29789"/>
    <cellStyle name="Output 2 5 5 5 2 3" xfId="29790"/>
    <cellStyle name="Output 2 5 5 5 3" xfId="29791"/>
    <cellStyle name="Output 2 5 5 5 3 2" xfId="29792"/>
    <cellStyle name="Output 2 5 5 5 3 3" xfId="29793"/>
    <cellStyle name="Output 2 5 5 5 4" xfId="29794"/>
    <cellStyle name="Output 2 5 5 5 4 2" xfId="29795"/>
    <cellStyle name="Output 2 5 5 5 4 3" xfId="29796"/>
    <cellStyle name="Output 2 5 5 5 5" xfId="29797"/>
    <cellStyle name="Output 2 5 5 5 5 2" xfId="29798"/>
    <cellStyle name="Output 2 5 5 5 5 3" xfId="29799"/>
    <cellStyle name="Output 2 5 5 5 6" xfId="29800"/>
    <cellStyle name="Output 2 5 5 5 6 2" xfId="29801"/>
    <cellStyle name="Output 2 5 5 5 6 3" xfId="29802"/>
    <cellStyle name="Output 2 5 5 5 7" xfId="29803"/>
    <cellStyle name="Output 2 5 5 5 8" xfId="29804"/>
    <cellStyle name="Output 2 5 5 5 9" xfId="29805"/>
    <cellStyle name="Output 2 5 5 6" xfId="29806"/>
    <cellStyle name="Output 2 5 5 6 2" xfId="29807"/>
    <cellStyle name="Output 2 5 5 6 2 2" xfId="29808"/>
    <cellStyle name="Output 2 5 5 6 2 3" xfId="29809"/>
    <cellStyle name="Output 2 5 5 6 3" xfId="29810"/>
    <cellStyle name="Output 2 5 5 6 3 2" xfId="29811"/>
    <cellStyle name="Output 2 5 5 6 3 3" xfId="29812"/>
    <cellStyle name="Output 2 5 5 6 4" xfId="29813"/>
    <cellStyle name="Output 2 5 5 6 4 2" xfId="29814"/>
    <cellStyle name="Output 2 5 5 6 4 3" xfId="29815"/>
    <cellStyle name="Output 2 5 5 6 5" xfId="29816"/>
    <cellStyle name="Output 2 5 5 6 5 2" xfId="29817"/>
    <cellStyle name="Output 2 5 5 6 5 3" xfId="29818"/>
    <cellStyle name="Output 2 5 5 6 6" xfId="29819"/>
    <cellStyle name="Output 2 5 5 6 6 2" xfId="29820"/>
    <cellStyle name="Output 2 5 5 6 6 3" xfId="29821"/>
    <cellStyle name="Output 2 5 5 6 7" xfId="29822"/>
    <cellStyle name="Output 2 5 5 6 8" xfId="29823"/>
    <cellStyle name="Output 2 5 5 6 9" xfId="29824"/>
    <cellStyle name="Output 2 5 5 7" xfId="29825"/>
    <cellStyle name="Output 2 5 5 7 2" xfId="29826"/>
    <cellStyle name="Output 2 5 5 7 2 2" xfId="29827"/>
    <cellStyle name="Output 2 5 5 7 2 3" xfId="29828"/>
    <cellStyle name="Output 2 5 5 7 3" xfId="29829"/>
    <cellStyle name="Output 2 5 5 7 3 2" xfId="29830"/>
    <cellStyle name="Output 2 5 5 7 3 3" xfId="29831"/>
    <cellStyle name="Output 2 5 5 7 4" xfId="29832"/>
    <cellStyle name="Output 2 5 5 7 4 2" xfId="29833"/>
    <cellStyle name="Output 2 5 5 7 4 3" xfId="29834"/>
    <cellStyle name="Output 2 5 5 7 5" xfId="29835"/>
    <cellStyle name="Output 2 5 5 7 5 2" xfId="29836"/>
    <cellStyle name="Output 2 5 5 7 5 3" xfId="29837"/>
    <cellStyle name="Output 2 5 5 7 6" xfId="29838"/>
    <cellStyle name="Output 2 5 5 7 6 2" xfId="29839"/>
    <cellStyle name="Output 2 5 5 7 6 3" xfId="29840"/>
    <cellStyle name="Output 2 5 5 7 7" xfId="29841"/>
    <cellStyle name="Output 2 5 5 7 8" xfId="29842"/>
    <cellStyle name="Output 2 5 5 7 9" xfId="29843"/>
    <cellStyle name="Output 2 5 5 8" xfId="29844"/>
    <cellStyle name="Output 2 5 5 8 2" xfId="29845"/>
    <cellStyle name="Output 2 5 5 8 2 2" xfId="29846"/>
    <cellStyle name="Output 2 5 5 8 2 3" xfId="29847"/>
    <cellStyle name="Output 2 5 5 8 3" xfId="29848"/>
    <cellStyle name="Output 2 5 5 8 3 2" xfId="29849"/>
    <cellStyle name="Output 2 5 5 8 3 3" xfId="29850"/>
    <cellStyle name="Output 2 5 5 8 4" xfId="29851"/>
    <cellStyle name="Output 2 5 5 8 4 2" xfId="29852"/>
    <cellStyle name="Output 2 5 5 8 4 3" xfId="29853"/>
    <cellStyle name="Output 2 5 5 8 5" xfId="29854"/>
    <cellStyle name="Output 2 5 5 8 5 2" xfId="29855"/>
    <cellStyle name="Output 2 5 5 8 5 3" xfId="29856"/>
    <cellStyle name="Output 2 5 5 8 6" xfId="29857"/>
    <cellStyle name="Output 2 5 5 8 6 2" xfId="29858"/>
    <cellStyle name="Output 2 5 5 8 6 3" xfId="29859"/>
    <cellStyle name="Output 2 5 5 8 7" xfId="29860"/>
    <cellStyle name="Output 2 5 5 8 8" xfId="29861"/>
    <cellStyle name="Output 2 5 5 8 9" xfId="29862"/>
    <cellStyle name="Output 2 5 5 9" xfId="29863"/>
    <cellStyle name="Output 2 5 5 9 2" xfId="29864"/>
    <cellStyle name="Output 2 5 5 9 2 2" xfId="29865"/>
    <cellStyle name="Output 2 5 5 9 2 3" xfId="29866"/>
    <cellStyle name="Output 2 5 5 9 3" xfId="29867"/>
    <cellStyle name="Output 2 5 5 9 3 2" xfId="29868"/>
    <cellStyle name="Output 2 5 5 9 3 3" xfId="29869"/>
    <cellStyle name="Output 2 5 5 9 4" xfId="29870"/>
    <cellStyle name="Output 2 5 5 9 4 2" xfId="29871"/>
    <cellStyle name="Output 2 5 5 9 4 3" xfId="29872"/>
    <cellStyle name="Output 2 5 5 9 5" xfId="29873"/>
    <cellStyle name="Output 2 5 5 9 5 2" xfId="29874"/>
    <cellStyle name="Output 2 5 5 9 5 3" xfId="29875"/>
    <cellStyle name="Output 2 5 5 9 6" xfId="29876"/>
    <cellStyle name="Output 2 5 5 9 6 2" xfId="29877"/>
    <cellStyle name="Output 2 5 5 9 6 3" xfId="29878"/>
    <cellStyle name="Output 2 5 5 9 7" xfId="29879"/>
    <cellStyle name="Output 2 5 5 9 8" xfId="29880"/>
    <cellStyle name="Output 2 5 6" xfId="29881"/>
    <cellStyle name="Output 2 5 6 10" xfId="29882"/>
    <cellStyle name="Output 2 5 6 11" xfId="29883"/>
    <cellStyle name="Output 2 5 6 2" xfId="29884"/>
    <cellStyle name="Output 2 5 6 2 2" xfId="29885"/>
    <cellStyle name="Output 2 5 6 2 3" xfId="29886"/>
    <cellStyle name="Output 2 5 6 2 4" xfId="29887"/>
    <cellStyle name="Output 2 5 6 3" xfId="29888"/>
    <cellStyle name="Output 2 5 6 3 2" xfId="29889"/>
    <cellStyle name="Output 2 5 6 3 3" xfId="29890"/>
    <cellStyle name="Output 2 5 6 3 4" xfId="29891"/>
    <cellStyle name="Output 2 5 6 4" xfId="29892"/>
    <cellStyle name="Output 2 5 6 4 2" xfId="29893"/>
    <cellStyle name="Output 2 5 6 4 3" xfId="29894"/>
    <cellStyle name="Output 2 5 6 4 4" xfId="29895"/>
    <cellStyle name="Output 2 5 6 5" xfId="29896"/>
    <cellStyle name="Output 2 5 6 5 2" xfId="29897"/>
    <cellStyle name="Output 2 5 6 5 3" xfId="29898"/>
    <cellStyle name="Output 2 5 6 5 4" xfId="29899"/>
    <cellStyle name="Output 2 5 6 6" xfId="29900"/>
    <cellStyle name="Output 2 5 6 6 2" xfId="29901"/>
    <cellStyle name="Output 2 5 6 6 3" xfId="29902"/>
    <cellStyle name="Output 2 5 6 6 4" xfId="29903"/>
    <cellStyle name="Output 2 5 6 7" xfId="29904"/>
    <cellStyle name="Output 2 5 6 8" xfId="29905"/>
    <cellStyle name="Output 2 5 6 9" xfId="29906"/>
    <cellStyle name="Output 2 5 7" xfId="29907"/>
    <cellStyle name="Output 2 5 7 10" xfId="29908"/>
    <cellStyle name="Output 2 5 7 2" xfId="29909"/>
    <cellStyle name="Output 2 5 7 2 2" xfId="29910"/>
    <cellStyle name="Output 2 5 7 2 3" xfId="29911"/>
    <cellStyle name="Output 2 5 7 2 4" xfId="29912"/>
    <cellStyle name="Output 2 5 7 3" xfId="29913"/>
    <cellStyle name="Output 2 5 7 3 2" xfId="29914"/>
    <cellStyle name="Output 2 5 7 3 3" xfId="29915"/>
    <cellStyle name="Output 2 5 7 3 4" xfId="29916"/>
    <cellStyle name="Output 2 5 7 4" xfId="29917"/>
    <cellStyle name="Output 2 5 7 4 2" xfId="29918"/>
    <cellStyle name="Output 2 5 7 4 3" xfId="29919"/>
    <cellStyle name="Output 2 5 7 4 4" xfId="29920"/>
    <cellStyle name="Output 2 5 7 5" xfId="29921"/>
    <cellStyle name="Output 2 5 7 5 2" xfId="29922"/>
    <cellStyle name="Output 2 5 7 5 3" xfId="29923"/>
    <cellStyle name="Output 2 5 7 5 4" xfId="29924"/>
    <cellStyle name="Output 2 5 7 6" xfId="29925"/>
    <cellStyle name="Output 2 5 7 6 2" xfId="29926"/>
    <cellStyle name="Output 2 5 7 6 3" xfId="29927"/>
    <cellStyle name="Output 2 5 7 6 4" xfId="29928"/>
    <cellStyle name="Output 2 5 7 7" xfId="29929"/>
    <cellStyle name="Output 2 5 7 8" xfId="29930"/>
    <cellStyle name="Output 2 5 7 9" xfId="29931"/>
    <cellStyle name="Output 2 5 8" xfId="29932"/>
    <cellStyle name="Output 2 5 8 2" xfId="29933"/>
    <cellStyle name="Output 2 5 8 2 2" xfId="29934"/>
    <cellStyle name="Output 2 5 8 2 3" xfId="29935"/>
    <cellStyle name="Output 2 5 8 3" xfId="29936"/>
    <cellStyle name="Output 2 5 8 3 2" xfId="29937"/>
    <cellStyle name="Output 2 5 8 3 3" xfId="29938"/>
    <cellStyle name="Output 2 5 8 4" xfId="29939"/>
    <cellStyle name="Output 2 5 8 4 2" xfId="29940"/>
    <cellStyle name="Output 2 5 8 4 3" xfId="29941"/>
    <cellStyle name="Output 2 5 8 5" xfId="29942"/>
    <cellStyle name="Output 2 5 8 5 2" xfId="29943"/>
    <cellStyle name="Output 2 5 8 5 3" xfId="29944"/>
    <cellStyle name="Output 2 5 8 6" xfId="29945"/>
    <cellStyle name="Output 2 5 8 6 2" xfId="29946"/>
    <cellStyle name="Output 2 5 8 6 3" xfId="29947"/>
    <cellStyle name="Output 2 5 8 7" xfId="29948"/>
    <cellStyle name="Output 2 5 8 8" xfId="29949"/>
    <cellStyle name="Output 2 5 8 9" xfId="29950"/>
    <cellStyle name="Output 2 5 9" xfId="29951"/>
    <cellStyle name="Output 2 5 9 2" xfId="29952"/>
    <cellStyle name="Output 2 5 9 2 2" xfId="29953"/>
    <cellStyle name="Output 2 5 9 2 3" xfId="29954"/>
    <cellStyle name="Output 2 5 9 3" xfId="29955"/>
    <cellStyle name="Output 2 5 9 3 2" xfId="29956"/>
    <cellStyle name="Output 2 5 9 3 3" xfId="29957"/>
    <cellStyle name="Output 2 5 9 4" xfId="29958"/>
    <cellStyle name="Output 2 5 9 4 2" xfId="29959"/>
    <cellStyle name="Output 2 5 9 4 3" xfId="29960"/>
    <cellStyle name="Output 2 5 9 5" xfId="29961"/>
    <cellStyle name="Output 2 5 9 5 2" xfId="29962"/>
    <cellStyle name="Output 2 5 9 5 3" xfId="29963"/>
    <cellStyle name="Output 2 5 9 6" xfId="29964"/>
    <cellStyle name="Output 2 5 9 6 2" xfId="29965"/>
    <cellStyle name="Output 2 5 9 6 3" xfId="29966"/>
    <cellStyle name="Output 2 5 9 7" xfId="29967"/>
    <cellStyle name="Output 2 5 9 8" xfId="29968"/>
    <cellStyle name="Output 2 5 9 9" xfId="29969"/>
    <cellStyle name="Output 2 6" xfId="29970"/>
    <cellStyle name="Output 2 6 10" xfId="29971"/>
    <cellStyle name="Output 2 6 10 2" xfId="29972"/>
    <cellStyle name="Output 2 6 10 2 2" xfId="29973"/>
    <cellStyle name="Output 2 6 10 2 3" xfId="29974"/>
    <cellStyle name="Output 2 6 10 3" xfId="29975"/>
    <cellStyle name="Output 2 6 10 3 2" xfId="29976"/>
    <cellStyle name="Output 2 6 10 3 3" xfId="29977"/>
    <cellStyle name="Output 2 6 10 4" xfId="29978"/>
    <cellStyle name="Output 2 6 10 4 2" xfId="29979"/>
    <cellStyle name="Output 2 6 10 4 3" xfId="29980"/>
    <cellStyle name="Output 2 6 10 5" xfId="29981"/>
    <cellStyle name="Output 2 6 10 5 2" xfId="29982"/>
    <cellStyle name="Output 2 6 10 5 3" xfId="29983"/>
    <cellStyle name="Output 2 6 10 6" xfId="29984"/>
    <cellStyle name="Output 2 6 10 6 2" xfId="29985"/>
    <cellStyle name="Output 2 6 10 6 3" xfId="29986"/>
    <cellStyle name="Output 2 6 10 7" xfId="29987"/>
    <cellStyle name="Output 2 6 10 8" xfId="29988"/>
    <cellStyle name="Output 2 6 10 9" xfId="29989"/>
    <cellStyle name="Output 2 6 11" xfId="29990"/>
    <cellStyle name="Output 2 6 11 2" xfId="29991"/>
    <cellStyle name="Output 2 6 11 2 2" xfId="29992"/>
    <cellStyle name="Output 2 6 11 2 3" xfId="29993"/>
    <cellStyle name="Output 2 6 11 3" xfId="29994"/>
    <cellStyle name="Output 2 6 11 3 2" xfId="29995"/>
    <cellStyle name="Output 2 6 11 3 3" xfId="29996"/>
    <cellStyle name="Output 2 6 11 4" xfId="29997"/>
    <cellStyle name="Output 2 6 11 4 2" xfId="29998"/>
    <cellStyle name="Output 2 6 11 4 3" xfId="29999"/>
    <cellStyle name="Output 2 6 11 5" xfId="30000"/>
    <cellStyle name="Output 2 6 11 5 2" xfId="30001"/>
    <cellStyle name="Output 2 6 11 5 3" xfId="30002"/>
    <cellStyle name="Output 2 6 11 6" xfId="30003"/>
    <cellStyle name="Output 2 6 11 6 2" xfId="30004"/>
    <cellStyle name="Output 2 6 11 6 3" xfId="30005"/>
    <cellStyle name="Output 2 6 11 7" xfId="30006"/>
    <cellStyle name="Output 2 6 11 8" xfId="30007"/>
    <cellStyle name="Output 2 6 11 9" xfId="30008"/>
    <cellStyle name="Output 2 6 12" xfId="30009"/>
    <cellStyle name="Output 2 6 12 2" xfId="30010"/>
    <cellStyle name="Output 2 6 12 2 2" xfId="30011"/>
    <cellStyle name="Output 2 6 12 2 3" xfId="30012"/>
    <cellStyle name="Output 2 6 12 3" xfId="30013"/>
    <cellStyle name="Output 2 6 12 3 2" xfId="30014"/>
    <cellStyle name="Output 2 6 12 3 3" xfId="30015"/>
    <cellStyle name="Output 2 6 12 4" xfId="30016"/>
    <cellStyle name="Output 2 6 12 4 2" xfId="30017"/>
    <cellStyle name="Output 2 6 12 4 3" xfId="30018"/>
    <cellStyle name="Output 2 6 12 5" xfId="30019"/>
    <cellStyle name="Output 2 6 12 5 2" xfId="30020"/>
    <cellStyle name="Output 2 6 12 5 3" xfId="30021"/>
    <cellStyle name="Output 2 6 12 6" xfId="30022"/>
    <cellStyle name="Output 2 6 12 6 2" xfId="30023"/>
    <cellStyle name="Output 2 6 12 6 3" xfId="30024"/>
    <cellStyle name="Output 2 6 12 7" xfId="30025"/>
    <cellStyle name="Output 2 6 12 8" xfId="30026"/>
    <cellStyle name="Output 2 6 12 9" xfId="30027"/>
    <cellStyle name="Output 2 6 13" xfId="30028"/>
    <cellStyle name="Output 2 6 13 2" xfId="30029"/>
    <cellStyle name="Output 2 6 13 2 2" xfId="30030"/>
    <cellStyle name="Output 2 6 13 2 3" xfId="30031"/>
    <cellStyle name="Output 2 6 13 3" xfId="30032"/>
    <cellStyle name="Output 2 6 13 3 2" xfId="30033"/>
    <cellStyle name="Output 2 6 13 3 3" xfId="30034"/>
    <cellStyle name="Output 2 6 13 4" xfId="30035"/>
    <cellStyle name="Output 2 6 13 4 2" xfId="30036"/>
    <cellStyle name="Output 2 6 13 4 3" xfId="30037"/>
    <cellStyle name="Output 2 6 13 5" xfId="30038"/>
    <cellStyle name="Output 2 6 13 5 2" xfId="30039"/>
    <cellStyle name="Output 2 6 13 5 3" xfId="30040"/>
    <cellStyle name="Output 2 6 13 6" xfId="30041"/>
    <cellStyle name="Output 2 6 13 6 2" xfId="30042"/>
    <cellStyle name="Output 2 6 13 6 3" xfId="30043"/>
    <cellStyle name="Output 2 6 13 7" xfId="30044"/>
    <cellStyle name="Output 2 6 13 8" xfId="30045"/>
    <cellStyle name="Output 2 6 13 9" xfId="30046"/>
    <cellStyle name="Output 2 6 14" xfId="30047"/>
    <cellStyle name="Output 2 6 14 2" xfId="30048"/>
    <cellStyle name="Output 2 6 14 2 2" xfId="30049"/>
    <cellStyle name="Output 2 6 14 2 3" xfId="30050"/>
    <cellStyle name="Output 2 6 14 3" xfId="30051"/>
    <cellStyle name="Output 2 6 14 3 2" xfId="30052"/>
    <cellStyle name="Output 2 6 14 3 3" xfId="30053"/>
    <cellStyle name="Output 2 6 14 4" xfId="30054"/>
    <cellStyle name="Output 2 6 14 4 2" xfId="30055"/>
    <cellStyle name="Output 2 6 14 4 3" xfId="30056"/>
    <cellStyle name="Output 2 6 14 5" xfId="30057"/>
    <cellStyle name="Output 2 6 14 5 2" xfId="30058"/>
    <cellStyle name="Output 2 6 14 5 3" xfId="30059"/>
    <cellStyle name="Output 2 6 14 6" xfId="30060"/>
    <cellStyle name="Output 2 6 14 6 2" xfId="30061"/>
    <cellStyle name="Output 2 6 14 6 3" xfId="30062"/>
    <cellStyle name="Output 2 6 14 7" xfId="30063"/>
    <cellStyle name="Output 2 6 14 8" xfId="30064"/>
    <cellStyle name="Output 2 6 14 9" xfId="30065"/>
    <cellStyle name="Output 2 6 15" xfId="30066"/>
    <cellStyle name="Output 2 6 15 2" xfId="30067"/>
    <cellStyle name="Output 2 6 15 2 2" xfId="30068"/>
    <cellStyle name="Output 2 6 15 2 3" xfId="30069"/>
    <cellStyle name="Output 2 6 15 3" xfId="30070"/>
    <cellStyle name="Output 2 6 15 3 2" xfId="30071"/>
    <cellStyle name="Output 2 6 15 3 3" xfId="30072"/>
    <cellStyle name="Output 2 6 15 4" xfId="30073"/>
    <cellStyle name="Output 2 6 15 4 2" xfId="30074"/>
    <cellStyle name="Output 2 6 15 4 3" xfId="30075"/>
    <cellStyle name="Output 2 6 15 5" xfId="30076"/>
    <cellStyle name="Output 2 6 15 5 2" xfId="30077"/>
    <cellStyle name="Output 2 6 15 5 3" xfId="30078"/>
    <cellStyle name="Output 2 6 15 6" xfId="30079"/>
    <cellStyle name="Output 2 6 15 6 2" xfId="30080"/>
    <cellStyle name="Output 2 6 15 6 3" xfId="30081"/>
    <cellStyle name="Output 2 6 15 7" xfId="30082"/>
    <cellStyle name="Output 2 6 15 8" xfId="30083"/>
    <cellStyle name="Output 2 6 15 9" xfId="30084"/>
    <cellStyle name="Output 2 6 16" xfId="30085"/>
    <cellStyle name="Output 2 6 16 2" xfId="30086"/>
    <cellStyle name="Output 2 6 16 3" xfId="30087"/>
    <cellStyle name="Output 2 6 16 4" xfId="30088"/>
    <cellStyle name="Output 2 6 17" xfId="30089"/>
    <cellStyle name="Output 2 6 18" xfId="30090"/>
    <cellStyle name="Output 2 6 19" xfId="30091"/>
    <cellStyle name="Output 2 6 2" xfId="30092"/>
    <cellStyle name="Output 2 6 2 10" xfId="30093"/>
    <cellStyle name="Output 2 6 2 10 2" xfId="30094"/>
    <cellStyle name="Output 2 6 2 10 2 2" xfId="30095"/>
    <cellStyle name="Output 2 6 2 10 2 3" xfId="30096"/>
    <cellStyle name="Output 2 6 2 10 3" xfId="30097"/>
    <cellStyle name="Output 2 6 2 10 3 2" xfId="30098"/>
    <cellStyle name="Output 2 6 2 10 3 3" xfId="30099"/>
    <cellStyle name="Output 2 6 2 10 4" xfId="30100"/>
    <cellStyle name="Output 2 6 2 10 4 2" xfId="30101"/>
    <cellStyle name="Output 2 6 2 10 4 3" xfId="30102"/>
    <cellStyle name="Output 2 6 2 10 5" xfId="30103"/>
    <cellStyle name="Output 2 6 2 10 5 2" xfId="30104"/>
    <cellStyle name="Output 2 6 2 10 5 3" xfId="30105"/>
    <cellStyle name="Output 2 6 2 10 6" xfId="30106"/>
    <cellStyle name="Output 2 6 2 10 6 2" xfId="30107"/>
    <cellStyle name="Output 2 6 2 10 6 3" xfId="30108"/>
    <cellStyle name="Output 2 6 2 10 7" xfId="30109"/>
    <cellStyle name="Output 2 6 2 10 8" xfId="30110"/>
    <cellStyle name="Output 2 6 2 10 9" xfId="30111"/>
    <cellStyle name="Output 2 6 2 11" xfId="30112"/>
    <cellStyle name="Output 2 6 2 11 2" xfId="30113"/>
    <cellStyle name="Output 2 6 2 11 2 2" xfId="30114"/>
    <cellStyle name="Output 2 6 2 11 2 3" xfId="30115"/>
    <cellStyle name="Output 2 6 2 11 3" xfId="30116"/>
    <cellStyle name="Output 2 6 2 11 3 2" xfId="30117"/>
    <cellStyle name="Output 2 6 2 11 3 3" xfId="30118"/>
    <cellStyle name="Output 2 6 2 11 4" xfId="30119"/>
    <cellStyle name="Output 2 6 2 11 4 2" xfId="30120"/>
    <cellStyle name="Output 2 6 2 11 4 3" xfId="30121"/>
    <cellStyle name="Output 2 6 2 11 5" xfId="30122"/>
    <cellStyle name="Output 2 6 2 11 5 2" xfId="30123"/>
    <cellStyle name="Output 2 6 2 11 5 3" xfId="30124"/>
    <cellStyle name="Output 2 6 2 11 6" xfId="30125"/>
    <cellStyle name="Output 2 6 2 11 6 2" xfId="30126"/>
    <cellStyle name="Output 2 6 2 11 6 3" xfId="30127"/>
    <cellStyle name="Output 2 6 2 11 7" xfId="30128"/>
    <cellStyle name="Output 2 6 2 11 8" xfId="30129"/>
    <cellStyle name="Output 2 6 2 11 9" xfId="30130"/>
    <cellStyle name="Output 2 6 2 12" xfId="30131"/>
    <cellStyle name="Output 2 6 2 12 2" xfId="30132"/>
    <cellStyle name="Output 2 6 2 12 2 2" xfId="30133"/>
    <cellStyle name="Output 2 6 2 12 2 3" xfId="30134"/>
    <cellStyle name="Output 2 6 2 12 3" xfId="30135"/>
    <cellStyle name="Output 2 6 2 12 3 2" xfId="30136"/>
    <cellStyle name="Output 2 6 2 12 3 3" xfId="30137"/>
    <cellStyle name="Output 2 6 2 12 4" xfId="30138"/>
    <cellStyle name="Output 2 6 2 12 4 2" xfId="30139"/>
    <cellStyle name="Output 2 6 2 12 4 3" xfId="30140"/>
    <cellStyle name="Output 2 6 2 12 5" xfId="30141"/>
    <cellStyle name="Output 2 6 2 12 5 2" xfId="30142"/>
    <cellStyle name="Output 2 6 2 12 5 3" xfId="30143"/>
    <cellStyle name="Output 2 6 2 12 6" xfId="30144"/>
    <cellStyle name="Output 2 6 2 12 6 2" xfId="30145"/>
    <cellStyle name="Output 2 6 2 12 6 3" xfId="30146"/>
    <cellStyle name="Output 2 6 2 12 7" xfId="30147"/>
    <cellStyle name="Output 2 6 2 12 8" xfId="30148"/>
    <cellStyle name="Output 2 6 2 12 9" xfId="30149"/>
    <cellStyle name="Output 2 6 2 13" xfId="30150"/>
    <cellStyle name="Output 2 6 2 13 2" xfId="30151"/>
    <cellStyle name="Output 2 6 2 13 2 2" xfId="30152"/>
    <cellStyle name="Output 2 6 2 13 2 3" xfId="30153"/>
    <cellStyle name="Output 2 6 2 13 3" xfId="30154"/>
    <cellStyle name="Output 2 6 2 13 3 2" xfId="30155"/>
    <cellStyle name="Output 2 6 2 13 3 3" xfId="30156"/>
    <cellStyle name="Output 2 6 2 13 4" xfId="30157"/>
    <cellStyle name="Output 2 6 2 13 4 2" xfId="30158"/>
    <cellStyle name="Output 2 6 2 13 4 3" xfId="30159"/>
    <cellStyle name="Output 2 6 2 13 5" xfId="30160"/>
    <cellStyle name="Output 2 6 2 13 5 2" xfId="30161"/>
    <cellStyle name="Output 2 6 2 13 5 3" xfId="30162"/>
    <cellStyle name="Output 2 6 2 13 6" xfId="30163"/>
    <cellStyle name="Output 2 6 2 13 6 2" xfId="30164"/>
    <cellStyle name="Output 2 6 2 13 6 3" xfId="30165"/>
    <cellStyle name="Output 2 6 2 13 7" xfId="30166"/>
    <cellStyle name="Output 2 6 2 13 8" xfId="30167"/>
    <cellStyle name="Output 2 6 2 13 9" xfId="30168"/>
    <cellStyle name="Output 2 6 2 14" xfId="30169"/>
    <cellStyle name="Output 2 6 2 14 2" xfId="30170"/>
    <cellStyle name="Output 2 6 2 14 3" xfId="30171"/>
    <cellStyle name="Output 2 6 2 14 4" xfId="30172"/>
    <cellStyle name="Output 2 6 2 15" xfId="30173"/>
    <cellStyle name="Output 2 6 2 16" xfId="30174"/>
    <cellStyle name="Output 2 6 2 17" xfId="30175"/>
    <cellStyle name="Output 2 6 2 18" xfId="30176"/>
    <cellStyle name="Output 2 6 2 19" xfId="30177"/>
    <cellStyle name="Output 2 6 2 2" xfId="30178"/>
    <cellStyle name="Output 2 6 2 2 10" xfId="30179"/>
    <cellStyle name="Output 2 6 2 2 10 2" xfId="30180"/>
    <cellStyle name="Output 2 6 2 2 10 2 2" xfId="30181"/>
    <cellStyle name="Output 2 6 2 2 10 2 3" xfId="30182"/>
    <cellStyle name="Output 2 6 2 2 10 3" xfId="30183"/>
    <cellStyle name="Output 2 6 2 2 10 3 2" xfId="30184"/>
    <cellStyle name="Output 2 6 2 2 10 3 3" xfId="30185"/>
    <cellStyle name="Output 2 6 2 2 10 4" xfId="30186"/>
    <cellStyle name="Output 2 6 2 2 10 4 2" xfId="30187"/>
    <cellStyle name="Output 2 6 2 2 10 4 3" xfId="30188"/>
    <cellStyle name="Output 2 6 2 2 10 5" xfId="30189"/>
    <cellStyle name="Output 2 6 2 2 10 5 2" xfId="30190"/>
    <cellStyle name="Output 2 6 2 2 10 5 3" xfId="30191"/>
    <cellStyle name="Output 2 6 2 2 10 6" xfId="30192"/>
    <cellStyle name="Output 2 6 2 2 10 6 2" xfId="30193"/>
    <cellStyle name="Output 2 6 2 2 10 6 3" xfId="30194"/>
    <cellStyle name="Output 2 6 2 2 10 7" xfId="30195"/>
    <cellStyle name="Output 2 6 2 2 10 8" xfId="30196"/>
    <cellStyle name="Output 2 6 2 2 11" xfId="30197"/>
    <cellStyle name="Output 2 6 2 2 11 2" xfId="30198"/>
    <cellStyle name="Output 2 6 2 2 11 2 2" xfId="30199"/>
    <cellStyle name="Output 2 6 2 2 11 2 3" xfId="30200"/>
    <cellStyle name="Output 2 6 2 2 11 3" xfId="30201"/>
    <cellStyle name="Output 2 6 2 2 11 3 2" xfId="30202"/>
    <cellStyle name="Output 2 6 2 2 11 3 3" xfId="30203"/>
    <cellStyle name="Output 2 6 2 2 11 4" xfId="30204"/>
    <cellStyle name="Output 2 6 2 2 11 4 2" xfId="30205"/>
    <cellStyle name="Output 2 6 2 2 11 4 3" xfId="30206"/>
    <cellStyle name="Output 2 6 2 2 11 5" xfId="30207"/>
    <cellStyle name="Output 2 6 2 2 11 5 2" xfId="30208"/>
    <cellStyle name="Output 2 6 2 2 11 5 3" xfId="30209"/>
    <cellStyle name="Output 2 6 2 2 11 6" xfId="30210"/>
    <cellStyle name="Output 2 6 2 2 11 6 2" xfId="30211"/>
    <cellStyle name="Output 2 6 2 2 11 6 3" xfId="30212"/>
    <cellStyle name="Output 2 6 2 2 11 7" xfId="30213"/>
    <cellStyle name="Output 2 6 2 2 11 8" xfId="30214"/>
    <cellStyle name="Output 2 6 2 2 12" xfId="30215"/>
    <cellStyle name="Output 2 6 2 2 12 2" xfId="30216"/>
    <cellStyle name="Output 2 6 2 2 12 2 2" xfId="30217"/>
    <cellStyle name="Output 2 6 2 2 12 2 3" xfId="30218"/>
    <cellStyle name="Output 2 6 2 2 12 3" xfId="30219"/>
    <cellStyle name="Output 2 6 2 2 12 3 2" xfId="30220"/>
    <cellStyle name="Output 2 6 2 2 12 3 3" xfId="30221"/>
    <cellStyle name="Output 2 6 2 2 12 4" xfId="30222"/>
    <cellStyle name="Output 2 6 2 2 12 4 2" xfId="30223"/>
    <cellStyle name="Output 2 6 2 2 12 4 3" xfId="30224"/>
    <cellStyle name="Output 2 6 2 2 12 5" xfId="30225"/>
    <cellStyle name="Output 2 6 2 2 12 5 2" xfId="30226"/>
    <cellStyle name="Output 2 6 2 2 12 5 3" xfId="30227"/>
    <cellStyle name="Output 2 6 2 2 12 6" xfId="30228"/>
    <cellStyle name="Output 2 6 2 2 12 6 2" xfId="30229"/>
    <cellStyle name="Output 2 6 2 2 12 6 3" xfId="30230"/>
    <cellStyle name="Output 2 6 2 2 12 7" xfId="30231"/>
    <cellStyle name="Output 2 6 2 2 12 8" xfId="30232"/>
    <cellStyle name="Output 2 6 2 2 13" xfId="30233"/>
    <cellStyle name="Output 2 6 2 2 13 2" xfId="30234"/>
    <cellStyle name="Output 2 6 2 2 13 2 2" xfId="30235"/>
    <cellStyle name="Output 2 6 2 2 13 2 3" xfId="30236"/>
    <cellStyle name="Output 2 6 2 2 13 3" xfId="30237"/>
    <cellStyle name="Output 2 6 2 2 13 3 2" xfId="30238"/>
    <cellStyle name="Output 2 6 2 2 13 3 3" xfId="30239"/>
    <cellStyle name="Output 2 6 2 2 13 4" xfId="30240"/>
    <cellStyle name="Output 2 6 2 2 13 4 2" xfId="30241"/>
    <cellStyle name="Output 2 6 2 2 13 4 3" xfId="30242"/>
    <cellStyle name="Output 2 6 2 2 13 5" xfId="30243"/>
    <cellStyle name="Output 2 6 2 2 13 5 2" xfId="30244"/>
    <cellStyle name="Output 2 6 2 2 13 5 3" xfId="30245"/>
    <cellStyle name="Output 2 6 2 2 13 6" xfId="30246"/>
    <cellStyle name="Output 2 6 2 2 13 6 2" xfId="30247"/>
    <cellStyle name="Output 2 6 2 2 13 6 3" xfId="30248"/>
    <cellStyle name="Output 2 6 2 2 13 7" xfId="30249"/>
    <cellStyle name="Output 2 6 2 2 13 8" xfId="30250"/>
    <cellStyle name="Output 2 6 2 2 14" xfId="30251"/>
    <cellStyle name="Output 2 6 2 2 14 2" xfId="30252"/>
    <cellStyle name="Output 2 6 2 2 14 2 2" xfId="30253"/>
    <cellStyle name="Output 2 6 2 2 14 2 3" xfId="30254"/>
    <cellStyle name="Output 2 6 2 2 14 3" xfId="30255"/>
    <cellStyle name="Output 2 6 2 2 14 3 2" xfId="30256"/>
    <cellStyle name="Output 2 6 2 2 14 3 3" xfId="30257"/>
    <cellStyle name="Output 2 6 2 2 14 4" xfId="30258"/>
    <cellStyle name="Output 2 6 2 2 14 4 2" xfId="30259"/>
    <cellStyle name="Output 2 6 2 2 14 4 3" xfId="30260"/>
    <cellStyle name="Output 2 6 2 2 14 5" xfId="30261"/>
    <cellStyle name="Output 2 6 2 2 14 5 2" xfId="30262"/>
    <cellStyle name="Output 2 6 2 2 14 5 3" xfId="30263"/>
    <cellStyle name="Output 2 6 2 2 14 6" xfId="30264"/>
    <cellStyle name="Output 2 6 2 2 14 6 2" xfId="30265"/>
    <cellStyle name="Output 2 6 2 2 14 6 3" xfId="30266"/>
    <cellStyle name="Output 2 6 2 2 14 7" xfId="30267"/>
    <cellStyle name="Output 2 6 2 2 14 8" xfId="30268"/>
    <cellStyle name="Output 2 6 2 2 15" xfId="30269"/>
    <cellStyle name="Output 2 6 2 2 15 2" xfId="30270"/>
    <cellStyle name="Output 2 6 2 2 15 3" xfId="30271"/>
    <cellStyle name="Output 2 6 2 2 16" xfId="30272"/>
    <cellStyle name="Output 2 6 2 2 16 2" xfId="30273"/>
    <cellStyle name="Output 2 6 2 2 16 3" xfId="30274"/>
    <cellStyle name="Output 2 6 2 2 17" xfId="30275"/>
    <cellStyle name="Output 2 6 2 2 18" xfId="30276"/>
    <cellStyle name="Output 2 6 2 2 2" xfId="30277"/>
    <cellStyle name="Output 2 6 2 2 2 2" xfId="30278"/>
    <cellStyle name="Output 2 6 2 2 2 2 2" xfId="30279"/>
    <cellStyle name="Output 2 6 2 2 2 2 3" xfId="30280"/>
    <cellStyle name="Output 2 6 2 2 2 3" xfId="30281"/>
    <cellStyle name="Output 2 6 2 2 2 3 2" xfId="30282"/>
    <cellStyle name="Output 2 6 2 2 2 3 3" xfId="30283"/>
    <cellStyle name="Output 2 6 2 2 2 4" xfId="30284"/>
    <cellStyle name="Output 2 6 2 2 2 4 2" xfId="30285"/>
    <cellStyle name="Output 2 6 2 2 2 4 3" xfId="30286"/>
    <cellStyle name="Output 2 6 2 2 2 5" xfId="30287"/>
    <cellStyle name="Output 2 6 2 2 2 5 2" xfId="30288"/>
    <cellStyle name="Output 2 6 2 2 2 5 3" xfId="30289"/>
    <cellStyle name="Output 2 6 2 2 2 6" xfId="30290"/>
    <cellStyle name="Output 2 6 2 2 2 6 2" xfId="30291"/>
    <cellStyle name="Output 2 6 2 2 2 6 3" xfId="30292"/>
    <cellStyle name="Output 2 6 2 2 2 7" xfId="30293"/>
    <cellStyle name="Output 2 6 2 2 2 8" xfId="30294"/>
    <cellStyle name="Output 2 6 2 2 2 9" xfId="30295"/>
    <cellStyle name="Output 2 6 2 2 3" xfId="30296"/>
    <cellStyle name="Output 2 6 2 2 3 2" xfId="30297"/>
    <cellStyle name="Output 2 6 2 2 3 2 2" xfId="30298"/>
    <cellStyle name="Output 2 6 2 2 3 2 3" xfId="30299"/>
    <cellStyle name="Output 2 6 2 2 3 3" xfId="30300"/>
    <cellStyle name="Output 2 6 2 2 3 3 2" xfId="30301"/>
    <cellStyle name="Output 2 6 2 2 3 3 3" xfId="30302"/>
    <cellStyle name="Output 2 6 2 2 3 4" xfId="30303"/>
    <cellStyle name="Output 2 6 2 2 3 4 2" xfId="30304"/>
    <cellStyle name="Output 2 6 2 2 3 4 3" xfId="30305"/>
    <cellStyle name="Output 2 6 2 2 3 5" xfId="30306"/>
    <cellStyle name="Output 2 6 2 2 3 5 2" xfId="30307"/>
    <cellStyle name="Output 2 6 2 2 3 5 3" xfId="30308"/>
    <cellStyle name="Output 2 6 2 2 3 6" xfId="30309"/>
    <cellStyle name="Output 2 6 2 2 3 6 2" xfId="30310"/>
    <cellStyle name="Output 2 6 2 2 3 6 3" xfId="30311"/>
    <cellStyle name="Output 2 6 2 2 3 7" xfId="30312"/>
    <cellStyle name="Output 2 6 2 2 3 8" xfId="30313"/>
    <cellStyle name="Output 2 6 2 2 3 9" xfId="30314"/>
    <cellStyle name="Output 2 6 2 2 4" xfId="30315"/>
    <cellStyle name="Output 2 6 2 2 4 2" xfId="30316"/>
    <cellStyle name="Output 2 6 2 2 4 2 2" xfId="30317"/>
    <cellStyle name="Output 2 6 2 2 4 2 3" xfId="30318"/>
    <cellStyle name="Output 2 6 2 2 4 3" xfId="30319"/>
    <cellStyle name="Output 2 6 2 2 4 3 2" xfId="30320"/>
    <cellStyle name="Output 2 6 2 2 4 3 3" xfId="30321"/>
    <cellStyle name="Output 2 6 2 2 4 4" xfId="30322"/>
    <cellStyle name="Output 2 6 2 2 4 4 2" xfId="30323"/>
    <cellStyle name="Output 2 6 2 2 4 4 3" xfId="30324"/>
    <cellStyle name="Output 2 6 2 2 4 5" xfId="30325"/>
    <cellStyle name="Output 2 6 2 2 4 5 2" xfId="30326"/>
    <cellStyle name="Output 2 6 2 2 4 5 3" xfId="30327"/>
    <cellStyle name="Output 2 6 2 2 4 6" xfId="30328"/>
    <cellStyle name="Output 2 6 2 2 4 6 2" xfId="30329"/>
    <cellStyle name="Output 2 6 2 2 4 6 3" xfId="30330"/>
    <cellStyle name="Output 2 6 2 2 4 7" xfId="30331"/>
    <cellStyle name="Output 2 6 2 2 4 8" xfId="30332"/>
    <cellStyle name="Output 2 6 2 2 4 9" xfId="30333"/>
    <cellStyle name="Output 2 6 2 2 5" xfId="30334"/>
    <cellStyle name="Output 2 6 2 2 5 2" xfId="30335"/>
    <cellStyle name="Output 2 6 2 2 5 2 2" xfId="30336"/>
    <cellStyle name="Output 2 6 2 2 5 2 3" xfId="30337"/>
    <cellStyle name="Output 2 6 2 2 5 3" xfId="30338"/>
    <cellStyle name="Output 2 6 2 2 5 3 2" xfId="30339"/>
    <cellStyle name="Output 2 6 2 2 5 3 3" xfId="30340"/>
    <cellStyle name="Output 2 6 2 2 5 4" xfId="30341"/>
    <cellStyle name="Output 2 6 2 2 5 4 2" xfId="30342"/>
    <cellStyle name="Output 2 6 2 2 5 4 3" xfId="30343"/>
    <cellStyle name="Output 2 6 2 2 5 5" xfId="30344"/>
    <cellStyle name="Output 2 6 2 2 5 5 2" xfId="30345"/>
    <cellStyle name="Output 2 6 2 2 5 5 3" xfId="30346"/>
    <cellStyle name="Output 2 6 2 2 5 6" xfId="30347"/>
    <cellStyle name="Output 2 6 2 2 5 6 2" xfId="30348"/>
    <cellStyle name="Output 2 6 2 2 5 6 3" xfId="30349"/>
    <cellStyle name="Output 2 6 2 2 5 7" xfId="30350"/>
    <cellStyle name="Output 2 6 2 2 5 8" xfId="30351"/>
    <cellStyle name="Output 2 6 2 2 5 9" xfId="30352"/>
    <cellStyle name="Output 2 6 2 2 6" xfId="30353"/>
    <cellStyle name="Output 2 6 2 2 6 2" xfId="30354"/>
    <cellStyle name="Output 2 6 2 2 6 2 2" xfId="30355"/>
    <cellStyle name="Output 2 6 2 2 6 2 3" xfId="30356"/>
    <cellStyle name="Output 2 6 2 2 6 3" xfId="30357"/>
    <cellStyle name="Output 2 6 2 2 6 3 2" xfId="30358"/>
    <cellStyle name="Output 2 6 2 2 6 3 3" xfId="30359"/>
    <cellStyle name="Output 2 6 2 2 6 4" xfId="30360"/>
    <cellStyle name="Output 2 6 2 2 6 4 2" xfId="30361"/>
    <cellStyle name="Output 2 6 2 2 6 4 3" xfId="30362"/>
    <cellStyle name="Output 2 6 2 2 6 5" xfId="30363"/>
    <cellStyle name="Output 2 6 2 2 6 5 2" xfId="30364"/>
    <cellStyle name="Output 2 6 2 2 6 5 3" xfId="30365"/>
    <cellStyle name="Output 2 6 2 2 6 6" xfId="30366"/>
    <cellStyle name="Output 2 6 2 2 6 6 2" xfId="30367"/>
    <cellStyle name="Output 2 6 2 2 6 6 3" xfId="30368"/>
    <cellStyle name="Output 2 6 2 2 6 7" xfId="30369"/>
    <cellStyle name="Output 2 6 2 2 6 8" xfId="30370"/>
    <cellStyle name="Output 2 6 2 2 6 9" xfId="30371"/>
    <cellStyle name="Output 2 6 2 2 7" xfId="30372"/>
    <cellStyle name="Output 2 6 2 2 7 2" xfId="30373"/>
    <cellStyle name="Output 2 6 2 2 7 2 2" xfId="30374"/>
    <cellStyle name="Output 2 6 2 2 7 2 3" xfId="30375"/>
    <cellStyle name="Output 2 6 2 2 7 3" xfId="30376"/>
    <cellStyle name="Output 2 6 2 2 7 3 2" xfId="30377"/>
    <cellStyle name="Output 2 6 2 2 7 3 3" xfId="30378"/>
    <cellStyle name="Output 2 6 2 2 7 4" xfId="30379"/>
    <cellStyle name="Output 2 6 2 2 7 4 2" xfId="30380"/>
    <cellStyle name="Output 2 6 2 2 7 4 3" xfId="30381"/>
    <cellStyle name="Output 2 6 2 2 7 5" xfId="30382"/>
    <cellStyle name="Output 2 6 2 2 7 5 2" xfId="30383"/>
    <cellStyle name="Output 2 6 2 2 7 5 3" xfId="30384"/>
    <cellStyle name="Output 2 6 2 2 7 6" xfId="30385"/>
    <cellStyle name="Output 2 6 2 2 7 6 2" xfId="30386"/>
    <cellStyle name="Output 2 6 2 2 7 6 3" xfId="30387"/>
    <cellStyle name="Output 2 6 2 2 7 7" xfId="30388"/>
    <cellStyle name="Output 2 6 2 2 7 8" xfId="30389"/>
    <cellStyle name="Output 2 6 2 2 7 9" xfId="30390"/>
    <cellStyle name="Output 2 6 2 2 8" xfId="30391"/>
    <cellStyle name="Output 2 6 2 2 8 2" xfId="30392"/>
    <cellStyle name="Output 2 6 2 2 8 2 2" xfId="30393"/>
    <cellStyle name="Output 2 6 2 2 8 2 3" xfId="30394"/>
    <cellStyle name="Output 2 6 2 2 8 3" xfId="30395"/>
    <cellStyle name="Output 2 6 2 2 8 3 2" xfId="30396"/>
    <cellStyle name="Output 2 6 2 2 8 3 3" xfId="30397"/>
    <cellStyle name="Output 2 6 2 2 8 4" xfId="30398"/>
    <cellStyle name="Output 2 6 2 2 8 4 2" xfId="30399"/>
    <cellStyle name="Output 2 6 2 2 8 4 3" xfId="30400"/>
    <cellStyle name="Output 2 6 2 2 8 5" xfId="30401"/>
    <cellStyle name="Output 2 6 2 2 8 5 2" xfId="30402"/>
    <cellStyle name="Output 2 6 2 2 8 5 3" xfId="30403"/>
    <cellStyle name="Output 2 6 2 2 8 6" xfId="30404"/>
    <cellStyle name="Output 2 6 2 2 8 6 2" xfId="30405"/>
    <cellStyle name="Output 2 6 2 2 8 6 3" xfId="30406"/>
    <cellStyle name="Output 2 6 2 2 8 7" xfId="30407"/>
    <cellStyle name="Output 2 6 2 2 8 8" xfId="30408"/>
    <cellStyle name="Output 2 6 2 2 8 9" xfId="30409"/>
    <cellStyle name="Output 2 6 2 2 9" xfId="30410"/>
    <cellStyle name="Output 2 6 2 2 9 2" xfId="30411"/>
    <cellStyle name="Output 2 6 2 2 9 2 2" xfId="30412"/>
    <cellStyle name="Output 2 6 2 2 9 2 3" xfId="30413"/>
    <cellStyle name="Output 2 6 2 2 9 3" xfId="30414"/>
    <cellStyle name="Output 2 6 2 2 9 3 2" xfId="30415"/>
    <cellStyle name="Output 2 6 2 2 9 3 3" xfId="30416"/>
    <cellStyle name="Output 2 6 2 2 9 4" xfId="30417"/>
    <cellStyle name="Output 2 6 2 2 9 4 2" xfId="30418"/>
    <cellStyle name="Output 2 6 2 2 9 4 3" xfId="30419"/>
    <cellStyle name="Output 2 6 2 2 9 5" xfId="30420"/>
    <cellStyle name="Output 2 6 2 2 9 5 2" xfId="30421"/>
    <cellStyle name="Output 2 6 2 2 9 5 3" xfId="30422"/>
    <cellStyle name="Output 2 6 2 2 9 6" xfId="30423"/>
    <cellStyle name="Output 2 6 2 2 9 6 2" xfId="30424"/>
    <cellStyle name="Output 2 6 2 2 9 6 3" xfId="30425"/>
    <cellStyle name="Output 2 6 2 2 9 7" xfId="30426"/>
    <cellStyle name="Output 2 6 2 2 9 8" xfId="30427"/>
    <cellStyle name="Output 2 6 2 20" xfId="30428"/>
    <cellStyle name="Output 2 6 2 21" xfId="30429"/>
    <cellStyle name="Output 2 6 2 3" xfId="30430"/>
    <cellStyle name="Output 2 6 2 3 10" xfId="30431"/>
    <cellStyle name="Output 2 6 2 3 10 2" xfId="30432"/>
    <cellStyle name="Output 2 6 2 3 10 2 2" xfId="30433"/>
    <cellStyle name="Output 2 6 2 3 10 2 3" xfId="30434"/>
    <cellStyle name="Output 2 6 2 3 10 3" xfId="30435"/>
    <cellStyle name="Output 2 6 2 3 10 3 2" xfId="30436"/>
    <cellStyle name="Output 2 6 2 3 10 3 3" xfId="30437"/>
    <cellStyle name="Output 2 6 2 3 10 4" xfId="30438"/>
    <cellStyle name="Output 2 6 2 3 10 4 2" xfId="30439"/>
    <cellStyle name="Output 2 6 2 3 10 4 3" xfId="30440"/>
    <cellStyle name="Output 2 6 2 3 10 5" xfId="30441"/>
    <cellStyle name="Output 2 6 2 3 10 5 2" xfId="30442"/>
    <cellStyle name="Output 2 6 2 3 10 5 3" xfId="30443"/>
    <cellStyle name="Output 2 6 2 3 10 6" xfId="30444"/>
    <cellStyle name="Output 2 6 2 3 10 6 2" xfId="30445"/>
    <cellStyle name="Output 2 6 2 3 10 6 3" xfId="30446"/>
    <cellStyle name="Output 2 6 2 3 10 7" xfId="30447"/>
    <cellStyle name="Output 2 6 2 3 10 8" xfId="30448"/>
    <cellStyle name="Output 2 6 2 3 11" xfId="30449"/>
    <cellStyle name="Output 2 6 2 3 11 2" xfId="30450"/>
    <cellStyle name="Output 2 6 2 3 11 2 2" xfId="30451"/>
    <cellStyle name="Output 2 6 2 3 11 2 3" xfId="30452"/>
    <cellStyle name="Output 2 6 2 3 11 3" xfId="30453"/>
    <cellStyle name="Output 2 6 2 3 11 3 2" xfId="30454"/>
    <cellStyle name="Output 2 6 2 3 11 3 3" xfId="30455"/>
    <cellStyle name="Output 2 6 2 3 11 4" xfId="30456"/>
    <cellStyle name="Output 2 6 2 3 11 4 2" xfId="30457"/>
    <cellStyle name="Output 2 6 2 3 11 4 3" xfId="30458"/>
    <cellStyle name="Output 2 6 2 3 11 5" xfId="30459"/>
    <cellStyle name="Output 2 6 2 3 11 5 2" xfId="30460"/>
    <cellStyle name="Output 2 6 2 3 11 5 3" xfId="30461"/>
    <cellStyle name="Output 2 6 2 3 11 6" xfId="30462"/>
    <cellStyle name="Output 2 6 2 3 11 6 2" xfId="30463"/>
    <cellStyle name="Output 2 6 2 3 11 6 3" xfId="30464"/>
    <cellStyle name="Output 2 6 2 3 11 7" xfId="30465"/>
    <cellStyle name="Output 2 6 2 3 11 8" xfId="30466"/>
    <cellStyle name="Output 2 6 2 3 12" xfId="30467"/>
    <cellStyle name="Output 2 6 2 3 12 2" xfId="30468"/>
    <cellStyle name="Output 2 6 2 3 12 2 2" xfId="30469"/>
    <cellStyle name="Output 2 6 2 3 12 2 3" xfId="30470"/>
    <cellStyle name="Output 2 6 2 3 12 3" xfId="30471"/>
    <cellStyle name="Output 2 6 2 3 12 3 2" xfId="30472"/>
    <cellStyle name="Output 2 6 2 3 12 3 3" xfId="30473"/>
    <cellStyle name="Output 2 6 2 3 12 4" xfId="30474"/>
    <cellStyle name="Output 2 6 2 3 12 4 2" xfId="30475"/>
    <cellStyle name="Output 2 6 2 3 12 4 3" xfId="30476"/>
    <cellStyle name="Output 2 6 2 3 12 5" xfId="30477"/>
    <cellStyle name="Output 2 6 2 3 12 5 2" xfId="30478"/>
    <cellStyle name="Output 2 6 2 3 12 5 3" xfId="30479"/>
    <cellStyle name="Output 2 6 2 3 12 6" xfId="30480"/>
    <cellStyle name="Output 2 6 2 3 12 6 2" xfId="30481"/>
    <cellStyle name="Output 2 6 2 3 12 6 3" xfId="30482"/>
    <cellStyle name="Output 2 6 2 3 12 7" xfId="30483"/>
    <cellStyle name="Output 2 6 2 3 12 8" xfId="30484"/>
    <cellStyle name="Output 2 6 2 3 13" xfId="30485"/>
    <cellStyle name="Output 2 6 2 3 13 2" xfId="30486"/>
    <cellStyle name="Output 2 6 2 3 13 2 2" xfId="30487"/>
    <cellStyle name="Output 2 6 2 3 13 2 3" xfId="30488"/>
    <cellStyle name="Output 2 6 2 3 13 3" xfId="30489"/>
    <cellStyle name="Output 2 6 2 3 13 3 2" xfId="30490"/>
    <cellStyle name="Output 2 6 2 3 13 3 3" xfId="30491"/>
    <cellStyle name="Output 2 6 2 3 13 4" xfId="30492"/>
    <cellStyle name="Output 2 6 2 3 13 4 2" xfId="30493"/>
    <cellStyle name="Output 2 6 2 3 13 4 3" xfId="30494"/>
    <cellStyle name="Output 2 6 2 3 13 5" xfId="30495"/>
    <cellStyle name="Output 2 6 2 3 13 5 2" xfId="30496"/>
    <cellStyle name="Output 2 6 2 3 13 5 3" xfId="30497"/>
    <cellStyle name="Output 2 6 2 3 13 6" xfId="30498"/>
    <cellStyle name="Output 2 6 2 3 13 6 2" xfId="30499"/>
    <cellStyle name="Output 2 6 2 3 13 6 3" xfId="30500"/>
    <cellStyle name="Output 2 6 2 3 13 7" xfId="30501"/>
    <cellStyle name="Output 2 6 2 3 13 8" xfId="30502"/>
    <cellStyle name="Output 2 6 2 3 14" xfId="30503"/>
    <cellStyle name="Output 2 6 2 3 14 2" xfId="30504"/>
    <cellStyle name="Output 2 6 2 3 14 2 2" xfId="30505"/>
    <cellStyle name="Output 2 6 2 3 14 2 3" xfId="30506"/>
    <cellStyle name="Output 2 6 2 3 14 3" xfId="30507"/>
    <cellStyle name="Output 2 6 2 3 14 3 2" xfId="30508"/>
    <cellStyle name="Output 2 6 2 3 14 3 3" xfId="30509"/>
    <cellStyle name="Output 2 6 2 3 14 4" xfId="30510"/>
    <cellStyle name="Output 2 6 2 3 14 4 2" xfId="30511"/>
    <cellStyle name="Output 2 6 2 3 14 4 3" xfId="30512"/>
    <cellStyle name="Output 2 6 2 3 14 5" xfId="30513"/>
    <cellStyle name="Output 2 6 2 3 14 5 2" xfId="30514"/>
    <cellStyle name="Output 2 6 2 3 14 5 3" xfId="30515"/>
    <cellStyle name="Output 2 6 2 3 14 6" xfId="30516"/>
    <cellStyle name="Output 2 6 2 3 14 6 2" xfId="30517"/>
    <cellStyle name="Output 2 6 2 3 14 6 3" xfId="30518"/>
    <cellStyle name="Output 2 6 2 3 14 7" xfId="30519"/>
    <cellStyle name="Output 2 6 2 3 14 8" xfId="30520"/>
    <cellStyle name="Output 2 6 2 3 15" xfId="30521"/>
    <cellStyle name="Output 2 6 2 3 15 2" xfId="30522"/>
    <cellStyle name="Output 2 6 2 3 15 3" xfId="30523"/>
    <cellStyle name="Output 2 6 2 3 16" xfId="30524"/>
    <cellStyle name="Output 2 6 2 3 16 2" xfId="30525"/>
    <cellStyle name="Output 2 6 2 3 16 3" xfId="30526"/>
    <cellStyle name="Output 2 6 2 3 17" xfId="30527"/>
    <cellStyle name="Output 2 6 2 3 18" xfId="30528"/>
    <cellStyle name="Output 2 6 2 3 2" xfId="30529"/>
    <cellStyle name="Output 2 6 2 3 2 2" xfId="30530"/>
    <cellStyle name="Output 2 6 2 3 2 2 2" xfId="30531"/>
    <cellStyle name="Output 2 6 2 3 2 2 3" xfId="30532"/>
    <cellStyle name="Output 2 6 2 3 2 3" xfId="30533"/>
    <cellStyle name="Output 2 6 2 3 2 3 2" xfId="30534"/>
    <cellStyle name="Output 2 6 2 3 2 3 3" xfId="30535"/>
    <cellStyle name="Output 2 6 2 3 2 4" xfId="30536"/>
    <cellStyle name="Output 2 6 2 3 2 4 2" xfId="30537"/>
    <cellStyle name="Output 2 6 2 3 2 4 3" xfId="30538"/>
    <cellStyle name="Output 2 6 2 3 2 5" xfId="30539"/>
    <cellStyle name="Output 2 6 2 3 2 5 2" xfId="30540"/>
    <cellStyle name="Output 2 6 2 3 2 5 3" xfId="30541"/>
    <cellStyle name="Output 2 6 2 3 2 6" xfId="30542"/>
    <cellStyle name="Output 2 6 2 3 2 6 2" xfId="30543"/>
    <cellStyle name="Output 2 6 2 3 2 6 3" xfId="30544"/>
    <cellStyle name="Output 2 6 2 3 2 7" xfId="30545"/>
    <cellStyle name="Output 2 6 2 3 2 8" xfId="30546"/>
    <cellStyle name="Output 2 6 2 3 2 9" xfId="30547"/>
    <cellStyle name="Output 2 6 2 3 3" xfId="30548"/>
    <cellStyle name="Output 2 6 2 3 3 2" xfId="30549"/>
    <cellStyle name="Output 2 6 2 3 3 2 2" xfId="30550"/>
    <cellStyle name="Output 2 6 2 3 3 2 3" xfId="30551"/>
    <cellStyle name="Output 2 6 2 3 3 3" xfId="30552"/>
    <cellStyle name="Output 2 6 2 3 3 3 2" xfId="30553"/>
    <cellStyle name="Output 2 6 2 3 3 3 3" xfId="30554"/>
    <cellStyle name="Output 2 6 2 3 3 4" xfId="30555"/>
    <cellStyle name="Output 2 6 2 3 3 4 2" xfId="30556"/>
    <cellStyle name="Output 2 6 2 3 3 4 3" xfId="30557"/>
    <cellStyle name="Output 2 6 2 3 3 5" xfId="30558"/>
    <cellStyle name="Output 2 6 2 3 3 5 2" xfId="30559"/>
    <cellStyle name="Output 2 6 2 3 3 5 3" xfId="30560"/>
    <cellStyle name="Output 2 6 2 3 3 6" xfId="30561"/>
    <cellStyle name="Output 2 6 2 3 3 6 2" xfId="30562"/>
    <cellStyle name="Output 2 6 2 3 3 6 3" xfId="30563"/>
    <cellStyle name="Output 2 6 2 3 3 7" xfId="30564"/>
    <cellStyle name="Output 2 6 2 3 3 8" xfId="30565"/>
    <cellStyle name="Output 2 6 2 3 3 9" xfId="30566"/>
    <cellStyle name="Output 2 6 2 3 4" xfId="30567"/>
    <cellStyle name="Output 2 6 2 3 4 2" xfId="30568"/>
    <cellStyle name="Output 2 6 2 3 4 2 2" xfId="30569"/>
    <cellStyle name="Output 2 6 2 3 4 2 3" xfId="30570"/>
    <cellStyle name="Output 2 6 2 3 4 3" xfId="30571"/>
    <cellStyle name="Output 2 6 2 3 4 3 2" xfId="30572"/>
    <cellStyle name="Output 2 6 2 3 4 3 3" xfId="30573"/>
    <cellStyle name="Output 2 6 2 3 4 4" xfId="30574"/>
    <cellStyle name="Output 2 6 2 3 4 4 2" xfId="30575"/>
    <cellStyle name="Output 2 6 2 3 4 4 3" xfId="30576"/>
    <cellStyle name="Output 2 6 2 3 4 5" xfId="30577"/>
    <cellStyle name="Output 2 6 2 3 4 5 2" xfId="30578"/>
    <cellStyle name="Output 2 6 2 3 4 5 3" xfId="30579"/>
    <cellStyle name="Output 2 6 2 3 4 6" xfId="30580"/>
    <cellStyle name="Output 2 6 2 3 4 6 2" xfId="30581"/>
    <cellStyle name="Output 2 6 2 3 4 6 3" xfId="30582"/>
    <cellStyle name="Output 2 6 2 3 4 7" xfId="30583"/>
    <cellStyle name="Output 2 6 2 3 4 8" xfId="30584"/>
    <cellStyle name="Output 2 6 2 3 4 9" xfId="30585"/>
    <cellStyle name="Output 2 6 2 3 5" xfId="30586"/>
    <cellStyle name="Output 2 6 2 3 5 2" xfId="30587"/>
    <cellStyle name="Output 2 6 2 3 5 2 2" xfId="30588"/>
    <cellStyle name="Output 2 6 2 3 5 2 3" xfId="30589"/>
    <cellStyle name="Output 2 6 2 3 5 3" xfId="30590"/>
    <cellStyle name="Output 2 6 2 3 5 3 2" xfId="30591"/>
    <cellStyle name="Output 2 6 2 3 5 3 3" xfId="30592"/>
    <cellStyle name="Output 2 6 2 3 5 4" xfId="30593"/>
    <cellStyle name="Output 2 6 2 3 5 4 2" xfId="30594"/>
    <cellStyle name="Output 2 6 2 3 5 4 3" xfId="30595"/>
    <cellStyle name="Output 2 6 2 3 5 5" xfId="30596"/>
    <cellStyle name="Output 2 6 2 3 5 5 2" xfId="30597"/>
    <cellStyle name="Output 2 6 2 3 5 5 3" xfId="30598"/>
    <cellStyle name="Output 2 6 2 3 5 6" xfId="30599"/>
    <cellStyle name="Output 2 6 2 3 5 6 2" xfId="30600"/>
    <cellStyle name="Output 2 6 2 3 5 6 3" xfId="30601"/>
    <cellStyle name="Output 2 6 2 3 5 7" xfId="30602"/>
    <cellStyle name="Output 2 6 2 3 5 8" xfId="30603"/>
    <cellStyle name="Output 2 6 2 3 5 9" xfId="30604"/>
    <cellStyle name="Output 2 6 2 3 6" xfId="30605"/>
    <cellStyle name="Output 2 6 2 3 6 2" xfId="30606"/>
    <cellStyle name="Output 2 6 2 3 6 2 2" xfId="30607"/>
    <cellStyle name="Output 2 6 2 3 6 2 3" xfId="30608"/>
    <cellStyle name="Output 2 6 2 3 6 3" xfId="30609"/>
    <cellStyle name="Output 2 6 2 3 6 3 2" xfId="30610"/>
    <cellStyle name="Output 2 6 2 3 6 3 3" xfId="30611"/>
    <cellStyle name="Output 2 6 2 3 6 4" xfId="30612"/>
    <cellStyle name="Output 2 6 2 3 6 4 2" xfId="30613"/>
    <cellStyle name="Output 2 6 2 3 6 4 3" xfId="30614"/>
    <cellStyle name="Output 2 6 2 3 6 5" xfId="30615"/>
    <cellStyle name="Output 2 6 2 3 6 5 2" xfId="30616"/>
    <cellStyle name="Output 2 6 2 3 6 5 3" xfId="30617"/>
    <cellStyle name="Output 2 6 2 3 6 6" xfId="30618"/>
    <cellStyle name="Output 2 6 2 3 6 6 2" xfId="30619"/>
    <cellStyle name="Output 2 6 2 3 6 6 3" xfId="30620"/>
    <cellStyle name="Output 2 6 2 3 6 7" xfId="30621"/>
    <cellStyle name="Output 2 6 2 3 6 8" xfId="30622"/>
    <cellStyle name="Output 2 6 2 3 6 9" xfId="30623"/>
    <cellStyle name="Output 2 6 2 3 7" xfId="30624"/>
    <cellStyle name="Output 2 6 2 3 7 2" xfId="30625"/>
    <cellStyle name="Output 2 6 2 3 7 2 2" xfId="30626"/>
    <cellStyle name="Output 2 6 2 3 7 2 3" xfId="30627"/>
    <cellStyle name="Output 2 6 2 3 7 3" xfId="30628"/>
    <cellStyle name="Output 2 6 2 3 7 3 2" xfId="30629"/>
    <cellStyle name="Output 2 6 2 3 7 3 3" xfId="30630"/>
    <cellStyle name="Output 2 6 2 3 7 4" xfId="30631"/>
    <cellStyle name="Output 2 6 2 3 7 4 2" xfId="30632"/>
    <cellStyle name="Output 2 6 2 3 7 4 3" xfId="30633"/>
    <cellStyle name="Output 2 6 2 3 7 5" xfId="30634"/>
    <cellStyle name="Output 2 6 2 3 7 5 2" xfId="30635"/>
    <cellStyle name="Output 2 6 2 3 7 5 3" xfId="30636"/>
    <cellStyle name="Output 2 6 2 3 7 6" xfId="30637"/>
    <cellStyle name="Output 2 6 2 3 7 6 2" xfId="30638"/>
    <cellStyle name="Output 2 6 2 3 7 6 3" xfId="30639"/>
    <cellStyle name="Output 2 6 2 3 7 7" xfId="30640"/>
    <cellStyle name="Output 2 6 2 3 7 8" xfId="30641"/>
    <cellStyle name="Output 2 6 2 3 7 9" xfId="30642"/>
    <cellStyle name="Output 2 6 2 3 8" xfId="30643"/>
    <cellStyle name="Output 2 6 2 3 8 2" xfId="30644"/>
    <cellStyle name="Output 2 6 2 3 8 2 2" xfId="30645"/>
    <cellStyle name="Output 2 6 2 3 8 2 3" xfId="30646"/>
    <cellStyle name="Output 2 6 2 3 8 3" xfId="30647"/>
    <cellStyle name="Output 2 6 2 3 8 3 2" xfId="30648"/>
    <cellStyle name="Output 2 6 2 3 8 3 3" xfId="30649"/>
    <cellStyle name="Output 2 6 2 3 8 4" xfId="30650"/>
    <cellStyle name="Output 2 6 2 3 8 4 2" xfId="30651"/>
    <cellStyle name="Output 2 6 2 3 8 4 3" xfId="30652"/>
    <cellStyle name="Output 2 6 2 3 8 5" xfId="30653"/>
    <cellStyle name="Output 2 6 2 3 8 5 2" xfId="30654"/>
    <cellStyle name="Output 2 6 2 3 8 5 3" xfId="30655"/>
    <cellStyle name="Output 2 6 2 3 8 6" xfId="30656"/>
    <cellStyle name="Output 2 6 2 3 8 6 2" xfId="30657"/>
    <cellStyle name="Output 2 6 2 3 8 6 3" xfId="30658"/>
    <cellStyle name="Output 2 6 2 3 8 7" xfId="30659"/>
    <cellStyle name="Output 2 6 2 3 8 8" xfId="30660"/>
    <cellStyle name="Output 2 6 2 3 8 9" xfId="30661"/>
    <cellStyle name="Output 2 6 2 3 9" xfId="30662"/>
    <cellStyle name="Output 2 6 2 3 9 2" xfId="30663"/>
    <cellStyle name="Output 2 6 2 3 9 2 2" xfId="30664"/>
    <cellStyle name="Output 2 6 2 3 9 2 3" xfId="30665"/>
    <cellStyle name="Output 2 6 2 3 9 3" xfId="30666"/>
    <cellStyle name="Output 2 6 2 3 9 3 2" xfId="30667"/>
    <cellStyle name="Output 2 6 2 3 9 3 3" xfId="30668"/>
    <cellStyle name="Output 2 6 2 3 9 4" xfId="30669"/>
    <cellStyle name="Output 2 6 2 3 9 4 2" xfId="30670"/>
    <cellStyle name="Output 2 6 2 3 9 4 3" xfId="30671"/>
    <cellStyle name="Output 2 6 2 3 9 5" xfId="30672"/>
    <cellStyle name="Output 2 6 2 3 9 5 2" xfId="30673"/>
    <cellStyle name="Output 2 6 2 3 9 5 3" xfId="30674"/>
    <cellStyle name="Output 2 6 2 3 9 6" xfId="30675"/>
    <cellStyle name="Output 2 6 2 3 9 6 2" xfId="30676"/>
    <cellStyle name="Output 2 6 2 3 9 6 3" xfId="30677"/>
    <cellStyle name="Output 2 6 2 3 9 7" xfId="30678"/>
    <cellStyle name="Output 2 6 2 3 9 8" xfId="30679"/>
    <cellStyle name="Output 2 6 2 4" xfId="30680"/>
    <cellStyle name="Output 2 6 2 4 10" xfId="30681"/>
    <cellStyle name="Output 2 6 2 4 11" xfId="30682"/>
    <cellStyle name="Output 2 6 2 4 2" xfId="30683"/>
    <cellStyle name="Output 2 6 2 4 2 2" xfId="30684"/>
    <cellStyle name="Output 2 6 2 4 2 3" xfId="30685"/>
    <cellStyle name="Output 2 6 2 4 2 4" xfId="30686"/>
    <cellStyle name="Output 2 6 2 4 3" xfId="30687"/>
    <cellStyle name="Output 2 6 2 4 3 2" xfId="30688"/>
    <cellStyle name="Output 2 6 2 4 3 3" xfId="30689"/>
    <cellStyle name="Output 2 6 2 4 3 4" xfId="30690"/>
    <cellStyle name="Output 2 6 2 4 4" xfId="30691"/>
    <cellStyle name="Output 2 6 2 4 4 2" xfId="30692"/>
    <cellStyle name="Output 2 6 2 4 4 3" xfId="30693"/>
    <cellStyle name="Output 2 6 2 4 4 4" xfId="30694"/>
    <cellStyle name="Output 2 6 2 4 5" xfId="30695"/>
    <cellStyle name="Output 2 6 2 4 5 2" xfId="30696"/>
    <cellStyle name="Output 2 6 2 4 5 3" xfId="30697"/>
    <cellStyle name="Output 2 6 2 4 5 4" xfId="30698"/>
    <cellStyle name="Output 2 6 2 4 6" xfId="30699"/>
    <cellStyle name="Output 2 6 2 4 6 2" xfId="30700"/>
    <cellStyle name="Output 2 6 2 4 6 3" xfId="30701"/>
    <cellStyle name="Output 2 6 2 4 6 4" xfId="30702"/>
    <cellStyle name="Output 2 6 2 4 7" xfId="30703"/>
    <cellStyle name="Output 2 6 2 4 8" xfId="30704"/>
    <cellStyle name="Output 2 6 2 4 9" xfId="30705"/>
    <cellStyle name="Output 2 6 2 5" xfId="30706"/>
    <cellStyle name="Output 2 6 2 5 10" xfId="30707"/>
    <cellStyle name="Output 2 6 2 5 11" xfId="30708"/>
    <cellStyle name="Output 2 6 2 5 2" xfId="30709"/>
    <cellStyle name="Output 2 6 2 5 2 2" xfId="30710"/>
    <cellStyle name="Output 2 6 2 5 2 3" xfId="30711"/>
    <cellStyle name="Output 2 6 2 5 2 4" xfId="30712"/>
    <cellStyle name="Output 2 6 2 5 3" xfId="30713"/>
    <cellStyle name="Output 2 6 2 5 3 2" xfId="30714"/>
    <cellStyle name="Output 2 6 2 5 3 3" xfId="30715"/>
    <cellStyle name="Output 2 6 2 5 3 4" xfId="30716"/>
    <cellStyle name="Output 2 6 2 5 4" xfId="30717"/>
    <cellStyle name="Output 2 6 2 5 4 2" xfId="30718"/>
    <cellStyle name="Output 2 6 2 5 4 3" xfId="30719"/>
    <cellStyle name="Output 2 6 2 5 4 4" xfId="30720"/>
    <cellStyle name="Output 2 6 2 5 5" xfId="30721"/>
    <cellStyle name="Output 2 6 2 5 5 2" xfId="30722"/>
    <cellStyle name="Output 2 6 2 5 5 3" xfId="30723"/>
    <cellStyle name="Output 2 6 2 5 5 4" xfId="30724"/>
    <cellStyle name="Output 2 6 2 5 6" xfId="30725"/>
    <cellStyle name="Output 2 6 2 5 6 2" xfId="30726"/>
    <cellStyle name="Output 2 6 2 5 6 3" xfId="30727"/>
    <cellStyle name="Output 2 6 2 5 6 4" xfId="30728"/>
    <cellStyle name="Output 2 6 2 5 7" xfId="30729"/>
    <cellStyle name="Output 2 6 2 5 8" xfId="30730"/>
    <cellStyle name="Output 2 6 2 5 9" xfId="30731"/>
    <cellStyle name="Output 2 6 2 6" xfId="30732"/>
    <cellStyle name="Output 2 6 2 6 2" xfId="30733"/>
    <cellStyle name="Output 2 6 2 6 2 2" xfId="30734"/>
    <cellStyle name="Output 2 6 2 6 2 3" xfId="30735"/>
    <cellStyle name="Output 2 6 2 6 3" xfId="30736"/>
    <cellStyle name="Output 2 6 2 6 3 2" xfId="30737"/>
    <cellStyle name="Output 2 6 2 6 3 3" xfId="30738"/>
    <cellStyle name="Output 2 6 2 6 4" xfId="30739"/>
    <cellStyle name="Output 2 6 2 6 4 2" xfId="30740"/>
    <cellStyle name="Output 2 6 2 6 4 3" xfId="30741"/>
    <cellStyle name="Output 2 6 2 6 5" xfId="30742"/>
    <cellStyle name="Output 2 6 2 6 5 2" xfId="30743"/>
    <cellStyle name="Output 2 6 2 6 5 3" xfId="30744"/>
    <cellStyle name="Output 2 6 2 6 6" xfId="30745"/>
    <cellStyle name="Output 2 6 2 6 6 2" xfId="30746"/>
    <cellStyle name="Output 2 6 2 6 6 3" xfId="30747"/>
    <cellStyle name="Output 2 6 2 6 7" xfId="30748"/>
    <cellStyle name="Output 2 6 2 6 8" xfId="30749"/>
    <cellStyle name="Output 2 6 2 6 9" xfId="30750"/>
    <cellStyle name="Output 2 6 2 7" xfId="30751"/>
    <cellStyle name="Output 2 6 2 7 2" xfId="30752"/>
    <cellStyle name="Output 2 6 2 7 2 2" xfId="30753"/>
    <cellStyle name="Output 2 6 2 7 2 3" xfId="30754"/>
    <cellStyle name="Output 2 6 2 7 3" xfId="30755"/>
    <cellStyle name="Output 2 6 2 7 3 2" xfId="30756"/>
    <cellStyle name="Output 2 6 2 7 3 3" xfId="30757"/>
    <cellStyle name="Output 2 6 2 7 4" xfId="30758"/>
    <cellStyle name="Output 2 6 2 7 4 2" xfId="30759"/>
    <cellStyle name="Output 2 6 2 7 4 3" xfId="30760"/>
    <cellStyle name="Output 2 6 2 7 5" xfId="30761"/>
    <cellStyle name="Output 2 6 2 7 5 2" xfId="30762"/>
    <cellStyle name="Output 2 6 2 7 5 3" xfId="30763"/>
    <cellStyle name="Output 2 6 2 7 6" xfId="30764"/>
    <cellStyle name="Output 2 6 2 7 6 2" xfId="30765"/>
    <cellStyle name="Output 2 6 2 7 6 3" xfId="30766"/>
    <cellStyle name="Output 2 6 2 7 7" xfId="30767"/>
    <cellStyle name="Output 2 6 2 7 8" xfId="30768"/>
    <cellStyle name="Output 2 6 2 7 9" xfId="30769"/>
    <cellStyle name="Output 2 6 2 8" xfId="30770"/>
    <cellStyle name="Output 2 6 2 8 2" xfId="30771"/>
    <cellStyle name="Output 2 6 2 8 2 2" xfId="30772"/>
    <cellStyle name="Output 2 6 2 8 2 3" xfId="30773"/>
    <cellStyle name="Output 2 6 2 8 3" xfId="30774"/>
    <cellStyle name="Output 2 6 2 8 3 2" xfId="30775"/>
    <cellStyle name="Output 2 6 2 8 3 3" xfId="30776"/>
    <cellStyle name="Output 2 6 2 8 4" xfId="30777"/>
    <cellStyle name="Output 2 6 2 8 4 2" xfId="30778"/>
    <cellStyle name="Output 2 6 2 8 4 3" xfId="30779"/>
    <cellStyle name="Output 2 6 2 8 5" xfId="30780"/>
    <cellStyle name="Output 2 6 2 8 5 2" xfId="30781"/>
    <cellStyle name="Output 2 6 2 8 5 3" xfId="30782"/>
    <cellStyle name="Output 2 6 2 8 6" xfId="30783"/>
    <cellStyle name="Output 2 6 2 8 6 2" xfId="30784"/>
    <cellStyle name="Output 2 6 2 8 6 3" xfId="30785"/>
    <cellStyle name="Output 2 6 2 8 7" xfId="30786"/>
    <cellStyle name="Output 2 6 2 8 8" xfId="30787"/>
    <cellStyle name="Output 2 6 2 8 9" xfId="30788"/>
    <cellStyle name="Output 2 6 2 9" xfId="30789"/>
    <cellStyle name="Output 2 6 2 9 2" xfId="30790"/>
    <cellStyle name="Output 2 6 2 9 2 2" xfId="30791"/>
    <cellStyle name="Output 2 6 2 9 2 3" xfId="30792"/>
    <cellStyle name="Output 2 6 2 9 3" xfId="30793"/>
    <cellStyle name="Output 2 6 2 9 3 2" xfId="30794"/>
    <cellStyle name="Output 2 6 2 9 3 3" xfId="30795"/>
    <cellStyle name="Output 2 6 2 9 4" xfId="30796"/>
    <cellStyle name="Output 2 6 2 9 4 2" xfId="30797"/>
    <cellStyle name="Output 2 6 2 9 4 3" xfId="30798"/>
    <cellStyle name="Output 2 6 2 9 5" xfId="30799"/>
    <cellStyle name="Output 2 6 2 9 5 2" xfId="30800"/>
    <cellStyle name="Output 2 6 2 9 5 3" xfId="30801"/>
    <cellStyle name="Output 2 6 2 9 6" xfId="30802"/>
    <cellStyle name="Output 2 6 2 9 6 2" xfId="30803"/>
    <cellStyle name="Output 2 6 2 9 6 3" xfId="30804"/>
    <cellStyle name="Output 2 6 2 9 7" xfId="30805"/>
    <cellStyle name="Output 2 6 2 9 8" xfId="30806"/>
    <cellStyle name="Output 2 6 2 9 9" xfId="30807"/>
    <cellStyle name="Output 2 6 20" xfId="30808"/>
    <cellStyle name="Output 2 6 21" xfId="30809"/>
    <cellStyle name="Output 2 6 22" xfId="30810"/>
    <cellStyle name="Output 2 6 3" xfId="30811"/>
    <cellStyle name="Output 2 6 3 10" xfId="30812"/>
    <cellStyle name="Output 2 6 3 10 2" xfId="30813"/>
    <cellStyle name="Output 2 6 3 10 2 2" xfId="30814"/>
    <cellStyle name="Output 2 6 3 10 2 3" xfId="30815"/>
    <cellStyle name="Output 2 6 3 10 3" xfId="30816"/>
    <cellStyle name="Output 2 6 3 10 3 2" xfId="30817"/>
    <cellStyle name="Output 2 6 3 10 3 3" xfId="30818"/>
    <cellStyle name="Output 2 6 3 10 4" xfId="30819"/>
    <cellStyle name="Output 2 6 3 10 4 2" xfId="30820"/>
    <cellStyle name="Output 2 6 3 10 4 3" xfId="30821"/>
    <cellStyle name="Output 2 6 3 10 5" xfId="30822"/>
    <cellStyle name="Output 2 6 3 10 5 2" xfId="30823"/>
    <cellStyle name="Output 2 6 3 10 5 3" xfId="30824"/>
    <cellStyle name="Output 2 6 3 10 6" xfId="30825"/>
    <cellStyle name="Output 2 6 3 10 6 2" xfId="30826"/>
    <cellStyle name="Output 2 6 3 10 6 3" xfId="30827"/>
    <cellStyle name="Output 2 6 3 10 7" xfId="30828"/>
    <cellStyle name="Output 2 6 3 10 8" xfId="30829"/>
    <cellStyle name="Output 2 6 3 10 9" xfId="30830"/>
    <cellStyle name="Output 2 6 3 11" xfId="30831"/>
    <cellStyle name="Output 2 6 3 11 2" xfId="30832"/>
    <cellStyle name="Output 2 6 3 11 2 2" xfId="30833"/>
    <cellStyle name="Output 2 6 3 11 2 3" xfId="30834"/>
    <cellStyle name="Output 2 6 3 11 3" xfId="30835"/>
    <cellStyle name="Output 2 6 3 11 3 2" xfId="30836"/>
    <cellStyle name="Output 2 6 3 11 3 3" xfId="30837"/>
    <cellStyle name="Output 2 6 3 11 4" xfId="30838"/>
    <cellStyle name="Output 2 6 3 11 4 2" xfId="30839"/>
    <cellStyle name="Output 2 6 3 11 4 3" xfId="30840"/>
    <cellStyle name="Output 2 6 3 11 5" xfId="30841"/>
    <cellStyle name="Output 2 6 3 11 5 2" xfId="30842"/>
    <cellStyle name="Output 2 6 3 11 5 3" xfId="30843"/>
    <cellStyle name="Output 2 6 3 11 6" xfId="30844"/>
    <cellStyle name="Output 2 6 3 11 6 2" xfId="30845"/>
    <cellStyle name="Output 2 6 3 11 6 3" xfId="30846"/>
    <cellStyle name="Output 2 6 3 11 7" xfId="30847"/>
    <cellStyle name="Output 2 6 3 11 8" xfId="30848"/>
    <cellStyle name="Output 2 6 3 11 9" xfId="30849"/>
    <cellStyle name="Output 2 6 3 12" xfId="30850"/>
    <cellStyle name="Output 2 6 3 12 2" xfId="30851"/>
    <cellStyle name="Output 2 6 3 12 2 2" xfId="30852"/>
    <cellStyle name="Output 2 6 3 12 2 3" xfId="30853"/>
    <cellStyle name="Output 2 6 3 12 3" xfId="30854"/>
    <cellStyle name="Output 2 6 3 12 3 2" xfId="30855"/>
    <cellStyle name="Output 2 6 3 12 3 3" xfId="30856"/>
    <cellStyle name="Output 2 6 3 12 4" xfId="30857"/>
    <cellStyle name="Output 2 6 3 12 4 2" xfId="30858"/>
    <cellStyle name="Output 2 6 3 12 4 3" xfId="30859"/>
    <cellStyle name="Output 2 6 3 12 5" xfId="30860"/>
    <cellStyle name="Output 2 6 3 12 5 2" xfId="30861"/>
    <cellStyle name="Output 2 6 3 12 5 3" xfId="30862"/>
    <cellStyle name="Output 2 6 3 12 6" xfId="30863"/>
    <cellStyle name="Output 2 6 3 12 6 2" xfId="30864"/>
    <cellStyle name="Output 2 6 3 12 6 3" xfId="30865"/>
    <cellStyle name="Output 2 6 3 12 7" xfId="30866"/>
    <cellStyle name="Output 2 6 3 12 8" xfId="30867"/>
    <cellStyle name="Output 2 6 3 12 9" xfId="30868"/>
    <cellStyle name="Output 2 6 3 13" xfId="30869"/>
    <cellStyle name="Output 2 6 3 13 2" xfId="30870"/>
    <cellStyle name="Output 2 6 3 13 2 2" xfId="30871"/>
    <cellStyle name="Output 2 6 3 13 2 3" xfId="30872"/>
    <cellStyle name="Output 2 6 3 13 3" xfId="30873"/>
    <cellStyle name="Output 2 6 3 13 3 2" xfId="30874"/>
    <cellStyle name="Output 2 6 3 13 3 3" xfId="30875"/>
    <cellStyle name="Output 2 6 3 13 4" xfId="30876"/>
    <cellStyle name="Output 2 6 3 13 4 2" xfId="30877"/>
    <cellStyle name="Output 2 6 3 13 4 3" xfId="30878"/>
    <cellStyle name="Output 2 6 3 13 5" xfId="30879"/>
    <cellStyle name="Output 2 6 3 13 5 2" xfId="30880"/>
    <cellStyle name="Output 2 6 3 13 5 3" xfId="30881"/>
    <cellStyle name="Output 2 6 3 13 6" xfId="30882"/>
    <cellStyle name="Output 2 6 3 13 6 2" xfId="30883"/>
    <cellStyle name="Output 2 6 3 13 6 3" xfId="30884"/>
    <cellStyle name="Output 2 6 3 13 7" xfId="30885"/>
    <cellStyle name="Output 2 6 3 13 8" xfId="30886"/>
    <cellStyle name="Output 2 6 3 13 9" xfId="30887"/>
    <cellStyle name="Output 2 6 3 14" xfId="30888"/>
    <cellStyle name="Output 2 6 3 14 2" xfId="30889"/>
    <cellStyle name="Output 2 6 3 14 3" xfId="30890"/>
    <cellStyle name="Output 2 6 3 14 4" xfId="30891"/>
    <cellStyle name="Output 2 6 3 15" xfId="30892"/>
    <cellStyle name="Output 2 6 3 16" xfId="30893"/>
    <cellStyle name="Output 2 6 3 17" xfId="30894"/>
    <cellStyle name="Output 2 6 3 18" xfId="30895"/>
    <cellStyle name="Output 2 6 3 19" xfId="30896"/>
    <cellStyle name="Output 2 6 3 2" xfId="30897"/>
    <cellStyle name="Output 2 6 3 2 10" xfId="30898"/>
    <cellStyle name="Output 2 6 3 2 10 2" xfId="30899"/>
    <cellStyle name="Output 2 6 3 2 10 2 2" xfId="30900"/>
    <cellStyle name="Output 2 6 3 2 10 2 3" xfId="30901"/>
    <cellStyle name="Output 2 6 3 2 10 3" xfId="30902"/>
    <cellStyle name="Output 2 6 3 2 10 3 2" xfId="30903"/>
    <cellStyle name="Output 2 6 3 2 10 3 3" xfId="30904"/>
    <cellStyle name="Output 2 6 3 2 10 4" xfId="30905"/>
    <cellStyle name="Output 2 6 3 2 10 4 2" xfId="30906"/>
    <cellStyle name="Output 2 6 3 2 10 4 3" xfId="30907"/>
    <cellStyle name="Output 2 6 3 2 10 5" xfId="30908"/>
    <cellStyle name="Output 2 6 3 2 10 5 2" xfId="30909"/>
    <cellStyle name="Output 2 6 3 2 10 5 3" xfId="30910"/>
    <cellStyle name="Output 2 6 3 2 10 6" xfId="30911"/>
    <cellStyle name="Output 2 6 3 2 10 6 2" xfId="30912"/>
    <cellStyle name="Output 2 6 3 2 10 6 3" xfId="30913"/>
    <cellStyle name="Output 2 6 3 2 10 7" xfId="30914"/>
    <cellStyle name="Output 2 6 3 2 10 8" xfId="30915"/>
    <cellStyle name="Output 2 6 3 2 11" xfId="30916"/>
    <cellStyle name="Output 2 6 3 2 11 2" xfId="30917"/>
    <cellStyle name="Output 2 6 3 2 11 2 2" xfId="30918"/>
    <cellStyle name="Output 2 6 3 2 11 2 3" xfId="30919"/>
    <cellStyle name="Output 2 6 3 2 11 3" xfId="30920"/>
    <cellStyle name="Output 2 6 3 2 11 3 2" xfId="30921"/>
    <cellStyle name="Output 2 6 3 2 11 3 3" xfId="30922"/>
    <cellStyle name="Output 2 6 3 2 11 4" xfId="30923"/>
    <cellStyle name="Output 2 6 3 2 11 4 2" xfId="30924"/>
    <cellStyle name="Output 2 6 3 2 11 4 3" xfId="30925"/>
    <cellStyle name="Output 2 6 3 2 11 5" xfId="30926"/>
    <cellStyle name="Output 2 6 3 2 11 5 2" xfId="30927"/>
    <cellStyle name="Output 2 6 3 2 11 5 3" xfId="30928"/>
    <cellStyle name="Output 2 6 3 2 11 6" xfId="30929"/>
    <cellStyle name="Output 2 6 3 2 11 6 2" xfId="30930"/>
    <cellStyle name="Output 2 6 3 2 11 6 3" xfId="30931"/>
    <cellStyle name="Output 2 6 3 2 11 7" xfId="30932"/>
    <cellStyle name="Output 2 6 3 2 11 8" xfId="30933"/>
    <cellStyle name="Output 2 6 3 2 12" xfId="30934"/>
    <cellStyle name="Output 2 6 3 2 12 2" xfId="30935"/>
    <cellStyle name="Output 2 6 3 2 12 2 2" xfId="30936"/>
    <cellStyle name="Output 2 6 3 2 12 2 3" xfId="30937"/>
    <cellStyle name="Output 2 6 3 2 12 3" xfId="30938"/>
    <cellStyle name="Output 2 6 3 2 12 3 2" xfId="30939"/>
    <cellStyle name="Output 2 6 3 2 12 3 3" xfId="30940"/>
    <cellStyle name="Output 2 6 3 2 12 4" xfId="30941"/>
    <cellStyle name="Output 2 6 3 2 12 4 2" xfId="30942"/>
    <cellStyle name="Output 2 6 3 2 12 4 3" xfId="30943"/>
    <cellStyle name="Output 2 6 3 2 12 5" xfId="30944"/>
    <cellStyle name="Output 2 6 3 2 12 5 2" xfId="30945"/>
    <cellStyle name="Output 2 6 3 2 12 5 3" xfId="30946"/>
    <cellStyle name="Output 2 6 3 2 12 6" xfId="30947"/>
    <cellStyle name="Output 2 6 3 2 12 6 2" xfId="30948"/>
    <cellStyle name="Output 2 6 3 2 12 6 3" xfId="30949"/>
    <cellStyle name="Output 2 6 3 2 12 7" xfId="30950"/>
    <cellStyle name="Output 2 6 3 2 12 8" xfId="30951"/>
    <cellStyle name="Output 2 6 3 2 13" xfId="30952"/>
    <cellStyle name="Output 2 6 3 2 13 2" xfId="30953"/>
    <cellStyle name="Output 2 6 3 2 13 2 2" xfId="30954"/>
    <cellStyle name="Output 2 6 3 2 13 2 3" xfId="30955"/>
    <cellStyle name="Output 2 6 3 2 13 3" xfId="30956"/>
    <cellStyle name="Output 2 6 3 2 13 3 2" xfId="30957"/>
    <cellStyle name="Output 2 6 3 2 13 3 3" xfId="30958"/>
    <cellStyle name="Output 2 6 3 2 13 4" xfId="30959"/>
    <cellStyle name="Output 2 6 3 2 13 4 2" xfId="30960"/>
    <cellStyle name="Output 2 6 3 2 13 4 3" xfId="30961"/>
    <cellStyle name="Output 2 6 3 2 13 5" xfId="30962"/>
    <cellStyle name="Output 2 6 3 2 13 5 2" xfId="30963"/>
    <cellStyle name="Output 2 6 3 2 13 5 3" xfId="30964"/>
    <cellStyle name="Output 2 6 3 2 13 6" xfId="30965"/>
    <cellStyle name="Output 2 6 3 2 13 6 2" xfId="30966"/>
    <cellStyle name="Output 2 6 3 2 13 6 3" xfId="30967"/>
    <cellStyle name="Output 2 6 3 2 13 7" xfId="30968"/>
    <cellStyle name="Output 2 6 3 2 13 8" xfId="30969"/>
    <cellStyle name="Output 2 6 3 2 14" xfId="30970"/>
    <cellStyle name="Output 2 6 3 2 14 2" xfId="30971"/>
    <cellStyle name="Output 2 6 3 2 14 2 2" xfId="30972"/>
    <cellStyle name="Output 2 6 3 2 14 2 3" xfId="30973"/>
    <cellStyle name="Output 2 6 3 2 14 3" xfId="30974"/>
    <cellStyle name="Output 2 6 3 2 14 3 2" xfId="30975"/>
    <cellStyle name="Output 2 6 3 2 14 3 3" xfId="30976"/>
    <cellStyle name="Output 2 6 3 2 14 4" xfId="30977"/>
    <cellStyle name="Output 2 6 3 2 14 4 2" xfId="30978"/>
    <cellStyle name="Output 2 6 3 2 14 4 3" xfId="30979"/>
    <cellStyle name="Output 2 6 3 2 14 5" xfId="30980"/>
    <cellStyle name="Output 2 6 3 2 14 5 2" xfId="30981"/>
    <cellStyle name="Output 2 6 3 2 14 5 3" xfId="30982"/>
    <cellStyle name="Output 2 6 3 2 14 6" xfId="30983"/>
    <cellStyle name="Output 2 6 3 2 14 6 2" xfId="30984"/>
    <cellStyle name="Output 2 6 3 2 14 6 3" xfId="30985"/>
    <cellStyle name="Output 2 6 3 2 14 7" xfId="30986"/>
    <cellStyle name="Output 2 6 3 2 14 8" xfId="30987"/>
    <cellStyle name="Output 2 6 3 2 15" xfId="30988"/>
    <cellStyle name="Output 2 6 3 2 15 2" xfId="30989"/>
    <cellStyle name="Output 2 6 3 2 15 3" xfId="30990"/>
    <cellStyle name="Output 2 6 3 2 16" xfId="30991"/>
    <cellStyle name="Output 2 6 3 2 16 2" xfId="30992"/>
    <cellStyle name="Output 2 6 3 2 16 3" xfId="30993"/>
    <cellStyle name="Output 2 6 3 2 17" xfId="30994"/>
    <cellStyle name="Output 2 6 3 2 18" xfId="30995"/>
    <cellStyle name="Output 2 6 3 2 2" xfId="30996"/>
    <cellStyle name="Output 2 6 3 2 2 2" xfId="30997"/>
    <cellStyle name="Output 2 6 3 2 2 2 2" xfId="30998"/>
    <cellStyle name="Output 2 6 3 2 2 2 3" xfId="30999"/>
    <cellStyle name="Output 2 6 3 2 2 3" xfId="31000"/>
    <cellStyle name="Output 2 6 3 2 2 3 2" xfId="31001"/>
    <cellStyle name="Output 2 6 3 2 2 3 3" xfId="31002"/>
    <cellStyle name="Output 2 6 3 2 2 4" xfId="31003"/>
    <cellStyle name="Output 2 6 3 2 2 4 2" xfId="31004"/>
    <cellStyle name="Output 2 6 3 2 2 4 3" xfId="31005"/>
    <cellStyle name="Output 2 6 3 2 2 5" xfId="31006"/>
    <cellStyle name="Output 2 6 3 2 2 5 2" xfId="31007"/>
    <cellStyle name="Output 2 6 3 2 2 5 3" xfId="31008"/>
    <cellStyle name="Output 2 6 3 2 2 6" xfId="31009"/>
    <cellStyle name="Output 2 6 3 2 2 6 2" xfId="31010"/>
    <cellStyle name="Output 2 6 3 2 2 6 3" xfId="31011"/>
    <cellStyle name="Output 2 6 3 2 2 7" xfId="31012"/>
    <cellStyle name="Output 2 6 3 2 2 8" xfId="31013"/>
    <cellStyle name="Output 2 6 3 2 2 9" xfId="31014"/>
    <cellStyle name="Output 2 6 3 2 3" xfId="31015"/>
    <cellStyle name="Output 2 6 3 2 3 2" xfId="31016"/>
    <cellStyle name="Output 2 6 3 2 3 2 2" xfId="31017"/>
    <cellStyle name="Output 2 6 3 2 3 2 3" xfId="31018"/>
    <cellStyle name="Output 2 6 3 2 3 3" xfId="31019"/>
    <cellStyle name="Output 2 6 3 2 3 3 2" xfId="31020"/>
    <cellStyle name="Output 2 6 3 2 3 3 3" xfId="31021"/>
    <cellStyle name="Output 2 6 3 2 3 4" xfId="31022"/>
    <cellStyle name="Output 2 6 3 2 3 4 2" xfId="31023"/>
    <cellStyle name="Output 2 6 3 2 3 4 3" xfId="31024"/>
    <cellStyle name="Output 2 6 3 2 3 5" xfId="31025"/>
    <cellStyle name="Output 2 6 3 2 3 5 2" xfId="31026"/>
    <cellStyle name="Output 2 6 3 2 3 5 3" xfId="31027"/>
    <cellStyle name="Output 2 6 3 2 3 6" xfId="31028"/>
    <cellStyle name="Output 2 6 3 2 3 6 2" xfId="31029"/>
    <cellStyle name="Output 2 6 3 2 3 6 3" xfId="31030"/>
    <cellStyle name="Output 2 6 3 2 3 7" xfId="31031"/>
    <cellStyle name="Output 2 6 3 2 3 8" xfId="31032"/>
    <cellStyle name="Output 2 6 3 2 3 9" xfId="31033"/>
    <cellStyle name="Output 2 6 3 2 4" xfId="31034"/>
    <cellStyle name="Output 2 6 3 2 4 2" xfId="31035"/>
    <cellStyle name="Output 2 6 3 2 4 2 2" xfId="31036"/>
    <cellStyle name="Output 2 6 3 2 4 2 3" xfId="31037"/>
    <cellStyle name="Output 2 6 3 2 4 3" xfId="31038"/>
    <cellStyle name="Output 2 6 3 2 4 3 2" xfId="31039"/>
    <cellStyle name="Output 2 6 3 2 4 3 3" xfId="31040"/>
    <cellStyle name="Output 2 6 3 2 4 4" xfId="31041"/>
    <cellStyle name="Output 2 6 3 2 4 4 2" xfId="31042"/>
    <cellStyle name="Output 2 6 3 2 4 4 3" xfId="31043"/>
    <cellStyle name="Output 2 6 3 2 4 5" xfId="31044"/>
    <cellStyle name="Output 2 6 3 2 4 5 2" xfId="31045"/>
    <cellStyle name="Output 2 6 3 2 4 5 3" xfId="31046"/>
    <cellStyle name="Output 2 6 3 2 4 6" xfId="31047"/>
    <cellStyle name="Output 2 6 3 2 4 6 2" xfId="31048"/>
    <cellStyle name="Output 2 6 3 2 4 6 3" xfId="31049"/>
    <cellStyle name="Output 2 6 3 2 4 7" xfId="31050"/>
    <cellStyle name="Output 2 6 3 2 4 8" xfId="31051"/>
    <cellStyle name="Output 2 6 3 2 4 9" xfId="31052"/>
    <cellStyle name="Output 2 6 3 2 5" xfId="31053"/>
    <cellStyle name="Output 2 6 3 2 5 2" xfId="31054"/>
    <cellStyle name="Output 2 6 3 2 5 2 2" xfId="31055"/>
    <cellStyle name="Output 2 6 3 2 5 2 3" xfId="31056"/>
    <cellStyle name="Output 2 6 3 2 5 3" xfId="31057"/>
    <cellStyle name="Output 2 6 3 2 5 3 2" xfId="31058"/>
    <cellStyle name="Output 2 6 3 2 5 3 3" xfId="31059"/>
    <cellStyle name="Output 2 6 3 2 5 4" xfId="31060"/>
    <cellStyle name="Output 2 6 3 2 5 4 2" xfId="31061"/>
    <cellStyle name="Output 2 6 3 2 5 4 3" xfId="31062"/>
    <cellStyle name="Output 2 6 3 2 5 5" xfId="31063"/>
    <cellStyle name="Output 2 6 3 2 5 5 2" xfId="31064"/>
    <cellStyle name="Output 2 6 3 2 5 5 3" xfId="31065"/>
    <cellStyle name="Output 2 6 3 2 5 6" xfId="31066"/>
    <cellStyle name="Output 2 6 3 2 5 6 2" xfId="31067"/>
    <cellStyle name="Output 2 6 3 2 5 6 3" xfId="31068"/>
    <cellStyle name="Output 2 6 3 2 5 7" xfId="31069"/>
    <cellStyle name="Output 2 6 3 2 5 8" xfId="31070"/>
    <cellStyle name="Output 2 6 3 2 5 9" xfId="31071"/>
    <cellStyle name="Output 2 6 3 2 6" xfId="31072"/>
    <cellStyle name="Output 2 6 3 2 6 2" xfId="31073"/>
    <cellStyle name="Output 2 6 3 2 6 2 2" xfId="31074"/>
    <cellStyle name="Output 2 6 3 2 6 2 3" xfId="31075"/>
    <cellStyle name="Output 2 6 3 2 6 3" xfId="31076"/>
    <cellStyle name="Output 2 6 3 2 6 3 2" xfId="31077"/>
    <cellStyle name="Output 2 6 3 2 6 3 3" xfId="31078"/>
    <cellStyle name="Output 2 6 3 2 6 4" xfId="31079"/>
    <cellStyle name="Output 2 6 3 2 6 4 2" xfId="31080"/>
    <cellStyle name="Output 2 6 3 2 6 4 3" xfId="31081"/>
    <cellStyle name="Output 2 6 3 2 6 5" xfId="31082"/>
    <cellStyle name="Output 2 6 3 2 6 5 2" xfId="31083"/>
    <cellStyle name="Output 2 6 3 2 6 5 3" xfId="31084"/>
    <cellStyle name="Output 2 6 3 2 6 6" xfId="31085"/>
    <cellStyle name="Output 2 6 3 2 6 6 2" xfId="31086"/>
    <cellStyle name="Output 2 6 3 2 6 6 3" xfId="31087"/>
    <cellStyle name="Output 2 6 3 2 6 7" xfId="31088"/>
    <cellStyle name="Output 2 6 3 2 6 8" xfId="31089"/>
    <cellStyle name="Output 2 6 3 2 6 9" xfId="31090"/>
    <cellStyle name="Output 2 6 3 2 7" xfId="31091"/>
    <cellStyle name="Output 2 6 3 2 7 2" xfId="31092"/>
    <cellStyle name="Output 2 6 3 2 7 2 2" xfId="31093"/>
    <cellStyle name="Output 2 6 3 2 7 2 3" xfId="31094"/>
    <cellStyle name="Output 2 6 3 2 7 3" xfId="31095"/>
    <cellStyle name="Output 2 6 3 2 7 3 2" xfId="31096"/>
    <cellStyle name="Output 2 6 3 2 7 3 3" xfId="31097"/>
    <cellStyle name="Output 2 6 3 2 7 4" xfId="31098"/>
    <cellStyle name="Output 2 6 3 2 7 4 2" xfId="31099"/>
    <cellStyle name="Output 2 6 3 2 7 4 3" xfId="31100"/>
    <cellStyle name="Output 2 6 3 2 7 5" xfId="31101"/>
    <cellStyle name="Output 2 6 3 2 7 5 2" xfId="31102"/>
    <cellStyle name="Output 2 6 3 2 7 5 3" xfId="31103"/>
    <cellStyle name="Output 2 6 3 2 7 6" xfId="31104"/>
    <cellStyle name="Output 2 6 3 2 7 6 2" xfId="31105"/>
    <cellStyle name="Output 2 6 3 2 7 6 3" xfId="31106"/>
    <cellStyle name="Output 2 6 3 2 7 7" xfId="31107"/>
    <cellStyle name="Output 2 6 3 2 7 8" xfId="31108"/>
    <cellStyle name="Output 2 6 3 2 7 9" xfId="31109"/>
    <cellStyle name="Output 2 6 3 2 8" xfId="31110"/>
    <cellStyle name="Output 2 6 3 2 8 2" xfId="31111"/>
    <cellStyle name="Output 2 6 3 2 8 2 2" xfId="31112"/>
    <cellStyle name="Output 2 6 3 2 8 2 3" xfId="31113"/>
    <cellStyle name="Output 2 6 3 2 8 3" xfId="31114"/>
    <cellStyle name="Output 2 6 3 2 8 3 2" xfId="31115"/>
    <cellStyle name="Output 2 6 3 2 8 3 3" xfId="31116"/>
    <cellStyle name="Output 2 6 3 2 8 4" xfId="31117"/>
    <cellStyle name="Output 2 6 3 2 8 4 2" xfId="31118"/>
    <cellStyle name="Output 2 6 3 2 8 4 3" xfId="31119"/>
    <cellStyle name="Output 2 6 3 2 8 5" xfId="31120"/>
    <cellStyle name="Output 2 6 3 2 8 5 2" xfId="31121"/>
    <cellStyle name="Output 2 6 3 2 8 5 3" xfId="31122"/>
    <cellStyle name="Output 2 6 3 2 8 6" xfId="31123"/>
    <cellStyle name="Output 2 6 3 2 8 6 2" xfId="31124"/>
    <cellStyle name="Output 2 6 3 2 8 6 3" xfId="31125"/>
    <cellStyle name="Output 2 6 3 2 8 7" xfId="31126"/>
    <cellStyle name="Output 2 6 3 2 8 8" xfId="31127"/>
    <cellStyle name="Output 2 6 3 2 8 9" xfId="31128"/>
    <cellStyle name="Output 2 6 3 2 9" xfId="31129"/>
    <cellStyle name="Output 2 6 3 2 9 2" xfId="31130"/>
    <cellStyle name="Output 2 6 3 2 9 2 2" xfId="31131"/>
    <cellStyle name="Output 2 6 3 2 9 2 3" xfId="31132"/>
    <cellStyle name="Output 2 6 3 2 9 3" xfId="31133"/>
    <cellStyle name="Output 2 6 3 2 9 3 2" xfId="31134"/>
    <cellStyle name="Output 2 6 3 2 9 3 3" xfId="31135"/>
    <cellStyle name="Output 2 6 3 2 9 4" xfId="31136"/>
    <cellStyle name="Output 2 6 3 2 9 4 2" xfId="31137"/>
    <cellStyle name="Output 2 6 3 2 9 4 3" xfId="31138"/>
    <cellStyle name="Output 2 6 3 2 9 5" xfId="31139"/>
    <cellStyle name="Output 2 6 3 2 9 5 2" xfId="31140"/>
    <cellStyle name="Output 2 6 3 2 9 5 3" xfId="31141"/>
    <cellStyle name="Output 2 6 3 2 9 6" xfId="31142"/>
    <cellStyle name="Output 2 6 3 2 9 6 2" xfId="31143"/>
    <cellStyle name="Output 2 6 3 2 9 6 3" xfId="31144"/>
    <cellStyle name="Output 2 6 3 2 9 7" xfId="31145"/>
    <cellStyle name="Output 2 6 3 2 9 8" xfId="31146"/>
    <cellStyle name="Output 2 6 3 20" xfId="31147"/>
    <cellStyle name="Output 2 6 3 21" xfId="31148"/>
    <cellStyle name="Output 2 6 3 3" xfId="31149"/>
    <cellStyle name="Output 2 6 3 3 10" xfId="31150"/>
    <cellStyle name="Output 2 6 3 3 10 2" xfId="31151"/>
    <cellStyle name="Output 2 6 3 3 10 2 2" xfId="31152"/>
    <cellStyle name="Output 2 6 3 3 10 2 3" xfId="31153"/>
    <cellStyle name="Output 2 6 3 3 10 3" xfId="31154"/>
    <cellStyle name="Output 2 6 3 3 10 3 2" xfId="31155"/>
    <cellStyle name="Output 2 6 3 3 10 3 3" xfId="31156"/>
    <cellStyle name="Output 2 6 3 3 10 4" xfId="31157"/>
    <cellStyle name="Output 2 6 3 3 10 4 2" xfId="31158"/>
    <cellStyle name="Output 2 6 3 3 10 4 3" xfId="31159"/>
    <cellStyle name="Output 2 6 3 3 10 5" xfId="31160"/>
    <cellStyle name="Output 2 6 3 3 10 5 2" xfId="31161"/>
    <cellStyle name="Output 2 6 3 3 10 5 3" xfId="31162"/>
    <cellStyle name="Output 2 6 3 3 10 6" xfId="31163"/>
    <cellStyle name="Output 2 6 3 3 10 6 2" xfId="31164"/>
    <cellStyle name="Output 2 6 3 3 10 6 3" xfId="31165"/>
    <cellStyle name="Output 2 6 3 3 10 7" xfId="31166"/>
    <cellStyle name="Output 2 6 3 3 10 8" xfId="31167"/>
    <cellStyle name="Output 2 6 3 3 11" xfId="31168"/>
    <cellStyle name="Output 2 6 3 3 11 2" xfId="31169"/>
    <cellStyle name="Output 2 6 3 3 11 2 2" xfId="31170"/>
    <cellStyle name="Output 2 6 3 3 11 2 3" xfId="31171"/>
    <cellStyle name="Output 2 6 3 3 11 3" xfId="31172"/>
    <cellStyle name="Output 2 6 3 3 11 3 2" xfId="31173"/>
    <cellStyle name="Output 2 6 3 3 11 3 3" xfId="31174"/>
    <cellStyle name="Output 2 6 3 3 11 4" xfId="31175"/>
    <cellStyle name="Output 2 6 3 3 11 4 2" xfId="31176"/>
    <cellStyle name="Output 2 6 3 3 11 4 3" xfId="31177"/>
    <cellStyle name="Output 2 6 3 3 11 5" xfId="31178"/>
    <cellStyle name="Output 2 6 3 3 11 5 2" xfId="31179"/>
    <cellStyle name="Output 2 6 3 3 11 5 3" xfId="31180"/>
    <cellStyle name="Output 2 6 3 3 11 6" xfId="31181"/>
    <cellStyle name="Output 2 6 3 3 11 6 2" xfId="31182"/>
    <cellStyle name="Output 2 6 3 3 11 6 3" xfId="31183"/>
    <cellStyle name="Output 2 6 3 3 11 7" xfId="31184"/>
    <cellStyle name="Output 2 6 3 3 11 8" xfId="31185"/>
    <cellStyle name="Output 2 6 3 3 12" xfId="31186"/>
    <cellStyle name="Output 2 6 3 3 12 2" xfId="31187"/>
    <cellStyle name="Output 2 6 3 3 12 2 2" xfId="31188"/>
    <cellStyle name="Output 2 6 3 3 12 2 3" xfId="31189"/>
    <cellStyle name="Output 2 6 3 3 12 3" xfId="31190"/>
    <cellStyle name="Output 2 6 3 3 12 3 2" xfId="31191"/>
    <cellStyle name="Output 2 6 3 3 12 3 3" xfId="31192"/>
    <cellStyle name="Output 2 6 3 3 12 4" xfId="31193"/>
    <cellStyle name="Output 2 6 3 3 12 4 2" xfId="31194"/>
    <cellStyle name="Output 2 6 3 3 12 4 3" xfId="31195"/>
    <cellStyle name="Output 2 6 3 3 12 5" xfId="31196"/>
    <cellStyle name="Output 2 6 3 3 12 5 2" xfId="31197"/>
    <cellStyle name="Output 2 6 3 3 12 5 3" xfId="31198"/>
    <cellStyle name="Output 2 6 3 3 12 6" xfId="31199"/>
    <cellStyle name="Output 2 6 3 3 12 6 2" xfId="31200"/>
    <cellStyle name="Output 2 6 3 3 12 6 3" xfId="31201"/>
    <cellStyle name="Output 2 6 3 3 12 7" xfId="31202"/>
    <cellStyle name="Output 2 6 3 3 12 8" xfId="31203"/>
    <cellStyle name="Output 2 6 3 3 13" xfId="31204"/>
    <cellStyle name="Output 2 6 3 3 13 2" xfId="31205"/>
    <cellStyle name="Output 2 6 3 3 13 2 2" xfId="31206"/>
    <cellStyle name="Output 2 6 3 3 13 2 3" xfId="31207"/>
    <cellStyle name="Output 2 6 3 3 13 3" xfId="31208"/>
    <cellStyle name="Output 2 6 3 3 13 3 2" xfId="31209"/>
    <cellStyle name="Output 2 6 3 3 13 3 3" xfId="31210"/>
    <cellStyle name="Output 2 6 3 3 13 4" xfId="31211"/>
    <cellStyle name="Output 2 6 3 3 13 4 2" xfId="31212"/>
    <cellStyle name="Output 2 6 3 3 13 4 3" xfId="31213"/>
    <cellStyle name="Output 2 6 3 3 13 5" xfId="31214"/>
    <cellStyle name="Output 2 6 3 3 13 5 2" xfId="31215"/>
    <cellStyle name="Output 2 6 3 3 13 5 3" xfId="31216"/>
    <cellStyle name="Output 2 6 3 3 13 6" xfId="31217"/>
    <cellStyle name="Output 2 6 3 3 13 6 2" xfId="31218"/>
    <cellStyle name="Output 2 6 3 3 13 6 3" xfId="31219"/>
    <cellStyle name="Output 2 6 3 3 13 7" xfId="31220"/>
    <cellStyle name="Output 2 6 3 3 13 8" xfId="31221"/>
    <cellStyle name="Output 2 6 3 3 14" xfId="31222"/>
    <cellStyle name="Output 2 6 3 3 14 2" xfId="31223"/>
    <cellStyle name="Output 2 6 3 3 14 2 2" xfId="31224"/>
    <cellStyle name="Output 2 6 3 3 14 2 3" xfId="31225"/>
    <cellStyle name="Output 2 6 3 3 14 3" xfId="31226"/>
    <cellStyle name="Output 2 6 3 3 14 3 2" xfId="31227"/>
    <cellStyle name="Output 2 6 3 3 14 3 3" xfId="31228"/>
    <cellStyle name="Output 2 6 3 3 14 4" xfId="31229"/>
    <cellStyle name="Output 2 6 3 3 14 4 2" xfId="31230"/>
    <cellStyle name="Output 2 6 3 3 14 4 3" xfId="31231"/>
    <cellStyle name="Output 2 6 3 3 14 5" xfId="31232"/>
    <cellStyle name="Output 2 6 3 3 14 5 2" xfId="31233"/>
    <cellStyle name="Output 2 6 3 3 14 5 3" xfId="31234"/>
    <cellStyle name="Output 2 6 3 3 14 6" xfId="31235"/>
    <cellStyle name="Output 2 6 3 3 14 6 2" xfId="31236"/>
    <cellStyle name="Output 2 6 3 3 14 6 3" xfId="31237"/>
    <cellStyle name="Output 2 6 3 3 14 7" xfId="31238"/>
    <cellStyle name="Output 2 6 3 3 14 8" xfId="31239"/>
    <cellStyle name="Output 2 6 3 3 15" xfId="31240"/>
    <cellStyle name="Output 2 6 3 3 15 2" xfId="31241"/>
    <cellStyle name="Output 2 6 3 3 15 3" xfId="31242"/>
    <cellStyle name="Output 2 6 3 3 16" xfId="31243"/>
    <cellStyle name="Output 2 6 3 3 16 2" xfId="31244"/>
    <cellStyle name="Output 2 6 3 3 16 3" xfId="31245"/>
    <cellStyle name="Output 2 6 3 3 17" xfId="31246"/>
    <cellStyle name="Output 2 6 3 3 18" xfId="31247"/>
    <cellStyle name="Output 2 6 3 3 2" xfId="31248"/>
    <cellStyle name="Output 2 6 3 3 2 2" xfId="31249"/>
    <cellStyle name="Output 2 6 3 3 2 2 2" xfId="31250"/>
    <cellStyle name="Output 2 6 3 3 2 2 3" xfId="31251"/>
    <cellStyle name="Output 2 6 3 3 2 3" xfId="31252"/>
    <cellStyle name="Output 2 6 3 3 2 3 2" xfId="31253"/>
    <cellStyle name="Output 2 6 3 3 2 3 3" xfId="31254"/>
    <cellStyle name="Output 2 6 3 3 2 4" xfId="31255"/>
    <cellStyle name="Output 2 6 3 3 2 4 2" xfId="31256"/>
    <cellStyle name="Output 2 6 3 3 2 4 3" xfId="31257"/>
    <cellStyle name="Output 2 6 3 3 2 5" xfId="31258"/>
    <cellStyle name="Output 2 6 3 3 2 5 2" xfId="31259"/>
    <cellStyle name="Output 2 6 3 3 2 5 3" xfId="31260"/>
    <cellStyle name="Output 2 6 3 3 2 6" xfId="31261"/>
    <cellStyle name="Output 2 6 3 3 2 6 2" xfId="31262"/>
    <cellStyle name="Output 2 6 3 3 2 6 3" xfId="31263"/>
    <cellStyle name="Output 2 6 3 3 2 7" xfId="31264"/>
    <cellStyle name="Output 2 6 3 3 2 8" xfId="31265"/>
    <cellStyle name="Output 2 6 3 3 2 9" xfId="31266"/>
    <cellStyle name="Output 2 6 3 3 3" xfId="31267"/>
    <cellStyle name="Output 2 6 3 3 3 2" xfId="31268"/>
    <cellStyle name="Output 2 6 3 3 3 2 2" xfId="31269"/>
    <cellStyle name="Output 2 6 3 3 3 2 3" xfId="31270"/>
    <cellStyle name="Output 2 6 3 3 3 3" xfId="31271"/>
    <cellStyle name="Output 2 6 3 3 3 3 2" xfId="31272"/>
    <cellStyle name="Output 2 6 3 3 3 3 3" xfId="31273"/>
    <cellStyle name="Output 2 6 3 3 3 4" xfId="31274"/>
    <cellStyle name="Output 2 6 3 3 3 4 2" xfId="31275"/>
    <cellStyle name="Output 2 6 3 3 3 4 3" xfId="31276"/>
    <cellStyle name="Output 2 6 3 3 3 5" xfId="31277"/>
    <cellStyle name="Output 2 6 3 3 3 5 2" xfId="31278"/>
    <cellStyle name="Output 2 6 3 3 3 5 3" xfId="31279"/>
    <cellStyle name="Output 2 6 3 3 3 6" xfId="31280"/>
    <cellStyle name="Output 2 6 3 3 3 6 2" xfId="31281"/>
    <cellStyle name="Output 2 6 3 3 3 6 3" xfId="31282"/>
    <cellStyle name="Output 2 6 3 3 3 7" xfId="31283"/>
    <cellStyle name="Output 2 6 3 3 3 8" xfId="31284"/>
    <cellStyle name="Output 2 6 3 3 3 9" xfId="31285"/>
    <cellStyle name="Output 2 6 3 3 4" xfId="31286"/>
    <cellStyle name="Output 2 6 3 3 4 2" xfId="31287"/>
    <cellStyle name="Output 2 6 3 3 4 2 2" xfId="31288"/>
    <cellStyle name="Output 2 6 3 3 4 2 3" xfId="31289"/>
    <cellStyle name="Output 2 6 3 3 4 3" xfId="31290"/>
    <cellStyle name="Output 2 6 3 3 4 3 2" xfId="31291"/>
    <cellStyle name="Output 2 6 3 3 4 3 3" xfId="31292"/>
    <cellStyle name="Output 2 6 3 3 4 4" xfId="31293"/>
    <cellStyle name="Output 2 6 3 3 4 4 2" xfId="31294"/>
    <cellStyle name="Output 2 6 3 3 4 4 3" xfId="31295"/>
    <cellStyle name="Output 2 6 3 3 4 5" xfId="31296"/>
    <cellStyle name="Output 2 6 3 3 4 5 2" xfId="31297"/>
    <cellStyle name="Output 2 6 3 3 4 5 3" xfId="31298"/>
    <cellStyle name="Output 2 6 3 3 4 6" xfId="31299"/>
    <cellStyle name="Output 2 6 3 3 4 6 2" xfId="31300"/>
    <cellStyle name="Output 2 6 3 3 4 6 3" xfId="31301"/>
    <cellStyle name="Output 2 6 3 3 4 7" xfId="31302"/>
    <cellStyle name="Output 2 6 3 3 4 8" xfId="31303"/>
    <cellStyle name="Output 2 6 3 3 4 9" xfId="31304"/>
    <cellStyle name="Output 2 6 3 3 5" xfId="31305"/>
    <cellStyle name="Output 2 6 3 3 5 2" xfId="31306"/>
    <cellStyle name="Output 2 6 3 3 5 2 2" xfId="31307"/>
    <cellStyle name="Output 2 6 3 3 5 2 3" xfId="31308"/>
    <cellStyle name="Output 2 6 3 3 5 3" xfId="31309"/>
    <cellStyle name="Output 2 6 3 3 5 3 2" xfId="31310"/>
    <cellStyle name="Output 2 6 3 3 5 3 3" xfId="31311"/>
    <cellStyle name="Output 2 6 3 3 5 4" xfId="31312"/>
    <cellStyle name="Output 2 6 3 3 5 4 2" xfId="31313"/>
    <cellStyle name="Output 2 6 3 3 5 4 3" xfId="31314"/>
    <cellStyle name="Output 2 6 3 3 5 5" xfId="31315"/>
    <cellStyle name="Output 2 6 3 3 5 5 2" xfId="31316"/>
    <cellStyle name="Output 2 6 3 3 5 5 3" xfId="31317"/>
    <cellStyle name="Output 2 6 3 3 5 6" xfId="31318"/>
    <cellStyle name="Output 2 6 3 3 5 6 2" xfId="31319"/>
    <cellStyle name="Output 2 6 3 3 5 6 3" xfId="31320"/>
    <cellStyle name="Output 2 6 3 3 5 7" xfId="31321"/>
    <cellStyle name="Output 2 6 3 3 5 8" xfId="31322"/>
    <cellStyle name="Output 2 6 3 3 5 9" xfId="31323"/>
    <cellStyle name="Output 2 6 3 3 6" xfId="31324"/>
    <cellStyle name="Output 2 6 3 3 6 2" xfId="31325"/>
    <cellStyle name="Output 2 6 3 3 6 2 2" xfId="31326"/>
    <cellStyle name="Output 2 6 3 3 6 2 3" xfId="31327"/>
    <cellStyle name="Output 2 6 3 3 6 3" xfId="31328"/>
    <cellStyle name="Output 2 6 3 3 6 3 2" xfId="31329"/>
    <cellStyle name="Output 2 6 3 3 6 3 3" xfId="31330"/>
    <cellStyle name="Output 2 6 3 3 6 4" xfId="31331"/>
    <cellStyle name="Output 2 6 3 3 6 4 2" xfId="31332"/>
    <cellStyle name="Output 2 6 3 3 6 4 3" xfId="31333"/>
    <cellStyle name="Output 2 6 3 3 6 5" xfId="31334"/>
    <cellStyle name="Output 2 6 3 3 6 5 2" xfId="31335"/>
    <cellStyle name="Output 2 6 3 3 6 5 3" xfId="31336"/>
    <cellStyle name="Output 2 6 3 3 6 6" xfId="31337"/>
    <cellStyle name="Output 2 6 3 3 6 6 2" xfId="31338"/>
    <cellStyle name="Output 2 6 3 3 6 6 3" xfId="31339"/>
    <cellStyle name="Output 2 6 3 3 6 7" xfId="31340"/>
    <cellStyle name="Output 2 6 3 3 6 8" xfId="31341"/>
    <cellStyle name="Output 2 6 3 3 6 9" xfId="31342"/>
    <cellStyle name="Output 2 6 3 3 7" xfId="31343"/>
    <cellStyle name="Output 2 6 3 3 7 2" xfId="31344"/>
    <cellStyle name="Output 2 6 3 3 7 2 2" xfId="31345"/>
    <cellStyle name="Output 2 6 3 3 7 2 3" xfId="31346"/>
    <cellStyle name="Output 2 6 3 3 7 3" xfId="31347"/>
    <cellStyle name="Output 2 6 3 3 7 3 2" xfId="31348"/>
    <cellStyle name="Output 2 6 3 3 7 3 3" xfId="31349"/>
    <cellStyle name="Output 2 6 3 3 7 4" xfId="31350"/>
    <cellStyle name="Output 2 6 3 3 7 4 2" xfId="31351"/>
    <cellStyle name="Output 2 6 3 3 7 4 3" xfId="31352"/>
    <cellStyle name="Output 2 6 3 3 7 5" xfId="31353"/>
    <cellStyle name="Output 2 6 3 3 7 5 2" xfId="31354"/>
    <cellStyle name="Output 2 6 3 3 7 5 3" xfId="31355"/>
    <cellStyle name="Output 2 6 3 3 7 6" xfId="31356"/>
    <cellStyle name="Output 2 6 3 3 7 6 2" xfId="31357"/>
    <cellStyle name="Output 2 6 3 3 7 6 3" xfId="31358"/>
    <cellStyle name="Output 2 6 3 3 7 7" xfId="31359"/>
    <cellStyle name="Output 2 6 3 3 7 8" xfId="31360"/>
    <cellStyle name="Output 2 6 3 3 7 9" xfId="31361"/>
    <cellStyle name="Output 2 6 3 3 8" xfId="31362"/>
    <cellStyle name="Output 2 6 3 3 8 2" xfId="31363"/>
    <cellStyle name="Output 2 6 3 3 8 2 2" xfId="31364"/>
    <cellStyle name="Output 2 6 3 3 8 2 3" xfId="31365"/>
    <cellStyle name="Output 2 6 3 3 8 3" xfId="31366"/>
    <cellStyle name="Output 2 6 3 3 8 3 2" xfId="31367"/>
    <cellStyle name="Output 2 6 3 3 8 3 3" xfId="31368"/>
    <cellStyle name="Output 2 6 3 3 8 4" xfId="31369"/>
    <cellStyle name="Output 2 6 3 3 8 4 2" xfId="31370"/>
    <cellStyle name="Output 2 6 3 3 8 4 3" xfId="31371"/>
    <cellStyle name="Output 2 6 3 3 8 5" xfId="31372"/>
    <cellStyle name="Output 2 6 3 3 8 5 2" xfId="31373"/>
    <cellStyle name="Output 2 6 3 3 8 5 3" xfId="31374"/>
    <cellStyle name="Output 2 6 3 3 8 6" xfId="31375"/>
    <cellStyle name="Output 2 6 3 3 8 6 2" xfId="31376"/>
    <cellStyle name="Output 2 6 3 3 8 6 3" xfId="31377"/>
    <cellStyle name="Output 2 6 3 3 8 7" xfId="31378"/>
    <cellStyle name="Output 2 6 3 3 8 8" xfId="31379"/>
    <cellStyle name="Output 2 6 3 3 8 9" xfId="31380"/>
    <cellStyle name="Output 2 6 3 3 9" xfId="31381"/>
    <cellStyle name="Output 2 6 3 3 9 2" xfId="31382"/>
    <cellStyle name="Output 2 6 3 3 9 2 2" xfId="31383"/>
    <cellStyle name="Output 2 6 3 3 9 2 3" xfId="31384"/>
    <cellStyle name="Output 2 6 3 3 9 3" xfId="31385"/>
    <cellStyle name="Output 2 6 3 3 9 3 2" xfId="31386"/>
    <cellStyle name="Output 2 6 3 3 9 3 3" xfId="31387"/>
    <cellStyle name="Output 2 6 3 3 9 4" xfId="31388"/>
    <cellStyle name="Output 2 6 3 3 9 4 2" xfId="31389"/>
    <cellStyle name="Output 2 6 3 3 9 4 3" xfId="31390"/>
    <cellStyle name="Output 2 6 3 3 9 5" xfId="31391"/>
    <cellStyle name="Output 2 6 3 3 9 5 2" xfId="31392"/>
    <cellStyle name="Output 2 6 3 3 9 5 3" xfId="31393"/>
    <cellStyle name="Output 2 6 3 3 9 6" xfId="31394"/>
    <cellStyle name="Output 2 6 3 3 9 6 2" xfId="31395"/>
    <cellStyle name="Output 2 6 3 3 9 6 3" xfId="31396"/>
    <cellStyle name="Output 2 6 3 3 9 7" xfId="31397"/>
    <cellStyle name="Output 2 6 3 3 9 8" xfId="31398"/>
    <cellStyle name="Output 2 6 3 4" xfId="31399"/>
    <cellStyle name="Output 2 6 3 4 10" xfId="31400"/>
    <cellStyle name="Output 2 6 3 4 11" xfId="31401"/>
    <cellStyle name="Output 2 6 3 4 2" xfId="31402"/>
    <cellStyle name="Output 2 6 3 4 2 2" xfId="31403"/>
    <cellStyle name="Output 2 6 3 4 2 3" xfId="31404"/>
    <cellStyle name="Output 2 6 3 4 2 4" xfId="31405"/>
    <cellStyle name="Output 2 6 3 4 3" xfId="31406"/>
    <cellStyle name="Output 2 6 3 4 3 2" xfId="31407"/>
    <cellStyle name="Output 2 6 3 4 3 3" xfId="31408"/>
    <cellStyle name="Output 2 6 3 4 3 4" xfId="31409"/>
    <cellStyle name="Output 2 6 3 4 4" xfId="31410"/>
    <cellStyle name="Output 2 6 3 4 4 2" xfId="31411"/>
    <cellStyle name="Output 2 6 3 4 4 3" xfId="31412"/>
    <cellStyle name="Output 2 6 3 4 4 4" xfId="31413"/>
    <cellStyle name="Output 2 6 3 4 5" xfId="31414"/>
    <cellStyle name="Output 2 6 3 4 5 2" xfId="31415"/>
    <cellStyle name="Output 2 6 3 4 5 3" xfId="31416"/>
    <cellStyle name="Output 2 6 3 4 5 4" xfId="31417"/>
    <cellStyle name="Output 2 6 3 4 6" xfId="31418"/>
    <cellStyle name="Output 2 6 3 4 6 2" xfId="31419"/>
    <cellStyle name="Output 2 6 3 4 6 3" xfId="31420"/>
    <cellStyle name="Output 2 6 3 4 6 4" xfId="31421"/>
    <cellStyle name="Output 2 6 3 4 7" xfId="31422"/>
    <cellStyle name="Output 2 6 3 4 8" xfId="31423"/>
    <cellStyle name="Output 2 6 3 4 9" xfId="31424"/>
    <cellStyle name="Output 2 6 3 5" xfId="31425"/>
    <cellStyle name="Output 2 6 3 5 10" xfId="31426"/>
    <cellStyle name="Output 2 6 3 5 11" xfId="31427"/>
    <cellStyle name="Output 2 6 3 5 2" xfId="31428"/>
    <cellStyle name="Output 2 6 3 5 2 2" xfId="31429"/>
    <cellStyle name="Output 2 6 3 5 2 3" xfId="31430"/>
    <cellStyle name="Output 2 6 3 5 2 4" xfId="31431"/>
    <cellStyle name="Output 2 6 3 5 3" xfId="31432"/>
    <cellStyle name="Output 2 6 3 5 3 2" xfId="31433"/>
    <cellStyle name="Output 2 6 3 5 3 3" xfId="31434"/>
    <cellStyle name="Output 2 6 3 5 3 4" xfId="31435"/>
    <cellStyle name="Output 2 6 3 5 4" xfId="31436"/>
    <cellStyle name="Output 2 6 3 5 4 2" xfId="31437"/>
    <cellStyle name="Output 2 6 3 5 4 3" xfId="31438"/>
    <cellStyle name="Output 2 6 3 5 4 4" xfId="31439"/>
    <cellStyle name="Output 2 6 3 5 5" xfId="31440"/>
    <cellStyle name="Output 2 6 3 5 5 2" xfId="31441"/>
    <cellStyle name="Output 2 6 3 5 5 3" xfId="31442"/>
    <cellStyle name="Output 2 6 3 5 5 4" xfId="31443"/>
    <cellStyle name="Output 2 6 3 5 6" xfId="31444"/>
    <cellStyle name="Output 2 6 3 5 6 2" xfId="31445"/>
    <cellStyle name="Output 2 6 3 5 6 3" xfId="31446"/>
    <cellStyle name="Output 2 6 3 5 6 4" xfId="31447"/>
    <cellStyle name="Output 2 6 3 5 7" xfId="31448"/>
    <cellStyle name="Output 2 6 3 5 8" xfId="31449"/>
    <cellStyle name="Output 2 6 3 5 9" xfId="31450"/>
    <cellStyle name="Output 2 6 3 6" xfId="31451"/>
    <cellStyle name="Output 2 6 3 6 2" xfId="31452"/>
    <cellStyle name="Output 2 6 3 6 2 2" xfId="31453"/>
    <cellStyle name="Output 2 6 3 6 2 3" xfId="31454"/>
    <cellStyle name="Output 2 6 3 6 3" xfId="31455"/>
    <cellStyle name="Output 2 6 3 6 3 2" xfId="31456"/>
    <cellStyle name="Output 2 6 3 6 3 3" xfId="31457"/>
    <cellStyle name="Output 2 6 3 6 4" xfId="31458"/>
    <cellStyle name="Output 2 6 3 6 4 2" xfId="31459"/>
    <cellStyle name="Output 2 6 3 6 4 3" xfId="31460"/>
    <cellStyle name="Output 2 6 3 6 5" xfId="31461"/>
    <cellStyle name="Output 2 6 3 6 5 2" xfId="31462"/>
    <cellStyle name="Output 2 6 3 6 5 3" xfId="31463"/>
    <cellStyle name="Output 2 6 3 6 6" xfId="31464"/>
    <cellStyle name="Output 2 6 3 6 6 2" xfId="31465"/>
    <cellStyle name="Output 2 6 3 6 6 3" xfId="31466"/>
    <cellStyle name="Output 2 6 3 6 7" xfId="31467"/>
    <cellStyle name="Output 2 6 3 6 8" xfId="31468"/>
    <cellStyle name="Output 2 6 3 6 9" xfId="31469"/>
    <cellStyle name="Output 2 6 3 7" xfId="31470"/>
    <cellStyle name="Output 2 6 3 7 2" xfId="31471"/>
    <cellStyle name="Output 2 6 3 7 2 2" xfId="31472"/>
    <cellStyle name="Output 2 6 3 7 2 3" xfId="31473"/>
    <cellStyle name="Output 2 6 3 7 3" xfId="31474"/>
    <cellStyle name="Output 2 6 3 7 3 2" xfId="31475"/>
    <cellStyle name="Output 2 6 3 7 3 3" xfId="31476"/>
    <cellStyle name="Output 2 6 3 7 4" xfId="31477"/>
    <cellStyle name="Output 2 6 3 7 4 2" xfId="31478"/>
    <cellStyle name="Output 2 6 3 7 4 3" xfId="31479"/>
    <cellStyle name="Output 2 6 3 7 5" xfId="31480"/>
    <cellStyle name="Output 2 6 3 7 5 2" xfId="31481"/>
    <cellStyle name="Output 2 6 3 7 5 3" xfId="31482"/>
    <cellStyle name="Output 2 6 3 7 6" xfId="31483"/>
    <cellStyle name="Output 2 6 3 7 6 2" xfId="31484"/>
    <cellStyle name="Output 2 6 3 7 6 3" xfId="31485"/>
    <cellStyle name="Output 2 6 3 7 7" xfId="31486"/>
    <cellStyle name="Output 2 6 3 7 8" xfId="31487"/>
    <cellStyle name="Output 2 6 3 7 9" xfId="31488"/>
    <cellStyle name="Output 2 6 3 8" xfId="31489"/>
    <cellStyle name="Output 2 6 3 8 2" xfId="31490"/>
    <cellStyle name="Output 2 6 3 8 2 2" xfId="31491"/>
    <cellStyle name="Output 2 6 3 8 2 3" xfId="31492"/>
    <cellStyle name="Output 2 6 3 8 3" xfId="31493"/>
    <cellStyle name="Output 2 6 3 8 3 2" xfId="31494"/>
    <cellStyle name="Output 2 6 3 8 3 3" xfId="31495"/>
    <cellStyle name="Output 2 6 3 8 4" xfId="31496"/>
    <cellStyle name="Output 2 6 3 8 4 2" xfId="31497"/>
    <cellStyle name="Output 2 6 3 8 4 3" xfId="31498"/>
    <cellStyle name="Output 2 6 3 8 5" xfId="31499"/>
    <cellStyle name="Output 2 6 3 8 5 2" xfId="31500"/>
    <cellStyle name="Output 2 6 3 8 5 3" xfId="31501"/>
    <cellStyle name="Output 2 6 3 8 6" xfId="31502"/>
    <cellStyle name="Output 2 6 3 8 6 2" xfId="31503"/>
    <cellStyle name="Output 2 6 3 8 6 3" xfId="31504"/>
    <cellStyle name="Output 2 6 3 8 7" xfId="31505"/>
    <cellStyle name="Output 2 6 3 8 8" xfId="31506"/>
    <cellStyle name="Output 2 6 3 8 9" xfId="31507"/>
    <cellStyle name="Output 2 6 3 9" xfId="31508"/>
    <cellStyle name="Output 2 6 3 9 2" xfId="31509"/>
    <cellStyle name="Output 2 6 3 9 2 2" xfId="31510"/>
    <cellStyle name="Output 2 6 3 9 2 3" xfId="31511"/>
    <cellStyle name="Output 2 6 3 9 3" xfId="31512"/>
    <cellStyle name="Output 2 6 3 9 3 2" xfId="31513"/>
    <cellStyle name="Output 2 6 3 9 3 3" xfId="31514"/>
    <cellStyle name="Output 2 6 3 9 4" xfId="31515"/>
    <cellStyle name="Output 2 6 3 9 4 2" xfId="31516"/>
    <cellStyle name="Output 2 6 3 9 4 3" xfId="31517"/>
    <cellStyle name="Output 2 6 3 9 5" xfId="31518"/>
    <cellStyle name="Output 2 6 3 9 5 2" xfId="31519"/>
    <cellStyle name="Output 2 6 3 9 5 3" xfId="31520"/>
    <cellStyle name="Output 2 6 3 9 6" xfId="31521"/>
    <cellStyle name="Output 2 6 3 9 6 2" xfId="31522"/>
    <cellStyle name="Output 2 6 3 9 6 3" xfId="31523"/>
    <cellStyle name="Output 2 6 3 9 7" xfId="31524"/>
    <cellStyle name="Output 2 6 3 9 8" xfId="31525"/>
    <cellStyle name="Output 2 6 3 9 9" xfId="31526"/>
    <cellStyle name="Output 2 6 4" xfId="31527"/>
    <cellStyle name="Output 2 6 4 10" xfId="31528"/>
    <cellStyle name="Output 2 6 4 10 2" xfId="31529"/>
    <cellStyle name="Output 2 6 4 10 2 2" xfId="31530"/>
    <cellStyle name="Output 2 6 4 10 2 3" xfId="31531"/>
    <cellStyle name="Output 2 6 4 10 3" xfId="31532"/>
    <cellStyle name="Output 2 6 4 10 3 2" xfId="31533"/>
    <cellStyle name="Output 2 6 4 10 3 3" xfId="31534"/>
    <cellStyle name="Output 2 6 4 10 4" xfId="31535"/>
    <cellStyle name="Output 2 6 4 10 4 2" xfId="31536"/>
    <cellStyle name="Output 2 6 4 10 4 3" xfId="31537"/>
    <cellStyle name="Output 2 6 4 10 5" xfId="31538"/>
    <cellStyle name="Output 2 6 4 10 5 2" xfId="31539"/>
    <cellStyle name="Output 2 6 4 10 5 3" xfId="31540"/>
    <cellStyle name="Output 2 6 4 10 6" xfId="31541"/>
    <cellStyle name="Output 2 6 4 10 6 2" xfId="31542"/>
    <cellStyle name="Output 2 6 4 10 6 3" xfId="31543"/>
    <cellStyle name="Output 2 6 4 10 7" xfId="31544"/>
    <cellStyle name="Output 2 6 4 10 8" xfId="31545"/>
    <cellStyle name="Output 2 6 4 11" xfId="31546"/>
    <cellStyle name="Output 2 6 4 11 2" xfId="31547"/>
    <cellStyle name="Output 2 6 4 11 2 2" xfId="31548"/>
    <cellStyle name="Output 2 6 4 11 2 3" xfId="31549"/>
    <cellStyle name="Output 2 6 4 11 3" xfId="31550"/>
    <cellStyle name="Output 2 6 4 11 3 2" xfId="31551"/>
    <cellStyle name="Output 2 6 4 11 3 3" xfId="31552"/>
    <cellStyle name="Output 2 6 4 11 4" xfId="31553"/>
    <cellStyle name="Output 2 6 4 11 4 2" xfId="31554"/>
    <cellStyle name="Output 2 6 4 11 4 3" xfId="31555"/>
    <cellStyle name="Output 2 6 4 11 5" xfId="31556"/>
    <cellStyle name="Output 2 6 4 11 5 2" xfId="31557"/>
    <cellStyle name="Output 2 6 4 11 5 3" xfId="31558"/>
    <cellStyle name="Output 2 6 4 11 6" xfId="31559"/>
    <cellStyle name="Output 2 6 4 11 6 2" xfId="31560"/>
    <cellStyle name="Output 2 6 4 11 6 3" xfId="31561"/>
    <cellStyle name="Output 2 6 4 11 7" xfId="31562"/>
    <cellStyle name="Output 2 6 4 11 8" xfId="31563"/>
    <cellStyle name="Output 2 6 4 12" xfId="31564"/>
    <cellStyle name="Output 2 6 4 12 2" xfId="31565"/>
    <cellStyle name="Output 2 6 4 12 2 2" xfId="31566"/>
    <cellStyle name="Output 2 6 4 12 2 3" xfId="31567"/>
    <cellStyle name="Output 2 6 4 12 3" xfId="31568"/>
    <cellStyle name="Output 2 6 4 12 3 2" xfId="31569"/>
    <cellStyle name="Output 2 6 4 12 3 3" xfId="31570"/>
    <cellStyle name="Output 2 6 4 12 4" xfId="31571"/>
    <cellStyle name="Output 2 6 4 12 4 2" xfId="31572"/>
    <cellStyle name="Output 2 6 4 12 4 3" xfId="31573"/>
    <cellStyle name="Output 2 6 4 12 5" xfId="31574"/>
    <cellStyle name="Output 2 6 4 12 5 2" xfId="31575"/>
    <cellStyle name="Output 2 6 4 12 5 3" xfId="31576"/>
    <cellStyle name="Output 2 6 4 12 6" xfId="31577"/>
    <cellStyle name="Output 2 6 4 12 6 2" xfId="31578"/>
    <cellStyle name="Output 2 6 4 12 6 3" xfId="31579"/>
    <cellStyle name="Output 2 6 4 12 7" xfId="31580"/>
    <cellStyle name="Output 2 6 4 12 8" xfId="31581"/>
    <cellStyle name="Output 2 6 4 13" xfId="31582"/>
    <cellStyle name="Output 2 6 4 13 2" xfId="31583"/>
    <cellStyle name="Output 2 6 4 13 2 2" xfId="31584"/>
    <cellStyle name="Output 2 6 4 13 2 3" xfId="31585"/>
    <cellStyle name="Output 2 6 4 13 3" xfId="31586"/>
    <cellStyle name="Output 2 6 4 13 3 2" xfId="31587"/>
    <cellStyle name="Output 2 6 4 13 3 3" xfId="31588"/>
    <cellStyle name="Output 2 6 4 13 4" xfId="31589"/>
    <cellStyle name="Output 2 6 4 13 4 2" xfId="31590"/>
    <cellStyle name="Output 2 6 4 13 4 3" xfId="31591"/>
    <cellStyle name="Output 2 6 4 13 5" xfId="31592"/>
    <cellStyle name="Output 2 6 4 13 5 2" xfId="31593"/>
    <cellStyle name="Output 2 6 4 13 5 3" xfId="31594"/>
    <cellStyle name="Output 2 6 4 13 6" xfId="31595"/>
    <cellStyle name="Output 2 6 4 13 6 2" xfId="31596"/>
    <cellStyle name="Output 2 6 4 13 6 3" xfId="31597"/>
    <cellStyle name="Output 2 6 4 13 7" xfId="31598"/>
    <cellStyle name="Output 2 6 4 13 8" xfId="31599"/>
    <cellStyle name="Output 2 6 4 14" xfId="31600"/>
    <cellStyle name="Output 2 6 4 14 2" xfId="31601"/>
    <cellStyle name="Output 2 6 4 14 2 2" xfId="31602"/>
    <cellStyle name="Output 2 6 4 14 2 3" xfId="31603"/>
    <cellStyle name="Output 2 6 4 14 3" xfId="31604"/>
    <cellStyle name="Output 2 6 4 14 3 2" xfId="31605"/>
    <cellStyle name="Output 2 6 4 14 3 3" xfId="31606"/>
    <cellStyle name="Output 2 6 4 14 4" xfId="31607"/>
    <cellStyle name="Output 2 6 4 14 4 2" xfId="31608"/>
    <cellStyle name="Output 2 6 4 14 4 3" xfId="31609"/>
    <cellStyle name="Output 2 6 4 14 5" xfId="31610"/>
    <cellStyle name="Output 2 6 4 14 5 2" xfId="31611"/>
    <cellStyle name="Output 2 6 4 14 5 3" xfId="31612"/>
    <cellStyle name="Output 2 6 4 14 6" xfId="31613"/>
    <cellStyle name="Output 2 6 4 14 6 2" xfId="31614"/>
    <cellStyle name="Output 2 6 4 14 6 3" xfId="31615"/>
    <cellStyle name="Output 2 6 4 14 7" xfId="31616"/>
    <cellStyle name="Output 2 6 4 14 8" xfId="31617"/>
    <cellStyle name="Output 2 6 4 15" xfId="31618"/>
    <cellStyle name="Output 2 6 4 15 2" xfId="31619"/>
    <cellStyle name="Output 2 6 4 15 3" xfId="31620"/>
    <cellStyle name="Output 2 6 4 16" xfId="31621"/>
    <cellStyle name="Output 2 6 4 16 2" xfId="31622"/>
    <cellStyle name="Output 2 6 4 16 3" xfId="31623"/>
    <cellStyle name="Output 2 6 4 17" xfId="31624"/>
    <cellStyle name="Output 2 6 4 18" xfId="31625"/>
    <cellStyle name="Output 2 6 4 2" xfId="31626"/>
    <cellStyle name="Output 2 6 4 2 2" xfId="31627"/>
    <cellStyle name="Output 2 6 4 2 2 2" xfId="31628"/>
    <cellStyle name="Output 2 6 4 2 2 3" xfId="31629"/>
    <cellStyle name="Output 2 6 4 2 3" xfId="31630"/>
    <cellStyle name="Output 2 6 4 2 3 2" xfId="31631"/>
    <cellStyle name="Output 2 6 4 2 3 3" xfId="31632"/>
    <cellStyle name="Output 2 6 4 2 4" xfId="31633"/>
    <cellStyle name="Output 2 6 4 2 4 2" xfId="31634"/>
    <cellStyle name="Output 2 6 4 2 4 3" xfId="31635"/>
    <cellStyle name="Output 2 6 4 2 5" xfId="31636"/>
    <cellStyle name="Output 2 6 4 2 5 2" xfId="31637"/>
    <cellStyle name="Output 2 6 4 2 5 3" xfId="31638"/>
    <cellStyle name="Output 2 6 4 2 6" xfId="31639"/>
    <cellStyle name="Output 2 6 4 2 6 2" xfId="31640"/>
    <cellStyle name="Output 2 6 4 2 6 3" xfId="31641"/>
    <cellStyle name="Output 2 6 4 2 7" xfId="31642"/>
    <cellStyle name="Output 2 6 4 2 8" xfId="31643"/>
    <cellStyle name="Output 2 6 4 2 9" xfId="31644"/>
    <cellStyle name="Output 2 6 4 3" xfId="31645"/>
    <cellStyle name="Output 2 6 4 3 2" xfId="31646"/>
    <cellStyle name="Output 2 6 4 3 2 2" xfId="31647"/>
    <cellStyle name="Output 2 6 4 3 2 3" xfId="31648"/>
    <cellStyle name="Output 2 6 4 3 3" xfId="31649"/>
    <cellStyle name="Output 2 6 4 3 3 2" xfId="31650"/>
    <cellStyle name="Output 2 6 4 3 3 3" xfId="31651"/>
    <cellStyle name="Output 2 6 4 3 4" xfId="31652"/>
    <cellStyle name="Output 2 6 4 3 4 2" xfId="31653"/>
    <cellStyle name="Output 2 6 4 3 4 3" xfId="31654"/>
    <cellStyle name="Output 2 6 4 3 5" xfId="31655"/>
    <cellStyle name="Output 2 6 4 3 5 2" xfId="31656"/>
    <cellStyle name="Output 2 6 4 3 5 3" xfId="31657"/>
    <cellStyle name="Output 2 6 4 3 6" xfId="31658"/>
    <cellStyle name="Output 2 6 4 3 6 2" xfId="31659"/>
    <cellStyle name="Output 2 6 4 3 6 3" xfId="31660"/>
    <cellStyle name="Output 2 6 4 3 7" xfId="31661"/>
    <cellStyle name="Output 2 6 4 3 8" xfId="31662"/>
    <cellStyle name="Output 2 6 4 3 9" xfId="31663"/>
    <cellStyle name="Output 2 6 4 4" xfId="31664"/>
    <cellStyle name="Output 2 6 4 4 2" xfId="31665"/>
    <cellStyle name="Output 2 6 4 4 2 2" xfId="31666"/>
    <cellStyle name="Output 2 6 4 4 2 3" xfId="31667"/>
    <cellStyle name="Output 2 6 4 4 3" xfId="31668"/>
    <cellStyle name="Output 2 6 4 4 3 2" xfId="31669"/>
    <cellStyle name="Output 2 6 4 4 3 3" xfId="31670"/>
    <cellStyle name="Output 2 6 4 4 4" xfId="31671"/>
    <cellStyle name="Output 2 6 4 4 4 2" xfId="31672"/>
    <cellStyle name="Output 2 6 4 4 4 3" xfId="31673"/>
    <cellStyle name="Output 2 6 4 4 5" xfId="31674"/>
    <cellStyle name="Output 2 6 4 4 5 2" xfId="31675"/>
    <cellStyle name="Output 2 6 4 4 5 3" xfId="31676"/>
    <cellStyle name="Output 2 6 4 4 6" xfId="31677"/>
    <cellStyle name="Output 2 6 4 4 6 2" xfId="31678"/>
    <cellStyle name="Output 2 6 4 4 6 3" xfId="31679"/>
    <cellStyle name="Output 2 6 4 4 7" xfId="31680"/>
    <cellStyle name="Output 2 6 4 4 8" xfId="31681"/>
    <cellStyle name="Output 2 6 4 4 9" xfId="31682"/>
    <cellStyle name="Output 2 6 4 5" xfId="31683"/>
    <cellStyle name="Output 2 6 4 5 2" xfId="31684"/>
    <cellStyle name="Output 2 6 4 5 2 2" xfId="31685"/>
    <cellStyle name="Output 2 6 4 5 2 3" xfId="31686"/>
    <cellStyle name="Output 2 6 4 5 3" xfId="31687"/>
    <cellStyle name="Output 2 6 4 5 3 2" xfId="31688"/>
    <cellStyle name="Output 2 6 4 5 3 3" xfId="31689"/>
    <cellStyle name="Output 2 6 4 5 4" xfId="31690"/>
    <cellStyle name="Output 2 6 4 5 4 2" xfId="31691"/>
    <cellStyle name="Output 2 6 4 5 4 3" xfId="31692"/>
    <cellStyle name="Output 2 6 4 5 5" xfId="31693"/>
    <cellStyle name="Output 2 6 4 5 5 2" xfId="31694"/>
    <cellStyle name="Output 2 6 4 5 5 3" xfId="31695"/>
    <cellStyle name="Output 2 6 4 5 6" xfId="31696"/>
    <cellStyle name="Output 2 6 4 5 6 2" xfId="31697"/>
    <cellStyle name="Output 2 6 4 5 6 3" xfId="31698"/>
    <cellStyle name="Output 2 6 4 5 7" xfId="31699"/>
    <cellStyle name="Output 2 6 4 5 8" xfId="31700"/>
    <cellStyle name="Output 2 6 4 5 9" xfId="31701"/>
    <cellStyle name="Output 2 6 4 6" xfId="31702"/>
    <cellStyle name="Output 2 6 4 6 2" xfId="31703"/>
    <cellStyle name="Output 2 6 4 6 2 2" xfId="31704"/>
    <cellStyle name="Output 2 6 4 6 2 3" xfId="31705"/>
    <cellStyle name="Output 2 6 4 6 3" xfId="31706"/>
    <cellStyle name="Output 2 6 4 6 3 2" xfId="31707"/>
    <cellStyle name="Output 2 6 4 6 3 3" xfId="31708"/>
    <cellStyle name="Output 2 6 4 6 4" xfId="31709"/>
    <cellStyle name="Output 2 6 4 6 4 2" xfId="31710"/>
    <cellStyle name="Output 2 6 4 6 4 3" xfId="31711"/>
    <cellStyle name="Output 2 6 4 6 5" xfId="31712"/>
    <cellStyle name="Output 2 6 4 6 5 2" xfId="31713"/>
    <cellStyle name="Output 2 6 4 6 5 3" xfId="31714"/>
    <cellStyle name="Output 2 6 4 6 6" xfId="31715"/>
    <cellStyle name="Output 2 6 4 6 6 2" xfId="31716"/>
    <cellStyle name="Output 2 6 4 6 6 3" xfId="31717"/>
    <cellStyle name="Output 2 6 4 6 7" xfId="31718"/>
    <cellStyle name="Output 2 6 4 6 8" xfId="31719"/>
    <cellStyle name="Output 2 6 4 6 9" xfId="31720"/>
    <cellStyle name="Output 2 6 4 7" xfId="31721"/>
    <cellStyle name="Output 2 6 4 7 2" xfId="31722"/>
    <cellStyle name="Output 2 6 4 7 2 2" xfId="31723"/>
    <cellStyle name="Output 2 6 4 7 2 3" xfId="31724"/>
    <cellStyle name="Output 2 6 4 7 3" xfId="31725"/>
    <cellStyle name="Output 2 6 4 7 3 2" xfId="31726"/>
    <cellStyle name="Output 2 6 4 7 3 3" xfId="31727"/>
    <cellStyle name="Output 2 6 4 7 4" xfId="31728"/>
    <cellStyle name="Output 2 6 4 7 4 2" xfId="31729"/>
    <cellStyle name="Output 2 6 4 7 4 3" xfId="31730"/>
    <cellStyle name="Output 2 6 4 7 5" xfId="31731"/>
    <cellStyle name="Output 2 6 4 7 5 2" xfId="31732"/>
    <cellStyle name="Output 2 6 4 7 5 3" xfId="31733"/>
    <cellStyle name="Output 2 6 4 7 6" xfId="31734"/>
    <cellStyle name="Output 2 6 4 7 6 2" xfId="31735"/>
    <cellStyle name="Output 2 6 4 7 6 3" xfId="31736"/>
    <cellStyle name="Output 2 6 4 7 7" xfId="31737"/>
    <cellStyle name="Output 2 6 4 7 8" xfId="31738"/>
    <cellStyle name="Output 2 6 4 7 9" xfId="31739"/>
    <cellStyle name="Output 2 6 4 8" xfId="31740"/>
    <cellStyle name="Output 2 6 4 8 2" xfId="31741"/>
    <cellStyle name="Output 2 6 4 8 2 2" xfId="31742"/>
    <cellStyle name="Output 2 6 4 8 2 3" xfId="31743"/>
    <cellStyle name="Output 2 6 4 8 3" xfId="31744"/>
    <cellStyle name="Output 2 6 4 8 3 2" xfId="31745"/>
    <cellStyle name="Output 2 6 4 8 3 3" xfId="31746"/>
    <cellStyle name="Output 2 6 4 8 4" xfId="31747"/>
    <cellStyle name="Output 2 6 4 8 4 2" xfId="31748"/>
    <cellStyle name="Output 2 6 4 8 4 3" xfId="31749"/>
    <cellStyle name="Output 2 6 4 8 5" xfId="31750"/>
    <cellStyle name="Output 2 6 4 8 5 2" xfId="31751"/>
    <cellStyle name="Output 2 6 4 8 5 3" xfId="31752"/>
    <cellStyle name="Output 2 6 4 8 6" xfId="31753"/>
    <cellStyle name="Output 2 6 4 8 6 2" xfId="31754"/>
    <cellStyle name="Output 2 6 4 8 6 3" xfId="31755"/>
    <cellStyle name="Output 2 6 4 8 7" xfId="31756"/>
    <cellStyle name="Output 2 6 4 8 8" xfId="31757"/>
    <cellStyle name="Output 2 6 4 8 9" xfId="31758"/>
    <cellStyle name="Output 2 6 4 9" xfId="31759"/>
    <cellStyle name="Output 2 6 4 9 2" xfId="31760"/>
    <cellStyle name="Output 2 6 4 9 2 2" xfId="31761"/>
    <cellStyle name="Output 2 6 4 9 2 3" xfId="31762"/>
    <cellStyle name="Output 2 6 4 9 3" xfId="31763"/>
    <cellStyle name="Output 2 6 4 9 3 2" xfId="31764"/>
    <cellStyle name="Output 2 6 4 9 3 3" xfId="31765"/>
    <cellStyle name="Output 2 6 4 9 4" xfId="31766"/>
    <cellStyle name="Output 2 6 4 9 4 2" xfId="31767"/>
    <cellStyle name="Output 2 6 4 9 4 3" xfId="31768"/>
    <cellStyle name="Output 2 6 4 9 5" xfId="31769"/>
    <cellStyle name="Output 2 6 4 9 5 2" xfId="31770"/>
    <cellStyle name="Output 2 6 4 9 5 3" xfId="31771"/>
    <cellStyle name="Output 2 6 4 9 6" xfId="31772"/>
    <cellStyle name="Output 2 6 4 9 6 2" xfId="31773"/>
    <cellStyle name="Output 2 6 4 9 6 3" xfId="31774"/>
    <cellStyle name="Output 2 6 4 9 7" xfId="31775"/>
    <cellStyle name="Output 2 6 4 9 8" xfId="31776"/>
    <cellStyle name="Output 2 6 5" xfId="31777"/>
    <cellStyle name="Output 2 6 5 10" xfId="31778"/>
    <cellStyle name="Output 2 6 5 10 2" xfId="31779"/>
    <cellStyle name="Output 2 6 5 10 2 2" xfId="31780"/>
    <cellStyle name="Output 2 6 5 10 2 3" xfId="31781"/>
    <cellStyle name="Output 2 6 5 10 3" xfId="31782"/>
    <cellStyle name="Output 2 6 5 10 3 2" xfId="31783"/>
    <cellStyle name="Output 2 6 5 10 3 3" xfId="31784"/>
    <cellStyle name="Output 2 6 5 10 4" xfId="31785"/>
    <cellStyle name="Output 2 6 5 10 4 2" xfId="31786"/>
    <cellStyle name="Output 2 6 5 10 4 3" xfId="31787"/>
    <cellStyle name="Output 2 6 5 10 5" xfId="31788"/>
    <cellStyle name="Output 2 6 5 10 5 2" xfId="31789"/>
    <cellStyle name="Output 2 6 5 10 5 3" xfId="31790"/>
    <cellStyle name="Output 2 6 5 10 6" xfId="31791"/>
    <cellStyle name="Output 2 6 5 10 6 2" xfId="31792"/>
    <cellStyle name="Output 2 6 5 10 6 3" xfId="31793"/>
    <cellStyle name="Output 2 6 5 10 7" xfId="31794"/>
    <cellStyle name="Output 2 6 5 10 8" xfId="31795"/>
    <cellStyle name="Output 2 6 5 11" xfId="31796"/>
    <cellStyle name="Output 2 6 5 11 2" xfId="31797"/>
    <cellStyle name="Output 2 6 5 11 2 2" xfId="31798"/>
    <cellStyle name="Output 2 6 5 11 2 3" xfId="31799"/>
    <cellStyle name="Output 2 6 5 11 3" xfId="31800"/>
    <cellStyle name="Output 2 6 5 11 3 2" xfId="31801"/>
    <cellStyle name="Output 2 6 5 11 3 3" xfId="31802"/>
    <cellStyle name="Output 2 6 5 11 4" xfId="31803"/>
    <cellStyle name="Output 2 6 5 11 4 2" xfId="31804"/>
    <cellStyle name="Output 2 6 5 11 4 3" xfId="31805"/>
    <cellStyle name="Output 2 6 5 11 5" xfId="31806"/>
    <cellStyle name="Output 2 6 5 11 5 2" xfId="31807"/>
    <cellStyle name="Output 2 6 5 11 5 3" xfId="31808"/>
    <cellStyle name="Output 2 6 5 11 6" xfId="31809"/>
    <cellStyle name="Output 2 6 5 11 6 2" xfId="31810"/>
    <cellStyle name="Output 2 6 5 11 6 3" xfId="31811"/>
    <cellStyle name="Output 2 6 5 11 7" xfId="31812"/>
    <cellStyle name="Output 2 6 5 11 8" xfId="31813"/>
    <cellStyle name="Output 2 6 5 12" xfId="31814"/>
    <cellStyle name="Output 2 6 5 12 2" xfId="31815"/>
    <cellStyle name="Output 2 6 5 12 2 2" xfId="31816"/>
    <cellStyle name="Output 2 6 5 12 2 3" xfId="31817"/>
    <cellStyle name="Output 2 6 5 12 3" xfId="31818"/>
    <cellStyle name="Output 2 6 5 12 3 2" xfId="31819"/>
    <cellStyle name="Output 2 6 5 12 3 3" xfId="31820"/>
    <cellStyle name="Output 2 6 5 12 4" xfId="31821"/>
    <cellStyle name="Output 2 6 5 12 4 2" xfId="31822"/>
    <cellStyle name="Output 2 6 5 12 4 3" xfId="31823"/>
    <cellStyle name="Output 2 6 5 12 5" xfId="31824"/>
    <cellStyle name="Output 2 6 5 12 5 2" xfId="31825"/>
    <cellStyle name="Output 2 6 5 12 5 3" xfId="31826"/>
    <cellStyle name="Output 2 6 5 12 6" xfId="31827"/>
    <cellStyle name="Output 2 6 5 12 6 2" xfId="31828"/>
    <cellStyle name="Output 2 6 5 12 6 3" xfId="31829"/>
    <cellStyle name="Output 2 6 5 12 7" xfId="31830"/>
    <cellStyle name="Output 2 6 5 12 8" xfId="31831"/>
    <cellStyle name="Output 2 6 5 13" xfId="31832"/>
    <cellStyle name="Output 2 6 5 13 2" xfId="31833"/>
    <cellStyle name="Output 2 6 5 13 2 2" xfId="31834"/>
    <cellStyle name="Output 2 6 5 13 2 3" xfId="31835"/>
    <cellStyle name="Output 2 6 5 13 3" xfId="31836"/>
    <cellStyle name="Output 2 6 5 13 3 2" xfId="31837"/>
    <cellStyle name="Output 2 6 5 13 3 3" xfId="31838"/>
    <cellStyle name="Output 2 6 5 13 4" xfId="31839"/>
    <cellStyle name="Output 2 6 5 13 4 2" xfId="31840"/>
    <cellStyle name="Output 2 6 5 13 4 3" xfId="31841"/>
    <cellStyle name="Output 2 6 5 13 5" xfId="31842"/>
    <cellStyle name="Output 2 6 5 13 5 2" xfId="31843"/>
    <cellStyle name="Output 2 6 5 13 5 3" xfId="31844"/>
    <cellStyle name="Output 2 6 5 13 6" xfId="31845"/>
    <cellStyle name="Output 2 6 5 13 6 2" xfId="31846"/>
    <cellStyle name="Output 2 6 5 13 6 3" xfId="31847"/>
    <cellStyle name="Output 2 6 5 13 7" xfId="31848"/>
    <cellStyle name="Output 2 6 5 13 8" xfId="31849"/>
    <cellStyle name="Output 2 6 5 14" xfId="31850"/>
    <cellStyle name="Output 2 6 5 14 2" xfId="31851"/>
    <cellStyle name="Output 2 6 5 14 2 2" xfId="31852"/>
    <cellStyle name="Output 2 6 5 14 2 3" xfId="31853"/>
    <cellStyle name="Output 2 6 5 14 3" xfId="31854"/>
    <cellStyle name="Output 2 6 5 14 3 2" xfId="31855"/>
    <cellStyle name="Output 2 6 5 14 3 3" xfId="31856"/>
    <cellStyle name="Output 2 6 5 14 4" xfId="31857"/>
    <cellStyle name="Output 2 6 5 14 4 2" xfId="31858"/>
    <cellStyle name="Output 2 6 5 14 4 3" xfId="31859"/>
    <cellStyle name="Output 2 6 5 14 5" xfId="31860"/>
    <cellStyle name="Output 2 6 5 14 5 2" xfId="31861"/>
    <cellStyle name="Output 2 6 5 14 5 3" xfId="31862"/>
    <cellStyle name="Output 2 6 5 14 6" xfId="31863"/>
    <cellStyle name="Output 2 6 5 14 6 2" xfId="31864"/>
    <cellStyle name="Output 2 6 5 14 6 3" xfId="31865"/>
    <cellStyle name="Output 2 6 5 14 7" xfId="31866"/>
    <cellStyle name="Output 2 6 5 14 8" xfId="31867"/>
    <cellStyle name="Output 2 6 5 15" xfId="31868"/>
    <cellStyle name="Output 2 6 5 15 2" xfId="31869"/>
    <cellStyle name="Output 2 6 5 15 3" xfId="31870"/>
    <cellStyle name="Output 2 6 5 16" xfId="31871"/>
    <cellStyle name="Output 2 6 5 16 2" xfId="31872"/>
    <cellStyle name="Output 2 6 5 16 3" xfId="31873"/>
    <cellStyle name="Output 2 6 5 17" xfId="31874"/>
    <cellStyle name="Output 2 6 5 18" xfId="31875"/>
    <cellStyle name="Output 2 6 5 2" xfId="31876"/>
    <cellStyle name="Output 2 6 5 2 2" xfId="31877"/>
    <cellStyle name="Output 2 6 5 2 2 2" xfId="31878"/>
    <cellStyle name="Output 2 6 5 2 2 3" xfId="31879"/>
    <cellStyle name="Output 2 6 5 2 3" xfId="31880"/>
    <cellStyle name="Output 2 6 5 2 3 2" xfId="31881"/>
    <cellStyle name="Output 2 6 5 2 3 3" xfId="31882"/>
    <cellStyle name="Output 2 6 5 2 4" xfId="31883"/>
    <cellStyle name="Output 2 6 5 2 4 2" xfId="31884"/>
    <cellStyle name="Output 2 6 5 2 4 3" xfId="31885"/>
    <cellStyle name="Output 2 6 5 2 5" xfId="31886"/>
    <cellStyle name="Output 2 6 5 2 5 2" xfId="31887"/>
    <cellStyle name="Output 2 6 5 2 5 3" xfId="31888"/>
    <cellStyle name="Output 2 6 5 2 6" xfId="31889"/>
    <cellStyle name="Output 2 6 5 2 6 2" xfId="31890"/>
    <cellStyle name="Output 2 6 5 2 6 3" xfId="31891"/>
    <cellStyle name="Output 2 6 5 2 7" xfId="31892"/>
    <cellStyle name="Output 2 6 5 2 8" xfId="31893"/>
    <cellStyle name="Output 2 6 5 2 9" xfId="31894"/>
    <cellStyle name="Output 2 6 5 3" xfId="31895"/>
    <cellStyle name="Output 2 6 5 3 2" xfId="31896"/>
    <cellStyle name="Output 2 6 5 3 2 2" xfId="31897"/>
    <cellStyle name="Output 2 6 5 3 2 3" xfId="31898"/>
    <cellStyle name="Output 2 6 5 3 3" xfId="31899"/>
    <cellStyle name="Output 2 6 5 3 3 2" xfId="31900"/>
    <cellStyle name="Output 2 6 5 3 3 3" xfId="31901"/>
    <cellStyle name="Output 2 6 5 3 4" xfId="31902"/>
    <cellStyle name="Output 2 6 5 3 4 2" xfId="31903"/>
    <cellStyle name="Output 2 6 5 3 4 3" xfId="31904"/>
    <cellStyle name="Output 2 6 5 3 5" xfId="31905"/>
    <cellStyle name="Output 2 6 5 3 5 2" xfId="31906"/>
    <cellStyle name="Output 2 6 5 3 5 3" xfId="31907"/>
    <cellStyle name="Output 2 6 5 3 6" xfId="31908"/>
    <cellStyle name="Output 2 6 5 3 6 2" xfId="31909"/>
    <cellStyle name="Output 2 6 5 3 6 3" xfId="31910"/>
    <cellStyle name="Output 2 6 5 3 7" xfId="31911"/>
    <cellStyle name="Output 2 6 5 3 8" xfId="31912"/>
    <cellStyle name="Output 2 6 5 3 9" xfId="31913"/>
    <cellStyle name="Output 2 6 5 4" xfId="31914"/>
    <cellStyle name="Output 2 6 5 4 2" xfId="31915"/>
    <cellStyle name="Output 2 6 5 4 2 2" xfId="31916"/>
    <cellStyle name="Output 2 6 5 4 2 3" xfId="31917"/>
    <cellStyle name="Output 2 6 5 4 3" xfId="31918"/>
    <cellStyle name="Output 2 6 5 4 3 2" xfId="31919"/>
    <cellStyle name="Output 2 6 5 4 3 3" xfId="31920"/>
    <cellStyle name="Output 2 6 5 4 4" xfId="31921"/>
    <cellStyle name="Output 2 6 5 4 4 2" xfId="31922"/>
    <cellStyle name="Output 2 6 5 4 4 3" xfId="31923"/>
    <cellStyle name="Output 2 6 5 4 5" xfId="31924"/>
    <cellStyle name="Output 2 6 5 4 5 2" xfId="31925"/>
    <cellStyle name="Output 2 6 5 4 5 3" xfId="31926"/>
    <cellStyle name="Output 2 6 5 4 6" xfId="31927"/>
    <cellStyle name="Output 2 6 5 4 6 2" xfId="31928"/>
    <cellStyle name="Output 2 6 5 4 6 3" xfId="31929"/>
    <cellStyle name="Output 2 6 5 4 7" xfId="31930"/>
    <cellStyle name="Output 2 6 5 4 8" xfId="31931"/>
    <cellStyle name="Output 2 6 5 4 9" xfId="31932"/>
    <cellStyle name="Output 2 6 5 5" xfId="31933"/>
    <cellStyle name="Output 2 6 5 5 2" xfId="31934"/>
    <cellStyle name="Output 2 6 5 5 2 2" xfId="31935"/>
    <cellStyle name="Output 2 6 5 5 2 3" xfId="31936"/>
    <cellStyle name="Output 2 6 5 5 3" xfId="31937"/>
    <cellStyle name="Output 2 6 5 5 3 2" xfId="31938"/>
    <cellStyle name="Output 2 6 5 5 3 3" xfId="31939"/>
    <cellStyle name="Output 2 6 5 5 4" xfId="31940"/>
    <cellStyle name="Output 2 6 5 5 4 2" xfId="31941"/>
    <cellStyle name="Output 2 6 5 5 4 3" xfId="31942"/>
    <cellStyle name="Output 2 6 5 5 5" xfId="31943"/>
    <cellStyle name="Output 2 6 5 5 5 2" xfId="31944"/>
    <cellStyle name="Output 2 6 5 5 5 3" xfId="31945"/>
    <cellStyle name="Output 2 6 5 5 6" xfId="31946"/>
    <cellStyle name="Output 2 6 5 5 6 2" xfId="31947"/>
    <cellStyle name="Output 2 6 5 5 6 3" xfId="31948"/>
    <cellStyle name="Output 2 6 5 5 7" xfId="31949"/>
    <cellStyle name="Output 2 6 5 5 8" xfId="31950"/>
    <cellStyle name="Output 2 6 5 5 9" xfId="31951"/>
    <cellStyle name="Output 2 6 5 6" xfId="31952"/>
    <cellStyle name="Output 2 6 5 6 2" xfId="31953"/>
    <cellStyle name="Output 2 6 5 6 2 2" xfId="31954"/>
    <cellStyle name="Output 2 6 5 6 2 3" xfId="31955"/>
    <cellStyle name="Output 2 6 5 6 3" xfId="31956"/>
    <cellStyle name="Output 2 6 5 6 3 2" xfId="31957"/>
    <cellStyle name="Output 2 6 5 6 3 3" xfId="31958"/>
    <cellStyle name="Output 2 6 5 6 4" xfId="31959"/>
    <cellStyle name="Output 2 6 5 6 4 2" xfId="31960"/>
    <cellStyle name="Output 2 6 5 6 4 3" xfId="31961"/>
    <cellStyle name="Output 2 6 5 6 5" xfId="31962"/>
    <cellStyle name="Output 2 6 5 6 5 2" xfId="31963"/>
    <cellStyle name="Output 2 6 5 6 5 3" xfId="31964"/>
    <cellStyle name="Output 2 6 5 6 6" xfId="31965"/>
    <cellStyle name="Output 2 6 5 6 6 2" xfId="31966"/>
    <cellStyle name="Output 2 6 5 6 6 3" xfId="31967"/>
    <cellStyle name="Output 2 6 5 6 7" xfId="31968"/>
    <cellStyle name="Output 2 6 5 6 8" xfId="31969"/>
    <cellStyle name="Output 2 6 5 6 9" xfId="31970"/>
    <cellStyle name="Output 2 6 5 7" xfId="31971"/>
    <cellStyle name="Output 2 6 5 7 2" xfId="31972"/>
    <cellStyle name="Output 2 6 5 7 2 2" xfId="31973"/>
    <cellStyle name="Output 2 6 5 7 2 3" xfId="31974"/>
    <cellStyle name="Output 2 6 5 7 3" xfId="31975"/>
    <cellStyle name="Output 2 6 5 7 3 2" xfId="31976"/>
    <cellStyle name="Output 2 6 5 7 3 3" xfId="31977"/>
    <cellStyle name="Output 2 6 5 7 4" xfId="31978"/>
    <cellStyle name="Output 2 6 5 7 4 2" xfId="31979"/>
    <cellStyle name="Output 2 6 5 7 4 3" xfId="31980"/>
    <cellStyle name="Output 2 6 5 7 5" xfId="31981"/>
    <cellStyle name="Output 2 6 5 7 5 2" xfId="31982"/>
    <cellStyle name="Output 2 6 5 7 5 3" xfId="31983"/>
    <cellStyle name="Output 2 6 5 7 6" xfId="31984"/>
    <cellStyle name="Output 2 6 5 7 6 2" xfId="31985"/>
    <cellStyle name="Output 2 6 5 7 6 3" xfId="31986"/>
    <cellStyle name="Output 2 6 5 7 7" xfId="31987"/>
    <cellStyle name="Output 2 6 5 7 8" xfId="31988"/>
    <cellStyle name="Output 2 6 5 7 9" xfId="31989"/>
    <cellStyle name="Output 2 6 5 8" xfId="31990"/>
    <cellStyle name="Output 2 6 5 8 2" xfId="31991"/>
    <cellStyle name="Output 2 6 5 8 2 2" xfId="31992"/>
    <cellStyle name="Output 2 6 5 8 2 3" xfId="31993"/>
    <cellStyle name="Output 2 6 5 8 3" xfId="31994"/>
    <cellStyle name="Output 2 6 5 8 3 2" xfId="31995"/>
    <cellStyle name="Output 2 6 5 8 3 3" xfId="31996"/>
    <cellStyle name="Output 2 6 5 8 4" xfId="31997"/>
    <cellStyle name="Output 2 6 5 8 4 2" xfId="31998"/>
    <cellStyle name="Output 2 6 5 8 4 3" xfId="31999"/>
    <cellStyle name="Output 2 6 5 8 5" xfId="32000"/>
    <cellStyle name="Output 2 6 5 8 5 2" xfId="32001"/>
    <cellStyle name="Output 2 6 5 8 5 3" xfId="32002"/>
    <cellStyle name="Output 2 6 5 8 6" xfId="32003"/>
    <cellStyle name="Output 2 6 5 8 6 2" xfId="32004"/>
    <cellStyle name="Output 2 6 5 8 6 3" xfId="32005"/>
    <cellStyle name="Output 2 6 5 8 7" xfId="32006"/>
    <cellStyle name="Output 2 6 5 8 8" xfId="32007"/>
    <cellStyle name="Output 2 6 5 8 9" xfId="32008"/>
    <cellStyle name="Output 2 6 5 9" xfId="32009"/>
    <cellStyle name="Output 2 6 5 9 2" xfId="32010"/>
    <cellStyle name="Output 2 6 5 9 2 2" xfId="32011"/>
    <cellStyle name="Output 2 6 5 9 2 3" xfId="32012"/>
    <cellStyle name="Output 2 6 5 9 3" xfId="32013"/>
    <cellStyle name="Output 2 6 5 9 3 2" xfId="32014"/>
    <cellStyle name="Output 2 6 5 9 3 3" xfId="32015"/>
    <cellStyle name="Output 2 6 5 9 4" xfId="32016"/>
    <cellStyle name="Output 2 6 5 9 4 2" xfId="32017"/>
    <cellStyle name="Output 2 6 5 9 4 3" xfId="32018"/>
    <cellStyle name="Output 2 6 5 9 5" xfId="32019"/>
    <cellStyle name="Output 2 6 5 9 5 2" xfId="32020"/>
    <cellStyle name="Output 2 6 5 9 5 3" xfId="32021"/>
    <cellStyle name="Output 2 6 5 9 6" xfId="32022"/>
    <cellStyle name="Output 2 6 5 9 6 2" xfId="32023"/>
    <cellStyle name="Output 2 6 5 9 6 3" xfId="32024"/>
    <cellStyle name="Output 2 6 5 9 7" xfId="32025"/>
    <cellStyle name="Output 2 6 5 9 8" xfId="32026"/>
    <cellStyle name="Output 2 6 6" xfId="32027"/>
    <cellStyle name="Output 2 6 6 10" xfId="32028"/>
    <cellStyle name="Output 2 6 6 11" xfId="32029"/>
    <cellStyle name="Output 2 6 6 2" xfId="32030"/>
    <cellStyle name="Output 2 6 6 2 2" xfId="32031"/>
    <cellStyle name="Output 2 6 6 2 3" xfId="32032"/>
    <cellStyle name="Output 2 6 6 2 4" xfId="32033"/>
    <cellStyle name="Output 2 6 6 3" xfId="32034"/>
    <cellStyle name="Output 2 6 6 3 2" xfId="32035"/>
    <cellStyle name="Output 2 6 6 3 3" xfId="32036"/>
    <cellStyle name="Output 2 6 6 3 4" xfId="32037"/>
    <cellStyle name="Output 2 6 6 4" xfId="32038"/>
    <cellStyle name="Output 2 6 6 4 2" xfId="32039"/>
    <cellStyle name="Output 2 6 6 4 3" xfId="32040"/>
    <cellStyle name="Output 2 6 6 4 4" xfId="32041"/>
    <cellStyle name="Output 2 6 6 5" xfId="32042"/>
    <cellStyle name="Output 2 6 6 5 2" xfId="32043"/>
    <cellStyle name="Output 2 6 6 5 3" xfId="32044"/>
    <cellStyle name="Output 2 6 6 5 4" xfId="32045"/>
    <cellStyle name="Output 2 6 6 6" xfId="32046"/>
    <cellStyle name="Output 2 6 6 6 2" xfId="32047"/>
    <cellStyle name="Output 2 6 6 6 3" xfId="32048"/>
    <cellStyle name="Output 2 6 6 6 4" xfId="32049"/>
    <cellStyle name="Output 2 6 6 7" xfId="32050"/>
    <cellStyle name="Output 2 6 6 8" xfId="32051"/>
    <cellStyle name="Output 2 6 6 9" xfId="32052"/>
    <cellStyle name="Output 2 6 7" xfId="32053"/>
    <cellStyle name="Output 2 6 7 10" xfId="32054"/>
    <cellStyle name="Output 2 6 7 2" xfId="32055"/>
    <cellStyle name="Output 2 6 7 2 2" xfId="32056"/>
    <cellStyle name="Output 2 6 7 2 3" xfId="32057"/>
    <cellStyle name="Output 2 6 7 2 4" xfId="32058"/>
    <cellStyle name="Output 2 6 7 3" xfId="32059"/>
    <cellStyle name="Output 2 6 7 3 2" xfId="32060"/>
    <cellStyle name="Output 2 6 7 3 3" xfId="32061"/>
    <cellStyle name="Output 2 6 7 3 4" xfId="32062"/>
    <cellStyle name="Output 2 6 7 4" xfId="32063"/>
    <cellStyle name="Output 2 6 7 4 2" xfId="32064"/>
    <cellStyle name="Output 2 6 7 4 3" xfId="32065"/>
    <cellStyle name="Output 2 6 7 4 4" xfId="32066"/>
    <cellStyle name="Output 2 6 7 5" xfId="32067"/>
    <cellStyle name="Output 2 6 7 5 2" xfId="32068"/>
    <cellStyle name="Output 2 6 7 5 3" xfId="32069"/>
    <cellStyle name="Output 2 6 7 5 4" xfId="32070"/>
    <cellStyle name="Output 2 6 7 6" xfId="32071"/>
    <cellStyle name="Output 2 6 7 6 2" xfId="32072"/>
    <cellStyle name="Output 2 6 7 6 3" xfId="32073"/>
    <cellStyle name="Output 2 6 7 6 4" xfId="32074"/>
    <cellStyle name="Output 2 6 7 7" xfId="32075"/>
    <cellStyle name="Output 2 6 7 8" xfId="32076"/>
    <cellStyle name="Output 2 6 7 9" xfId="32077"/>
    <cellStyle name="Output 2 6 8" xfId="32078"/>
    <cellStyle name="Output 2 6 8 2" xfId="32079"/>
    <cellStyle name="Output 2 6 8 2 2" xfId="32080"/>
    <cellStyle name="Output 2 6 8 2 3" xfId="32081"/>
    <cellStyle name="Output 2 6 8 3" xfId="32082"/>
    <cellStyle name="Output 2 6 8 3 2" xfId="32083"/>
    <cellStyle name="Output 2 6 8 3 3" xfId="32084"/>
    <cellStyle name="Output 2 6 8 4" xfId="32085"/>
    <cellStyle name="Output 2 6 8 4 2" xfId="32086"/>
    <cellStyle name="Output 2 6 8 4 3" xfId="32087"/>
    <cellStyle name="Output 2 6 8 5" xfId="32088"/>
    <cellStyle name="Output 2 6 8 5 2" xfId="32089"/>
    <cellStyle name="Output 2 6 8 5 3" xfId="32090"/>
    <cellStyle name="Output 2 6 8 6" xfId="32091"/>
    <cellStyle name="Output 2 6 8 6 2" xfId="32092"/>
    <cellStyle name="Output 2 6 8 6 3" xfId="32093"/>
    <cellStyle name="Output 2 6 8 7" xfId="32094"/>
    <cellStyle name="Output 2 6 8 8" xfId="32095"/>
    <cellStyle name="Output 2 6 8 9" xfId="32096"/>
    <cellStyle name="Output 2 6 9" xfId="32097"/>
    <cellStyle name="Output 2 6 9 2" xfId="32098"/>
    <cellStyle name="Output 2 6 9 2 2" xfId="32099"/>
    <cellStyle name="Output 2 6 9 2 3" xfId="32100"/>
    <cellStyle name="Output 2 6 9 3" xfId="32101"/>
    <cellStyle name="Output 2 6 9 3 2" xfId="32102"/>
    <cellStyle name="Output 2 6 9 3 3" xfId="32103"/>
    <cellStyle name="Output 2 6 9 4" xfId="32104"/>
    <cellStyle name="Output 2 6 9 4 2" xfId="32105"/>
    <cellStyle name="Output 2 6 9 4 3" xfId="32106"/>
    <cellStyle name="Output 2 6 9 5" xfId="32107"/>
    <cellStyle name="Output 2 6 9 5 2" xfId="32108"/>
    <cellStyle name="Output 2 6 9 5 3" xfId="32109"/>
    <cellStyle name="Output 2 6 9 6" xfId="32110"/>
    <cellStyle name="Output 2 6 9 6 2" xfId="32111"/>
    <cellStyle name="Output 2 6 9 6 3" xfId="32112"/>
    <cellStyle name="Output 2 6 9 7" xfId="32113"/>
    <cellStyle name="Output 2 6 9 8" xfId="32114"/>
    <cellStyle name="Output 2 6 9 9" xfId="32115"/>
    <cellStyle name="Output 2 7" xfId="32116"/>
    <cellStyle name="Output 2 7 10" xfId="32117"/>
    <cellStyle name="Output 2 7 10 2" xfId="32118"/>
    <cellStyle name="Output 2 7 10 2 2" xfId="32119"/>
    <cellStyle name="Output 2 7 10 2 3" xfId="32120"/>
    <cellStyle name="Output 2 7 10 3" xfId="32121"/>
    <cellStyle name="Output 2 7 10 3 2" xfId="32122"/>
    <cellStyle name="Output 2 7 10 3 3" xfId="32123"/>
    <cellStyle name="Output 2 7 10 4" xfId="32124"/>
    <cellStyle name="Output 2 7 10 4 2" xfId="32125"/>
    <cellStyle name="Output 2 7 10 4 3" xfId="32126"/>
    <cellStyle name="Output 2 7 10 5" xfId="32127"/>
    <cellStyle name="Output 2 7 10 5 2" xfId="32128"/>
    <cellStyle name="Output 2 7 10 5 3" xfId="32129"/>
    <cellStyle name="Output 2 7 10 6" xfId="32130"/>
    <cellStyle name="Output 2 7 10 6 2" xfId="32131"/>
    <cellStyle name="Output 2 7 10 6 3" xfId="32132"/>
    <cellStyle name="Output 2 7 10 7" xfId="32133"/>
    <cellStyle name="Output 2 7 10 8" xfId="32134"/>
    <cellStyle name="Output 2 7 10 9" xfId="32135"/>
    <cellStyle name="Output 2 7 11" xfId="32136"/>
    <cellStyle name="Output 2 7 11 2" xfId="32137"/>
    <cellStyle name="Output 2 7 11 2 2" xfId="32138"/>
    <cellStyle name="Output 2 7 11 2 3" xfId="32139"/>
    <cellStyle name="Output 2 7 11 3" xfId="32140"/>
    <cellStyle name="Output 2 7 11 3 2" xfId="32141"/>
    <cellStyle name="Output 2 7 11 3 3" xfId="32142"/>
    <cellStyle name="Output 2 7 11 4" xfId="32143"/>
    <cellStyle name="Output 2 7 11 4 2" xfId="32144"/>
    <cellStyle name="Output 2 7 11 4 3" xfId="32145"/>
    <cellStyle name="Output 2 7 11 5" xfId="32146"/>
    <cellStyle name="Output 2 7 11 5 2" xfId="32147"/>
    <cellStyle name="Output 2 7 11 5 3" xfId="32148"/>
    <cellStyle name="Output 2 7 11 6" xfId="32149"/>
    <cellStyle name="Output 2 7 11 6 2" xfId="32150"/>
    <cellStyle name="Output 2 7 11 6 3" xfId="32151"/>
    <cellStyle name="Output 2 7 11 7" xfId="32152"/>
    <cellStyle name="Output 2 7 11 8" xfId="32153"/>
    <cellStyle name="Output 2 7 11 9" xfId="32154"/>
    <cellStyle name="Output 2 7 12" xfId="32155"/>
    <cellStyle name="Output 2 7 12 2" xfId="32156"/>
    <cellStyle name="Output 2 7 12 2 2" xfId="32157"/>
    <cellStyle name="Output 2 7 12 2 3" xfId="32158"/>
    <cellStyle name="Output 2 7 12 3" xfId="32159"/>
    <cellStyle name="Output 2 7 12 3 2" xfId="32160"/>
    <cellStyle name="Output 2 7 12 3 3" xfId="32161"/>
    <cellStyle name="Output 2 7 12 4" xfId="32162"/>
    <cellStyle name="Output 2 7 12 4 2" xfId="32163"/>
    <cellStyle name="Output 2 7 12 4 3" xfId="32164"/>
    <cellStyle name="Output 2 7 12 5" xfId="32165"/>
    <cellStyle name="Output 2 7 12 5 2" xfId="32166"/>
    <cellStyle name="Output 2 7 12 5 3" xfId="32167"/>
    <cellStyle name="Output 2 7 12 6" xfId="32168"/>
    <cellStyle name="Output 2 7 12 6 2" xfId="32169"/>
    <cellStyle name="Output 2 7 12 6 3" xfId="32170"/>
    <cellStyle name="Output 2 7 12 7" xfId="32171"/>
    <cellStyle name="Output 2 7 12 8" xfId="32172"/>
    <cellStyle name="Output 2 7 12 9" xfId="32173"/>
    <cellStyle name="Output 2 7 13" xfId="32174"/>
    <cellStyle name="Output 2 7 13 2" xfId="32175"/>
    <cellStyle name="Output 2 7 13 2 2" xfId="32176"/>
    <cellStyle name="Output 2 7 13 2 3" xfId="32177"/>
    <cellStyle name="Output 2 7 13 3" xfId="32178"/>
    <cellStyle name="Output 2 7 13 3 2" xfId="32179"/>
    <cellStyle name="Output 2 7 13 3 3" xfId="32180"/>
    <cellStyle name="Output 2 7 13 4" xfId="32181"/>
    <cellStyle name="Output 2 7 13 4 2" xfId="32182"/>
    <cellStyle name="Output 2 7 13 4 3" xfId="32183"/>
    <cellStyle name="Output 2 7 13 5" xfId="32184"/>
    <cellStyle name="Output 2 7 13 5 2" xfId="32185"/>
    <cellStyle name="Output 2 7 13 5 3" xfId="32186"/>
    <cellStyle name="Output 2 7 13 6" xfId="32187"/>
    <cellStyle name="Output 2 7 13 6 2" xfId="32188"/>
    <cellStyle name="Output 2 7 13 6 3" xfId="32189"/>
    <cellStyle name="Output 2 7 13 7" xfId="32190"/>
    <cellStyle name="Output 2 7 13 8" xfId="32191"/>
    <cellStyle name="Output 2 7 13 9" xfId="32192"/>
    <cellStyle name="Output 2 7 14" xfId="32193"/>
    <cellStyle name="Output 2 7 14 2" xfId="32194"/>
    <cellStyle name="Output 2 7 14 2 2" xfId="32195"/>
    <cellStyle name="Output 2 7 14 2 3" xfId="32196"/>
    <cellStyle name="Output 2 7 14 3" xfId="32197"/>
    <cellStyle name="Output 2 7 14 3 2" xfId="32198"/>
    <cellStyle name="Output 2 7 14 3 3" xfId="32199"/>
    <cellStyle name="Output 2 7 14 4" xfId="32200"/>
    <cellStyle name="Output 2 7 14 4 2" xfId="32201"/>
    <cellStyle name="Output 2 7 14 4 3" xfId="32202"/>
    <cellStyle name="Output 2 7 14 5" xfId="32203"/>
    <cellStyle name="Output 2 7 14 5 2" xfId="32204"/>
    <cellStyle name="Output 2 7 14 5 3" xfId="32205"/>
    <cellStyle name="Output 2 7 14 6" xfId="32206"/>
    <cellStyle name="Output 2 7 14 6 2" xfId="32207"/>
    <cellStyle name="Output 2 7 14 6 3" xfId="32208"/>
    <cellStyle name="Output 2 7 14 7" xfId="32209"/>
    <cellStyle name="Output 2 7 14 8" xfId="32210"/>
    <cellStyle name="Output 2 7 14 9" xfId="32211"/>
    <cellStyle name="Output 2 7 15" xfId="32212"/>
    <cellStyle name="Output 2 7 15 2" xfId="32213"/>
    <cellStyle name="Output 2 7 15 2 2" xfId="32214"/>
    <cellStyle name="Output 2 7 15 2 3" xfId="32215"/>
    <cellStyle name="Output 2 7 15 3" xfId="32216"/>
    <cellStyle name="Output 2 7 15 3 2" xfId="32217"/>
    <cellStyle name="Output 2 7 15 3 3" xfId="32218"/>
    <cellStyle name="Output 2 7 15 4" xfId="32219"/>
    <cellStyle name="Output 2 7 15 4 2" xfId="32220"/>
    <cellStyle name="Output 2 7 15 4 3" xfId="32221"/>
    <cellStyle name="Output 2 7 15 5" xfId="32222"/>
    <cellStyle name="Output 2 7 15 5 2" xfId="32223"/>
    <cellStyle name="Output 2 7 15 5 3" xfId="32224"/>
    <cellStyle name="Output 2 7 15 6" xfId="32225"/>
    <cellStyle name="Output 2 7 15 6 2" xfId="32226"/>
    <cellStyle name="Output 2 7 15 6 3" xfId="32227"/>
    <cellStyle name="Output 2 7 15 7" xfId="32228"/>
    <cellStyle name="Output 2 7 15 8" xfId="32229"/>
    <cellStyle name="Output 2 7 15 9" xfId="32230"/>
    <cellStyle name="Output 2 7 16" xfId="32231"/>
    <cellStyle name="Output 2 7 16 2" xfId="32232"/>
    <cellStyle name="Output 2 7 16 3" xfId="32233"/>
    <cellStyle name="Output 2 7 16 4" xfId="32234"/>
    <cellStyle name="Output 2 7 17" xfId="32235"/>
    <cellStyle name="Output 2 7 18" xfId="32236"/>
    <cellStyle name="Output 2 7 19" xfId="32237"/>
    <cellStyle name="Output 2 7 2" xfId="32238"/>
    <cellStyle name="Output 2 7 2 10" xfId="32239"/>
    <cellStyle name="Output 2 7 2 10 2" xfId="32240"/>
    <cellStyle name="Output 2 7 2 10 2 2" xfId="32241"/>
    <cellStyle name="Output 2 7 2 10 2 3" xfId="32242"/>
    <cellStyle name="Output 2 7 2 10 3" xfId="32243"/>
    <cellStyle name="Output 2 7 2 10 3 2" xfId="32244"/>
    <cellStyle name="Output 2 7 2 10 3 3" xfId="32245"/>
    <cellStyle name="Output 2 7 2 10 4" xfId="32246"/>
    <cellStyle name="Output 2 7 2 10 4 2" xfId="32247"/>
    <cellStyle name="Output 2 7 2 10 4 3" xfId="32248"/>
    <cellStyle name="Output 2 7 2 10 5" xfId="32249"/>
    <cellStyle name="Output 2 7 2 10 5 2" xfId="32250"/>
    <cellStyle name="Output 2 7 2 10 5 3" xfId="32251"/>
    <cellStyle name="Output 2 7 2 10 6" xfId="32252"/>
    <cellStyle name="Output 2 7 2 10 6 2" xfId="32253"/>
    <cellStyle name="Output 2 7 2 10 6 3" xfId="32254"/>
    <cellStyle name="Output 2 7 2 10 7" xfId="32255"/>
    <cellStyle name="Output 2 7 2 10 8" xfId="32256"/>
    <cellStyle name="Output 2 7 2 10 9" xfId="32257"/>
    <cellStyle name="Output 2 7 2 11" xfId="32258"/>
    <cellStyle name="Output 2 7 2 11 2" xfId="32259"/>
    <cellStyle name="Output 2 7 2 11 2 2" xfId="32260"/>
    <cellStyle name="Output 2 7 2 11 2 3" xfId="32261"/>
    <cellStyle name="Output 2 7 2 11 3" xfId="32262"/>
    <cellStyle name="Output 2 7 2 11 3 2" xfId="32263"/>
    <cellStyle name="Output 2 7 2 11 3 3" xfId="32264"/>
    <cellStyle name="Output 2 7 2 11 4" xfId="32265"/>
    <cellStyle name="Output 2 7 2 11 4 2" xfId="32266"/>
    <cellStyle name="Output 2 7 2 11 4 3" xfId="32267"/>
    <cellStyle name="Output 2 7 2 11 5" xfId="32268"/>
    <cellStyle name="Output 2 7 2 11 5 2" xfId="32269"/>
    <cellStyle name="Output 2 7 2 11 5 3" xfId="32270"/>
    <cellStyle name="Output 2 7 2 11 6" xfId="32271"/>
    <cellStyle name="Output 2 7 2 11 6 2" xfId="32272"/>
    <cellStyle name="Output 2 7 2 11 6 3" xfId="32273"/>
    <cellStyle name="Output 2 7 2 11 7" xfId="32274"/>
    <cellStyle name="Output 2 7 2 11 8" xfId="32275"/>
    <cellStyle name="Output 2 7 2 11 9" xfId="32276"/>
    <cellStyle name="Output 2 7 2 12" xfId="32277"/>
    <cellStyle name="Output 2 7 2 12 2" xfId="32278"/>
    <cellStyle name="Output 2 7 2 12 2 2" xfId="32279"/>
    <cellStyle name="Output 2 7 2 12 2 3" xfId="32280"/>
    <cellStyle name="Output 2 7 2 12 3" xfId="32281"/>
    <cellStyle name="Output 2 7 2 12 3 2" xfId="32282"/>
    <cellStyle name="Output 2 7 2 12 3 3" xfId="32283"/>
    <cellStyle name="Output 2 7 2 12 4" xfId="32284"/>
    <cellStyle name="Output 2 7 2 12 4 2" xfId="32285"/>
    <cellStyle name="Output 2 7 2 12 4 3" xfId="32286"/>
    <cellStyle name="Output 2 7 2 12 5" xfId="32287"/>
    <cellStyle name="Output 2 7 2 12 5 2" xfId="32288"/>
    <cellStyle name="Output 2 7 2 12 5 3" xfId="32289"/>
    <cellStyle name="Output 2 7 2 12 6" xfId="32290"/>
    <cellStyle name="Output 2 7 2 12 6 2" xfId="32291"/>
    <cellStyle name="Output 2 7 2 12 6 3" xfId="32292"/>
    <cellStyle name="Output 2 7 2 12 7" xfId="32293"/>
    <cellStyle name="Output 2 7 2 12 8" xfId="32294"/>
    <cellStyle name="Output 2 7 2 12 9" xfId="32295"/>
    <cellStyle name="Output 2 7 2 13" xfId="32296"/>
    <cellStyle name="Output 2 7 2 13 2" xfId="32297"/>
    <cellStyle name="Output 2 7 2 13 2 2" xfId="32298"/>
    <cellStyle name="Output 2 7 2 13 2 3" xfId="32299"/>
    <cellStyle name="Output 2 7 2 13 3" xfId="32300"/>
    <cellStyle name="Output 2 7 2 13 3 2" xfId="32301"/>
    <cellStyle name="Output 2 7 2 13 3 3" xfId="32302"/>
    <cellStyle name="Output 2 7 2 13 4" xfId="32303"/>
    <cellStyle name="Output 2 7 2 13 4 2" xfId="32304"/>
    <cellStyle name="Output 2 7 2 13 4 3" xfId="32305"/>
    <cellStyle name="Output 2 7 2 13 5" xfId="32306"/>
    <cellStyle name="Output 2 7 2 13 5 2" xfId="32307"/>
    <cellStyle name="Output 2 7 2 13 5 3" xfId="32308"/>
    <cellStyle name="Output 2 7 2 13 6" xfId="32309"/>
    <cellStyle name="Output 2 7 2 13 6 2" xfId="32310"/>
    <cellStyle name="Output 2 7 2 13 6 3" xfId="32311"/>
    <cellStyle name="Output 2 7 2 13 7" xfId="32312"/>
    <cellStyle name="Output 2 7 2 13 8" xfId="32313"/>
    <cellStyle name="Output 2 7 2 13 9" xfId="32314"/>
    <cellStyle name="Output 2 7 2 14" xfId="32315"/>
    <cellStyle name="Output 2 7 2 14 2" xfId="32316"/>
    <cellStyle name="Output 2 7 2 14 3" xfId="32317"/>
    <cellStyle name="Output 2 7 2 14 4" xfId="32318"/>
    <cellStyle name="Output 2 7 2 15" xfId="32319"/>
    <cellStyle name="Output 2 7 2 16" xfId="32320"/>
    <cellStyle name="Output 2 7 2 17" xfId="32321"/>
    <cellStyle name="Output 2 7 2 18" xfId="32322"/>
    <cellStyle name="Output 2 7 2 19" xfId="32323"/>
    <cellStyle name="Output 2 7 2 2" xfId="32324"/>
    <cellStyle name="Output 2 7 2 2 10" xfId="32325"/>
    <cellStyle name="Output 2 7 2 2 10 2" xfId="32326"/>
    <cellStyle name="Output 2 7 2 2 10 2 2" xfId="32327"/>
    <cellStyle name="Output 2 7 2 2 10 2 3" xfId="32328"/>
    <cellStyle name="Output 2 7 2 2 10 3" xfId="32329"/>
    <cellStyle name="Output 2 7 2 2 10 3 2" xfId="32330"/>
    <cellStyle name="Output 2 7 2 2 10 3 3" xfId="32331"/>
    <cellStyle name="Output 2 7 2 2 10 4" xfId="32332"/>
    <cellStyle name="Output 2 7 2 2 10 4 2" xfId="32333"/>
    <cellStyle name="Output 2 7 2 2 10 4 3" xfId="32334"/>
    <cellStyle name="Output 2 7 2 2 10 5" xfId="32335"/>
    <cellStyle name="Output 2 7 2 2 10 5 2" xfId="32336"/>
    <cellStyle name="Output 2 7 2 2 10 5 3" xfId="32337"/>
    <cellStyle name="Output 2 7 2 2 10 6" xfId="32338"/>
    <cellStyle name="Output 2 7 2 2 10 6 2" xfId="32339"/>
    <cellStyle name="Output 2 7 2 2 10 6 3" xfId="32340"/>
    <cellStyle name="Output 2 7 2 2 10 7" xfId="32341"/>
    <cellStyle name="Output 2 7 2 2 10 8" xfId="32342"/>
    <cellStyle name="Output 2 7 2 2 11" xfId="32343"/>
    <cellStyle name="Output 2 7 2 2 11 2" xfId="32344"/>
    <cellStyle name="Output 2 7 2 2 11 2 2" xfId="32345"/>
    <cellStyle name="Output 2 7 2 2 11 2 3" xfId="32346"/>
    <cellStyle name="Output 2 7 2 2 11 3" xfId="32347"/>
    <cellStyle name="Output 2 7 2 2 11 3 2" xfId="32348"/>
    <cellStyle name="Output 2 7 2 2 11 3 3" xfId="32349"/>
    <cellStyle name="Output 2 7 2 2 11 4" xfId="32350"/>
    <cellStyle name="Output 2 7 2 2 11 4 2" xfId="32351"/>
    <cellStyle name="Output 2 7 2 2 11 4 3" xfId="32352"/>
    <cellStyle name="Output 2 7 2 2 11 5" xfId="32353"/>
    <cellStyle name="Output 2 7 2 2 11 5 2" xfId="32354"/>
    <cellStyle name="Output 2 7 2 2 11 5 3" xfId="32355"/>
    <cellStyle name="Output 2 7 2 2 11 6" xfId="32356"/>
    <cellStyle name="Output 2 7 2 2 11 6 2" xfId="32357"/>
    <cellStyle name="Output 2 7 2 2 11 6 3" xfId="32358"/>
    <cellStyle name="Output 2 7 2 2 11 7" xfId="32359"/>
    <cellStyle name="Output 2 7 2 2 11 8" xfId="32360"/>
    <cellStyle name="Output 2 7 2 2 12" xfId="32361"/>
    <cellStyle name="Output 2 7 2 2 12 2" xfId="32362"/>
    <cellStyle name="Output 2 7 2 2 12 2 2" xfId="32363"/>
    <cellStyle name="Output 2 7 2 2 12 2 3" xfId="32364"/>
    <cellStyle name="Output 2 7 2 2 12 3" xfId="32365"/>
    <cellStyle name="Output 2 7 2 2 12 3 2" xfId="32366"/>
    <cellStyle name="Output 2 7 2 2 12 3 3" xfId="32367"/>
    <cellStyle name="Output 2 7 2 2 12 4" xfId="32368"/>
    <cellStyle name="Output 2 7 2 2 12 4 2" xfId="32369"/>
    <cellStyle name="Output 2 7 2 2 12 4 3" xfId="32370"/>
    <cellStyle name="Output 2 7 2 2 12 5" xfId="32371"/>
    <cellStyle name="Output 2 7 2 2 12 5 2" xfId="32372"/>
    <cellStyle name="Output 2 7 2 2 12 5 3" xfId="32373"/>
    <cellStyle name="Output 2 7 2 2 12 6" xfId="32374"/>
    <cellStyle name="Output 2 7 2 2 12 6 2" xfId="32375"/>
    <cellStyle name="Output 2 7 2 2 12 6 3" xfId="32376"/>
    <cellStyle name="Output 2 7 2 2 12 7" xfId="32377"/>
    <cellStyle name="Output 2 7 2 2 12 8" xfId="32378"/>
    <cellStyle name="Output 2 7 2 2 13" xfId="32379"/>
    <cellStyle name="Output 2 7 2 2 13 2" xfId="32380"/>
    <cellStyle name="Output 2 7 2 2 13 2 2" xfId="32381"/>
    <cellStyle name="Output 2 7 2 2 13 2 3" xfId="32382"/>
    <cellStyle name="Output 2 7 2 2 13 3" xfId="32383"/>
    <cellStyle name="Output 2 7 2 2 13 3 2" xfId="32384"/>
    <cellStyle name="Output 2 7 2 2 13 3 3" xfId="32385"/>
    <cellStyle name="Output 2 7 2 2 13 4" xfId="32386"/>
    <cellStyle name="Output 2 7 2 2 13 4 2" xfId="32387"/>
    <cellStyle name="Output 2 7 2 2 13 4 3" xfId="32388"/>
    <cellStyle name="Output 2 7 2 2 13 5" xfId="32389"/>
    <cellStyle name="Output 2 7 2 2 13 5 2" xfId="32390"/>
    <cellStyle name="Output 2 7 2 2 13 5 3" xfId="32391"/>
    <cellStyle name="Output 2 7 2 2 13 6" xfId="32392"/>
    <cellStyle name="Output 2 7 2 2 13 6 2" xfId="32393"/>
    <cellStyle name="Output 2 7 2 2 13 6 3" xfId="32394"/>
    <cellStyle name="Output 2 7 2 2 13 7" xfId="32395"/>
    <cellStyle name="Output 2 7 2 2 13 8" xfId="32396"/>
    <cellStyle name="Output 2 7 2 2 14" xfId="32397"/>
    <cellStyle name="Output 2 7 2 2 14 2" xfId="32398"/>
    <cellStyle name="Output 2 7 2 2 14 2 2" xfId="32399"/>
    <cellStyle name="Output 2 7 2 2 14 2 3" xfId="32400"/>
    <cellStyle name="Output 2 7 2 2 14 3" xfId="32401"/>
    <cellStyle name="Output 2 7 2 2 14 3 2" xfId="32402"/>
    <cellStyle name="Output 2 7 2 2 14 3 3" xfId="32403"/>
    <cellStyle name="Output 2 7 2 2 14 4" xfId="32404"/>
    <cellStyle name="Output 2 7 2 2 14 4 2" xfId="32405"/>
    <cellStyle name="Output 2 7 2 2 14 4 3" xfId="32406"/>
    <cellStyle name="Output 2 7 2 2 14 5" xfId="32407"/>
    <cellStyle name="Output 2 7 2 2 14 5 2" xfId="32408"/>
    <cellStyle name="Output 2 7 2 2 14 5 3" xfId="32409"/>
    <cellStyle name="Output 2 7 2 2 14 6" xfId="32410"/>
    <cellStyle name="Output 2 7 2 2 14 6 2" xfId="32411"/>
    <cellStyle name="Output 2 7 2 2 14 6 3" xfId="32412"/>
    <cellStyle name="Output 2 7 2 2 14 7" xfId="32413"/>
    <cellStyle name="Output 2 7 2 2 14 8" xfId="32414"/>
    <cellStyle name="Output 2 7 2 2 15" xfId="32415"/>
    <cellStyle name="Output 2 7 2 2 15 2" xfId="32416"/>
    <cellStyle name="Output 2 7 2 2 15 3" xfId="32417"/>
    <cellStyle name="Output 2 7 2 2 16" xfId="32418"/>
    <cellStyle name="Output 2 7 2 2 16 2" xfId="32419"/>
    <cellStyle name="Output 2 7 2 2 16 3" xfId="32420"/>
    <cellStyle name="Output 2 7 2 2 17" xfId="32421"/>
    <cellStyle name="Output 2 7 2 2 18" xfId="32422"/>
    <cellStyle name="Output 2 7 2 2 2" xfId="32423"/>
    <cellStyle name="Output 2 7 2 2 2 2" xfId="32424"/>
    <cellStyle name="Output 2 7 2 2 2 2 2" xfId="32425"/>
    <cellStyle name="Output 2 7 2 2 2 2 3" xfId="32426"/>
    <cellStyle name="Output 2 7 2 2 2 3" xfId="32427"/>
    <cellStyle name="Output 2 7 2 2 2 3 2" xfId="32428"/>
    <cellStyle name="Output 2 7 2 2 2 3 3" xfId="32429"/>
    <cellStyle name="Output 2 7 2 2 2 4" xfId="32430"/>
    <cellStyle name="Output 2 7 2 2 2 4 2" xfId="32431"/>
    <cellStyle name="Output 2 7 2 2 2 4 3" xfId="32432"/>
    <cellStyle name="Output 2 7 2 2 2 5" xfId="32433"/>
    <cellStyle name="Output 2 7 2 2 2 5 2" xfId="32434"/>
    <cellStyle name="Output 2 7 2 2 2 5 3" xfId="32435"/>
    <cellStyle name="Output 2 7 2 2 2 6" xfId="32436"/>
    <cellStyle name="Output 2 7 2 2 2 6 2" xfId="32437"/>
    <cellStyle name="Output 2 7 2 2 2 6 3" xfId="32438"/>
    <cellStyle name="Output 2 7 2 2 2 7" xfId="32439"/>
    <cellStyle name="Output 2 7 2 2 2 8" xfId="32440"/>
    <cellStyle name="Output 2 7 2 2 2 9" xfId="32441"/>
    <cellStyle name="Output 2 7 2 2 3" xfId="32442"/>
    <cellStyle name="Output 2 7 2 2 3 2" xfId="32443"/>
    <cellStyle name="Output 2 7 2 2 3 2 2" xfId="32444"/>
    <cellStyle name="Output 2 7 2 2 3 2 3" xfId="32445"/>
    <cellStyle name="Output 2 7 2 2 3 3" xfId="32446"/>
    <cellStyle name="Output 2 7 2 2 3 3 2" xfId="32447"/>
    <cellStyle name="Output 2 7 2 2 3 3 3" xfId="32448"/>
    <cellStyle name="Output 2 7 2 2 3 4" xfId="32449"/>
    <cellStyle name="Output 2 7 2 2 3 4 2" xfId="32450"/>
    <cellStyle name="Output 2 7 2 2 3 4 3" xfId="32451"/>
    <cellStyle name="Output 2 7 2 2 3 5" xfId="32452"/>
    <cellStyle name="Output 2 7 2 2 3 5 2" xfId="32453"/>
    <cellStyle name="Output 2 7 2 2 3 5 3" xfId="32454"/>
    <cellStyle name="Output 2 7 2 2 3 6" xfId="32455"/>
    <cellStyle name="Output 2 7 2 2 3 6 2" xfId="32456"/>
    <cellStyle name="Output 2 7 2 2 3 6 3" xfId="32457"/>
    <cellStyle name="Output 2 7 2 2 3 7" xfId="32458"/>
    <cellStyle name="Output 2 7 2 2 3 8" xfId="32459"/>
    <cellStyle name="Output 2 7 2 2 3 9" xfId="32460"/>
    <cellStyle name="Output 2 7 2 2 4" xfId="32461"/>
    <cellStyle name="Output 2 7 2 2 4 2" xfId="32462"/>
    <cellStyle name="Output 2 7 2 2 4 2 2" xfId="32463"/>
    <cellStyle name="Output 2 7 2 2 4 2 3" xfId="32464"/>
    <cellStyle name="Output 2 7 2 2 4 3" xfId="32465"/>
    <cellStyle name="Output 2 7 2 2 4 3 2" xfId="32466"/>
    <cellStyle name="Output 2 7 2 2 4 3 3" xfId="32467"/>
    <cellStyle name="Output 2 7 2 2 4 4" xfId="32468"/>
    <cellStyle name="Output 2 7 2 2 4 4 2" xfId="32469"/>
    <cellStyle name="Output 2 7 2 2 4 4 3" xfId="32470"/>
    <cellStyle name="Output 2 7 2 2 4 5" xfId="32471"/>
    <cellStyle name="Output 2 7 2 2 4 5 2" xfId="32472"/>
    <cellStyle name="Output 2 7 2 2 4 5 3" xfId="32473"/>
    <cellStyle name="Output 2 7 2 2 4 6" xfId="32474"/>
    <cellStyle name="Output 2 7 2 2 4 6 2" xfId="32475"/>
    <cellStyle name="Output 2 7 2 2 4 6 3" xfId="32476"/>
    <cellStyle name="Output 2 7 2 2 4 7" xfId="32477"/>
    <cellStyle name="Output 2 7 2 2 4 8" xfId="32478"/>
    <cellStyle name="Output 2 7 2 2 4 9" xfId="32479"/>
    <cellStyle name="Output 2 7 2 2 5" xfId="32480"/>
    <cellStyle name="Output 2 7 2 2 5 2" xfId="32481"/>
    <cellStyle name="Output 2 7 2 2 5 2 2" xfId="32482"/>
    <cellStyle name="Output 2 7 2 2 5 2 3" xfId="32483"/>
    <cellStyle name="Output 2 7 2 2 5 3" xfId="32484"/>
    <cellStyle name="Output 2 7 2 2 5 3 2" xfId="32485"/>
    <cellStyle name="Output 2 7 2 2 5 3 3" xfId="32486"/>
    <cellStyle name="Output 2 7 2 2 5 4" xfId="32487"/>
    <cellStyle name="Output 2 7 2 2 5 4 2" xfId="32488"/>
    <cellStyle name="Output 2 7 2 2 5 4 3" xfId="32489"/>
    <cellStyle name="Output 2 7 2 2 5 5" xfId="32490"/>
    <cellStyle name="Output 2 7 2 2 5 5 2" xfId="32491"/>
    <cellStyle name="Output 2 7 2 2 5 5 3" xfId="32492"/>
    <cellStyle name="Output 2 7 2 2 5 6" xfId="32493"/>
    <cellStyle name="Output 2 7 2 2 5 6 2" xfId="32494"/>
    <cellStyle name="Output 2 7 2 2 5 6 3" xfId="32495"/>
    <cellStyle name="Output 2 7 2 2 5 7" xfId="32496"/>
    <cellStyle name="Output 2 7 2 2 5 8" xfId="32497"/>
    <cellStyle name="Output 2 7 2 2 5 9" xfId="32498"/>
    <cellStyle name="Output 2 7 2 2 6" xfId="32499"/>
    <cellStyle name="Output 2 7 2 2 6 2" xfId="32500"/>
    <cellStyle name="Output 2 7 2 2 6 2 2" xfId="32501"/>
    <cellStyle name="Output 2 7 2 2 6 2 3" xfId="32502"/>
    <cellStyle name="Output 2 7 2 2 6 3" xfId="32503"/>
    <cellStyle name="Output 2 7 2 2 6 3 2" xfId="32504"/>
    <cellStyle name="Output 2 7 2 2 6 3 3" xfId="32505"/>
    <cellStyle name="Output 2 7 2 2 6 4" xfId="32506"/>
    <cellStyle name="Output 2 7 2 2 6 4 2" xfId="32507"/>
    <cellStyle name="Output 2 7 2 2 6 4 3" xfId="32508"/>
    <cellStyle name="Output 2 7 2 2 6 5" xfId="32509"/>
    <cellStyle name="Output 2 7 2 2 6 5 2" xfId="32510"/>
    <cellStyle name="Output 2 7 2 2 6 5 3" xfId="32511"/>
    <cellStyle name="Output 2 7 2 2 6 6" xfId="32512"/>
    <cellStyle name="Output 2 7 2 2 6 6 2" xfId="32513"/>
    <cellStyle name="Output 2 7 2 2 6 6 3" xfId="32514"/>
    <cellStyle name="Output 2 7 2 2 6 7" xfId="32515"/>
    <cellStyle name="Output 2 7 2 2 6 8" xfId="32516"/>
    <cellStyle name="Output 2 7 2 2 6 9" xfId="32517"/>
    <cellStyle name="Output 2 7 2 2 7" xfId="32518"/>
    <cellStyle name="Output 2 7 2 2 7 2" xfId="32519"/>
    <cellStyle name="Output 2 7 2 2 7 2 2" xfId="32520"/>
    <cellStyle name="Output 2 7 2 2 7 2 3" xfId="32521"/>
    <cellStyle name="Output 2 7 2 2 7 3" xfId="32522"/>
    <cellStyle name="Output 2 7 2 2 7 3 2" xfId="32523"/>
    <cellStyle name="Output 2 7 2 2 7 3 3" xfId="32524"/>
    <cellStyle name="Output 2 7 2 2 7 4" xfId="32525"/>
    <cellStyle name="Output 2 7 2 2 7 4 2" xfId="32526"/>
    <cellStyle name="Output 2 7 2 2 7 4 3" xfId="32527"/>
    <cellStyle name="Output 2 7 2 2 7 5" xfId="32528"/>
    <cellStyle name="Output 2 7 2 2 7 5 2" xfId="32529"/>
    <cellStyle name="Output 2 7 2 2 7 5 3" xfId="32530"/>
    <cellStyle name="Output 2 7 2 2 7 6" xfId="32531"/>
    <cellStyle name="Output 2 7 2 2 7 6 2" xfId="32532"/>
    <cellStyle name="Output 2 7 2 2 7 6 3" xfId="32533"/>
    <cellStyle name="Output 2 7 2 2 7 7" xfId="32534"/>
    <cellStyle name="Output 2 7 2 2 7 8" xfId="32535"/>
    <cellStyle name="Output 2 7 2 2 7 9" xfId="32536"/>
    <cellStyle name="Output 2 7 2 2 8" xfId="32537"/>
    <cellStyle name="Output 2 7 2 2 8 2" xfId="32538"/>
    <cellStyle name="Output 2 7 2 2 8 2 2" xfId="32539"/>
    <cellStyle name="Output 2 7 2 2 8 2 3" xfId="32540"/>
    <cellStyle name="Output 2 7 2 2 8 3" xfId="32541"/>
    <cellStyle name="Output 2 7 2 2 8 3 2" xfId="32542"/>
    <cellStyle name="Output 2 7 2 2 8 3 3" xfId="32543"/>
    <cellStyle name="Output 2 7 2 2 8 4" xfId="32544"/>
    <cellStyle name="Output 2 7 2 2 8 4 2" xfId="32545"/>
    <cellStyle name="Output 2 7 2 2 8 4 3" xfId="32546"/>
    <cellStyle name="Output 2 7 2 2 8 5" xfId="32547"/>
    <cellStyle name="Output 2 7 2 2 8 5 2" xfId="32548"/>
    <cellStyle name="Output 2 7 2 2 8 5 3" xfId="32549"/>
    <cellStyle name="Output 2 7 2 2 8 6" xfId="32550"/>
    <cellStyle name="Output 2 7 2 2 8 6 2" xfId="32551"/>
    <cellStyle name="Output 2 7 2 2 8 6 3" xfId="32552"/>
    <cellStyle name="Output 2 7 2 2 8 7" xfId="32553"/>
    <cellStyle name="Output 2 7 2 2 8 8" xfId="32554"/>
    <cellStyle name="Output 2 7 2 2 8 9" xfId="32555"/>
    <cellStyle name="Output 2 7 2 2 9" xfId="32556"/>
    <cellStyle name="Output 2 7 2 2 9 2" xfId="32557"/>
    <cellStyle name="Output 2 7 2 2 9 2 2" xfId="32558"/>
    <cellStyle name="Output 2 7 2 2 9 2 3" xfId="32559"/>
    <cellStyle name="Output 2 7 2 2 9 3" xfId="32560"/>
    <cellStyle name="Output 2 7 2 2 9 3 2" xfId="32561"/>
    <cellStyle name="Output 2 7 2 2 9 3 3" xfId="32562"/>
    <cellStyle name="Output 2 7 2 2 9 4" xfId="32563"/>
    <cellStyle name="Output 2 7 2 2 9 4 2" xfId="32564"/>
    <cellStyle name="Output 2 7 2 2 9 4 3" xfId="32565"/>
    <cellStyle name="Output 2 7 2 2 9 5" xfId="32566"/>
    <cellStyle name="Output 2 7 2 2 9 5 2" xfId="32567"/>
    <cellStyle name="Output 2 7 2 2 9 5 3" xfId="32568"/>
    <cellStyle name="Output 2 7 2 2 9 6" xfId="32569"/>
    <cellStyle name="Output 2 7 2 2 9 6 2" xfId="32570"/>
    <cellStyle name="Output 2 7 2 2 9 6 3" xfId="32571"/>
    <cellStyle name="Output 2 7 2 2 9 7" xfId="32572"/>
    <cellStyle name="Output 2 7 2 2 9 8" xfId="32573"/>
    <cellStyle name="Output 2 7 2 20" xfId="32574"/>
    <cellStyle name="Output 2 7 2 21" xfId="32575"/>
    <cellStyle name="Output 2 7 2 3" xfId="32576"/>
    <cellStyle name="Output 2 7 2 3 10" xfId="32577"/>
    <cellStyle name="Output 2 7 2 3 10 2" xfId="32578"/>
    <cellStyle name="Output 2 7 2 3 10 2 2" xfId="32579"/>
    <cellStyle name="Output 2 7 2 3 10 2 3" xfId="32580"/>
    <cellStyle name="Output 2 7 2 3 10 3" xfId="32581"/>
    <cellStyle name="Output 2 7 2 3 10 3 2" xfId="32582"/>
    <cellStyle name="Output 2 7 2 3 10 3 3" xfId="32583"/>
    <cellStyle name="Output 2 7 2 3 10 4" xfId="32584"/>
    <cellStyle name="Output 2 7 2 3 10 4 2" xfId="32585"/>
    <cellStyle name="Output 2 7 2 3 10 4 3" xfId="32586"/>
    <cellStyle name="Output 2 7 2 3 10 5" xfId="32587"/>
    <cellStyle name="Output 2 7 2 3 10 5 2" xfId="32588"/>
    <cellStyle name="Output 2 7 2 3 10 5 3" xfId="32589"/>
    <cellStyle name="Output 2 7 2 3 10 6" xfId="32590"/>
    <cellStyle name="Output 2 7 2 3 10 6 2" xfId="32591"/>
    <cellStyle name="Output 2 7 2 3 10 6 3" xfId="32592"/>
    <cellStyle name="Output 2 7 2 3 10 7" xfId="32593"/>
    <cellStyle name="Output 2 7 2 3 10 8" xfId="32594"/>
    <cellStyle name="Output 2 7 2 3 11" xfId="32595"/>
    <cellStyle name="Output 2 7 2 3 11 2" xfId="32596"/>
    <cellStyle name="Output 2 7 2 3 11 2 2" xfId="32597"/>
    <cellStyle name="Output 2 7 2 3 11 2 3" xfId="32598"/>
    <cellStyle name="Output 2 7 2 3 11 3" xfId="32599"/>
    <cellStyle name="Output 2 7 2 3 11 3 2" xfId="32600"/>
    <cellStyle name="Output 2 7 2 3 11 3 3" xfId="32601"/>
    <cellStyle name="Output 2 7 2 3 11 4" xfId="32602"/>
    <cellStyle name="Output 2 7 2 3 11 4 2" xfId="32603"/>
    <cellStyle name="Output 2 7 2 3 11 4 3" xfId="32604"/>
    <cellStyle name="Output 2 7 2 3 11 5" xfId="32605"/>
    <cellStyle name="Output 2 7 2 3 11 5 2" xfId="32606"/>
    <cellStyle name="Output 2 7 2 3 11 5 3" xfId="32607"/>
    <cellStyle name="Output 2 7 2 3 11 6" xfId="32608"/>
    <cellStyle name="Output 2 7 2 3 11 6 2" xfId="32609"/>
    <cellStyle name="Output 2 7 2 3 11 6 3" xfId="32610"/>
    <cellStyle name="Output 2 7 2 3 11 7" xfId="32611"/>
    <cellStyle name="Output 2 7 2 3 11 8" xfId="32612"/>
    <cellStyle name="Output 2 7 2 3 12" xfId="32613"/>
    <cellStyle name="Output 2 7 2 3 12 2" xfId="32614"/>
    <cellStyle name="Output 2 7 2 3 12 2 2" xfId="32615"/>
    <cellStyle name="Output 2 7 2 3 12 2 3" xfId="32616"/>
    <cellStyle name="Output 2 7 2 3 12 3" xfId="32617"/>
    <cellStyle name="Output 2 7 2 3 12 3 2" xfId="32618"/>
    <cellStyle name="Output 2 7 2 3 12 3 3" xfId="32619"/>
    <cellStyle name="Output 2 7 2 3 12 4" xfId="32620"/>
    <cellStyle name="Output 2 7 2 3 12 4 2" xfId="32621"/>
    <cellStyle name="Output 2 7 2 3 12 4 3" xfId="32622"/>
    <cellStyle name="Output 2 7 2 3 12 5" xfId="32623"/>
    <cellStyle name="Output 2 7 2 3 12 5 2" xfId="32624"/>
    <cellStyle name="Output 2 7 2 3 12 5 3" xfId="32625"/>
    <cellStyle name="Output 2 7 2 3 12 6" xfId="32626"/>
    <cellStyle name="Output 2 7 2 3 12 6 2" xfId="32627"/>
    <cellStyle name="Output 2 7 2 3 12 6 3" xfId="32628"/>
    <cellStyle name="Output 2 7 2 3 12 7" xfId="32629"/>
    <cellStyle name="Output 2 7 2 3 12 8" xfId="32630"/>
    <cellStyle name="Output 2 7 2 3 13" xfId="32631"/>
    <cellStyle name="Output 2 7 2 3 13 2" xfId="32632"/>
    <cellStyle name="Output 2 7 2 3 13 2 2" xfId="32633"/>
    <cellStyle name="Output 2 7 2 3 13 2 3" xfId="32634"/>
    <cellStyle name="Output 2 7 2 3 13 3" xfId="32635"/>
    <cellStyle name="Output 2 7 2 3 13 3 2" xfId="32636"/>
    <cellStyle name="Output 2 7 2 3 13 3 3" xfId="32637"/>
    <cellStyle name="Output 2 7 2 3 13 4" xfId="32638"/>
    <cellStyle name="Output 2 7 2 3 13 4 2" xfId="32639"/>
    <cellStyle name="Output 2 7 2 3 13 4 3" xfId="32640"/>
    <cellStyle name="Output 2 7 2 3 13 5" xfId="32641"/>
    <cellStyle name="Output 2 7 2 3 13 5 2" xfId="32642"/>
    <cellStyle name="Output 2 7 2 3 13 5 3" xfId="32643"/>
    <cellStyle name="Output 2 7 2 3 13 6" xfId="32644"/>
    <cellStyle name="Output 2 7 2 3 13 6 2" xfId="32645"/>
    <cellStyle name="Output 2 7 2 3 13 6 3" xfId="32646"/>
    <cellStyle name="Output 2 7 2 3 13 7" xfId="32647"/>
    <cellStyle name="Output 2 7 2 3 13 8" xfId="32648"/>
    <cellStyle name="Output 2 7 2 3 14" xfId="32649"/>
    <cellStyle name="Output 2 7 2 3 14 2" xfId="32650"/>
    <cellStyle name="Output 2 7 2 3 14 2 2" xfId="32651"/>
    <cellStyle name="Output 2 7 2 3 14 2 3" xfId="32652"/>
    <cellStyle name="Output 2 7 2 3 14 3" xfId="32653"/>
    <cellStyle name="Output 2 7 2 3 14 3 2" xfId="32654"/>
    <cellStyle name="Output 2 7 2 3 14 3 3" xfId="32655"/>
    <cellStyle name="Output 2 7 2 3 14 4" xfId="32656"/>
    <cellStyle name="Output 2 7 2 3 14 4 2" xfId="32657"/>
    <cellStyle name="Output 2 7 2 3 14 4 3" xfId="32658"/>
    <cellStyle name="Output 2 7 2 3 14 5" xfId="32659"/>
    <cellStyle name="Output 2 7 2 3 14 5 2" xfId="32660"/>
    <cellStyle name="Output 2 7 2 3 14 5 3" xfId="32661"/>
    <cellStyle name="Output 2 7 2 3 14 6" xfId="32662"/>
    <cellStyle name="Output 2 7 2 3 14 6 2" xfId="32663"/>
    <cellStyle name="Output 2 7 2 3 14 6 3" xfId="32664"/>
    <cellStyle name="Output 2 7 2 3 14 7" xfId="32665"/>
    <cellStyle name="Output 2 7 2 3 14 8" xfId="32666"/>
    <cellStyle name="Output 2 7 2 3 15" xfId="32667"/>
    <cellStyle name="Output 2 7 2 3 15 2" xfId="32668"/>
    <cellStyle name="Output 2 7 2 3 15 3" xfId="32669"/>
    <cellStyle name="Output 2 7 2 3 16" xfId="32670"/>
    <cellStyle name="Output 2 7 2 3 16 2" xfId="32671"/>
    <cellStyle name="Output 2 7 2 3 16 3" xfId="32672"/>
    <cellStyle name="Output 2 7 2 3 17" xfId="32673"/>
    <cellStyle name="Output 2 7 2 3 18" xfId="32674"/>
    <cellStyle name="Output 2 7 2 3 2" xfId="32675"/>
    <cellStyle name="Output 2 7 2 3 2 2" xfId="32676"/>
    <cellStyle name="Output 2 7 2 3 2 2 2" xfId="32677"/>
    <cellStyle name="Output 2 7 2 3 2 2 3" xfId="32678"/>
    <cellStyle name="Output 2 7 2 3 2 3" xfId="32679"/>
    <cellStyle name="Output 2 7 2 3 2 3 2" xfId="32680"/>
    <cellStyle name="Output 2 7 2 3 2 3 3" xfId="32681"/>
    <cellStyle name="Output 2 7 2 3 2 4" xfId="32682"/>
    <cellStyle name="Output 2 7 2 3 2 4 2" xfId="32683"/>
    <cellStyle name="Output 2 7 2 3 2 4 3" xfId="32684"/>
    <cellStyle name="Output 2 7 2 3 2 5" xfId="32685"/>
    <cellStyle name="Output 2 7 2 3 2 5 2" xfId="32686"/>
    <cellStyle name="Output 2 7 2 3 2 5 3" xfId="32687"/>
    <cellStyle name="Output 2 7 2 3 2 6" xfId="32688"/>
    <cellStyle name="Output 2 7 2 3 2 6 2" xfId="32689"/>
    <cellStyle name="Output 2 7 2 3 2 6 3" xfId="32690"/>
    <cellStyle name="Output 2 7 2 3 2 7" xfId="32691"/>
    <cellStyle name="Output 2 7 2 3 2 8" xfId="32692"/>
    <cellStyle name="Output 2 7 2 3 2 9" xfId="32693"/>
    <cellStyle name="Output 2 7 2 3 3" xfId="32694"/>
    <cellStyle name="Output 2 7 2 3 3 2" xfId="32695"/>
    <cellStyle name="Output 2 7 2 3 3 2 2" xfId="32696"/>
    <cellStyle name="Output 2 7 2 3 3 2 3" xfId="32697"/>
    <cellStyle name="Output 2 7 2 3 3 3" xfId="32698"/>
    <cellStyle name="Output 2 7 2 3 3 3 2" xfId="32699"/>
    <cellStyle name="Output 2 7 2 3 3 3 3" xfId="32700"/>
    <cellStyle name="Output 2 7 2 3 3 4" xfId="32701"/>
    <cellStyle name="Output 2 7 2 3 3 4 2" xfId="32702"/>
    <cellStyle name="Output 2 7 2 3 3 4 3" xfId="32703"/>
    <cellStyle name="Output 2 7 2 3 3 5" xfId="32704"/>
    <cellStyle name="Output 2 7 2 3 3 5 2" xfId="32705"/>
    <cellStyle name="Output 2 7 2 3 3 5 3" xfId="32706"/>
    <cellStyle name="Output 2 7 2 3 3 6" xfId="32707"/>
    <cellStyle name="Output 2 7 2 3 3 6 2" xfId="32708"/>
    <cellStyle name="Output 2 7 2 3 3 6 3" xfId="32709"/>
    <cellStyle name="Output 2 7 2 3 3 7" xfId="32710"/>
    <cellStyle name="Output 2 7 2 3 3 8" xfId="32711"/>
    <cellStyle name="Output 2 7 2 3 3 9" xfId="32712"/>
    <cellStyle name="Output 2 7 2 3 4" xfId="32713"/>
    <cellStyle name="Output 2 7 2 3 4 2" xfId="32714"/>
    <cellStyle name="Output 2 7 2 3 4 2 2" xfId="32715"/>
    <cellStyle name="Output 2 7 2 3 4 2 3" xfId="32716"/>
    <cellStyle name="Output 2 7 2 3 4 3" xfId="32717"/>
    <cellStyle name="Output 2 7 2 3 4 3 2" xfId="32718"/>
    <cellStyle name="Output 2 7 2 3 4 3 3" xfId="32719"/>
    <cellStyle name="Output 2 7 2 3 4 4" xfId="32720"/>
    <cellStyle name="Output 2 7 2 3 4 4 2" xfId="32721"/>
    <cellStyle name="Output 2 7 2 3 4 4 3" xfId="32722"/>
    <cellStyle name="Output 2 7 2 3 4 5" xfId="32723"/>
    <cellStyle name="Output 2 7 2 3 4 5 2" xfId="32724"/>
    <cellStyle name="Output 2 7 2 3 4 5 3" xfId="32725"/>
    <cellStyle name="Output 2 7 2 3 4 6" xfId="32726"/>
    <cellStyle name="Output 2 7 2 3 4 6 2" xfId="32727"/>
    <cellStyle name="Output 2 7 2 3 4 6 3" xfId="32728"/>
    <cellStyle name="Output 2 7 2 3 4 7" xfId="32729"/>
    <cellStyle name="Output 2 7 2 3 4 8" xfId="32730"/>
    <cellStyle name="Output 2 7 2 3 4 9" xfId="32731"/>
    <cellStyle name="Output 2 7 2 3 5" xfId="32732"/>
    <cellStyle name="Output 2 7 2 3 5 2" xfId="32733"/>
    <cellStyle name="Output 2 7 2 3 5 2 2" xfId="32734"/>
    <cellStyle name="Output 2 7 2 3 5 2 3" xfId="32735"/>
    <cellStyle name="Output 2 7 2 3 5 3" xfId="32736"/>
    <cellStyle name="Output 2 7 2 3 5 3 2" xfId="32737"/>
    <cellStyle name="Output 2 7 2 3 5 3 3" xfId="32738"/>
    <cellStyle name="Output 2 7 2 3 5 4" xfId="32739"/>
    <cellStyle name="Output 2 7 2 3 5 4 2" xfId="32740"/>
    <cellStyle name="Output 2 7 2 3 5 4 3" xfId="32741"/>
    <cellStyle name="Output 2 7 2 3 5 5" xfId="32742"/>
    <cellStyle name="Output 2 7 2 3 5 5 2" xfId="32743"/>
    <cellStyle name="Output 2 7 2 3 5 5 3" xfId="32744"/>
    <cellStyle name="Output 2 7 2 3 5 6" xfId="32745"/>
    <cellStyle name="Output 2 7 2 3 5 6 2" xfId="32746"/>
    <cellStyle name="Output 2 7 2 3 5 6 3" xfId="32747"/>
    <cellStyle name="Output 2 7 2 3 5 7" xfId="32748"/>
    <cellStyle name="Output 2 7 2 3 5 8" xfId="32749"/>
    <cellStyle name="Output 2 7 2 3 5 9" xfId="32750"/>
    <cellStyle name="Output 2 7 2 3 6" xfId="32751"/>
    <cellStyle name="Output 2 7 2 3 6 2" xfId="32752"/>
    <cellStyle name="Output 2 7 2 3 6 2 2" xfId="32753"/>
    <cellStyle name="Output 2 7 2 3 6 2 3" xfId="32754"/>
    <cellStyle name="Output 2 7 2 3 6 3" xfId="32755"/>
    <cellStyle name="Output 2 7 2 3 6 3 2" xfId="32756"/>
    <cellStyle name="Output 2 7 2 3 6 3 3" xfId="32757"/>
    <cellStyle name="Output 2 7 2 3 6 4" xfId="32758"/>
    <cellStyle name="Output 2 7 2 3 6 4 2" xfId="32759"/>
    <cellStyle name="Output 2 7 2 3 6 4 3" xfId="32760"/>
    <cellStyle name="Output 2 7 2 3 6 5" xfId="32761"/>
    <cellStyle name="Output 2 7 2 3 6 5 2" xfId="32762"/>
    <cellStyle name="Output 2 7 2 3 6 5 3" xfId="32763"/>
    <cellStyle name="Output 2 7 2 3 6 6" xfId="32764"/>
    <cellStyle name="Output 2 7 2 3 6 6 2" xfId="32765"/>
    <cellStyle name="Output 2 7 2 3 6 6 3" xfId="32766"/>
    <cellStyle name="Output 2 7 2 3 6 7" xfId="32767"/>
    <cellStyle name="Output 2 7 2 3 6 8" xfId="32768"/>
    <cellStyle name="Output 2 7 2 3 6 9" xfId="32769"/>
    <cellStyle name="Output 2 7 2 3 7" xfId="32770"/>
    <cellStyle name="Output 2 7 2 3 7 2" xfId="32771"/>
    <cellStyle name="Output 2 7 2 3 7 2 2" xfId="32772"/>
    <cellStyle name="Output 2 7 2 3 7 2 3" xfId="32773"/>
    <cellStyle name="Output 2 7 2 3 7 3" xfId="32774"/>
    <cellStyle name="Output 2 7 2 3 7 3 2" xfId="32775"/>
    <cellStyle name="Output 2 7 2 3 7 3 3" xfId="32776"/>
    <cellStyle name="Output 2 7 2 3 7 4" xfId="32777"/>
    <cellStyle name="Output 2 7 2 3 7 4 2" xfId="32778"/>
    <cellStyle name="Output 2 7 2 3 7 4 3" xfId="32779"/>
    <cellStyle name="Output 2 7 2 3 7 5" xfId="32780"/>
    <cellStyle name="Output 2 7 2 3 7 5 2" xfId="32781"/>
    <cellStyle name="Output 2 7 2 3 7 5 3" xfId="32782"/>
    <cellStyle name="Output 2 7 2 3 7 6" xfId="32783"/>
    <cellStyle name="Output 2 7 2 3 7 6 2" xfId="32784"/>
    <cellStyle name="Output 2 7 2 3 7 6 3" xfId="32785"/>
    <cellStyle name="Output 2 7 2 3 7 7" xfId="32786"/>
    <cellStyle name="Output 2 7 2 3 7 8" xfId="32787"/>
    <cellStyle name="Output 2 7 2 3 7 9" xfId="32788"/>
    <cellStyle name="Output 2 7 2 3 8" xfId="32789"/>
    <cellStyle name="Output 2 7 2 3 8 2" xfId="32790"/>
    <cellStyle name="Output 2 7 2 3 8 2 2" xfId="32791"/>
    <cellStyle name="Output 2 7 2 3 8 2 3" xfId="32792"/>
    <cellStyle name="Output 2 7 2 3 8 3" xfId="32793"/>
    <cellStyle name="Output 2 7 2 3 8 3 2" xfId="32794"/>
    <cellStyle name="Output 2 7 2 3 8 3 3" xfId="32795"/>
    <cellStyle name="Output 2 7 2 3 8 4" xfId="32796"/>
    <cellStyle name="Output 2 7 2 3 8 4 2" xfId="32797"/>
    <cellStyle name="Output 2 7 2 3 8 4 3" xfId="32798"/>
    <cellStyle name="Output 2 7 2 3 8 5" xfId="32799"/>
    <cellStyle name="Output 2 7 2 3 8 5 2" xfId="32800"/>
    <cellStyle name="Output 2 7 2 3 8 5 3" xfId="32801"/>
    <cellStyle name="Output 2 7 2 3 8 6" xfId="32802"/>
    <cellStyle name="Output 2 7 2 3 8 6 2" xfId="32803"/>
    <cellStyle name="Output 2 7 2 3 8 6 3" xfId="32804"/>
    <cellStyle name="Output 2 7 2 3 8 7" xfId="32805"/>
    <cellStyle name="Output 2 7 2 3 8 8" xfId="32806"/>
    <cellStyle name="Output 2 7 2 3 8 9" xfId="32807"/>
    <cellStyle name="Output 2 7 2 3 9" xfId="32808"/>
    <cellStyle name="Output 2 7 2 3 9 2" xfId="32809"/>
    <cellStyle name="Output 2 7 2 3 9 2 2" xfId="32810"/>
    <cellStyle name="Output 2 7 2 3 9 2 3" xfId="32811"/>
    <cellStyle name="Output 2 7 2 3 9 3" xfId="32812"/>
    <cellStyle name="Output 2 7 2 3 9 3 2" xfId="32813"/>
    <cellStyle name="Output 2 7 2 3 9 3 3" xfId="32814"/>
    <cellStyle name="Output 2 7 2 3 9 4" xfId="32815"/>
    <cellStyle name="Output 2 7 2 3 9 4 2" xfId="32816"/>
    <cellStyle name="Output 2 7 2 3 9 4 3" xfId="32817"/>
    <cellStyle name="Output 2 7 2 3 9 5" xfId="32818"/>
    <cellStyle name="Output 2 7 2 3 9 5 2" xfId="32819"/>
    <cellStyle name="Output 2 7 2 3 9 5 3" xfId="32820"/>
    <cellStyle name="Output 2 7 2 3 9 6" xfId="32821"/>
    <cellStyle name="Output 2 7 2 3 9 6 2" xfId="32822"/>
    <cellStyle name="Output 2 7 2 3 9 6 3" xfId="32823"/>
    <cellStyle name="Output 2 7 2 3 9 7" xfId="32824"/>
    <cellStyle name="Output 2 7 2 3 9 8" xfId="32825"/>
    <cellStyle name="Output 2 7 2 4" xfId="32826"/>
    <cellStyle name="Output 2 7 2 4 10" xfId="32827"/>
    <cellStyle name="Output 2 7 2 4 11" xfId="32828"/>
    <cellStyle name="Output 2 7 2 4 2" xfId="32829"/>
    <cellStyle name="Output 2 7 2 4 2 2" xfId="32830"/>
    <cellStyle name="Output 2 7 2 4 2 3" xfId="32831"/>
    <cellStyle name="Output 2 7 2 4 2 4" xfId="32832"/>
    <cellStyle name="Output 2 7 2 4 3" xfId="32833"/>
    <cellStyle name="Output 2 7 2 4 3 2" xfId="32834"/>
    <cellStyle name="Output 2 7 2 4 3 3" xfId="32835"/>
    <cellStyle name="Output 2 7 2 4 3 4" xfId="32836"/>
    <cellStyle name="Output 2 7 2 4 4" xfId="32837"/>
    <cellStyle name="Output 2 7 2 4 4 2" xfId="32838"/>
    <cellStyle name="Output 2 7 2 4 4 3" xfId="32839"/>
    <cellStyle name="Output 2 7 2 4 4 4" xfId="32840"/>
    <cellStyle name="Output 2 7 2 4 5" xfId="32841"/>
    <cellStyle name="Output 2 7 2 4 5 2" xfId="32842"/>
    <cellStyle name="Output 2 7 2 4 5 3" xfId="32843"/>
    <cellStyle name="Output 2 7 2 4 5 4" xfId="32844"/>
    <cellStyle name="Output 2 7 2 4 6" xfId="32845"/>
    <cellStyle name="Output 2 7 2 4 6 2" xfId="32846"/>
    <cellStyle name="Output 2 7 2 4 6 3" xfId="32847"/>
    <cellStyle name="Output 2 7 2 4 6 4" xfId="32848"/>
    <cellStyle name="Output 2 7 2 4 7" xfId="32849"/>
    <cellStyle name="Output 2 7 2 4 8" xfId="32850"/>
    <cellStyle name="Output 2 7 2 4 9" xfId="32851"/>
    <cellStyle name="Output 2 7 2 5" xfId="32852"/>
    <cellStyle name="Output 2 7 2 5 10" xfId="32853"/>
    <cellStyle name="Output 2 7 2 5 11" xfId="32854"/>
    <cellStyle name="Output 2 7 2 5 2" xfId="32855"/>
    <cellStyle name="Output 2 7 2 5 2 2" xfId="32856"/>
    <cellStyle name="Output 2 7 2 5 2 3" xfId="32857"/>
    <cellStyle name="Output 2 7 2 5 2 4" xfId="32858"/>
    <cellStyle name="Output 2 7 2 5 3" xfId="32859"/>
    <cellStyle name="Output 2 7 2 5 3 2" xfId="32860"/>
    <cellStyle name="Output 2 7 2 5 3 3" xfId="32861"/>
    <cellStyle name="Output 2 7 2 5 3 4" xfId="32862"/>
    <cellStyle name="Output 2 7 2 5 4" xfId="32863"/>
    <cellStyle name="Output 2 7 2 5 4 2" xfId="32864"/>
    <cellStyle name="Output 2 7 2 5 4 3" xfId="32865"/>
    <cellStyle name="Output 2 7 2 5 4 4" xfId="32866"/>
    <cellStyle name="Output 2 7 2 5 5" xfId="32867"/>
    <cellStyle name="Output 2 7 2 5 5 2" xfId="32868"/>
    <cellStyle name="Output 2 7 2 5 5 3" xfId="32869"/>
    <cellStyle name="Output 2 7 2 5 5 4" xfId="32870"/>
    <cellStyle name="Output 2 7 2 5 6" xfId="32871"/>
    <cellStyle name="Output 2 7 2 5 6 2" xfId="32872"/>
    <cellStyle name="Output 2 7 2 5 6 3" xfId="32873"/>
    <cellStyle name="Output 2 7 2 5 6 4" xfId="32874"/>
    <cellStyle name="Output 2 7 2 5 7" xfId="32875"/>
    <cellStyle name="Output 2 7 2 5 8" xfId="32876"/>
    <cellStyle name="Output 2 7 2 5 9" xfId="32877"/>
    <cellStyle name="Output 2 7 2 6" xfId="32878"/>
    <cellStyle name="Output 2 7 2 6 2" xfId="32879"/>
    <cellStyle name="Output 2 7 2 6 2 2" xfId="32880"/>
    <cellStyle name="Output 2 7 2 6 2 3" xfId="32881"/>
    <cellStyle name="Output 2 7 2 6 3" xfId="32882"/>
    <cellStyle name="Output 2 7 2 6 3 2" xfId="32883"/>
    <cellStyle name="Output 2 7 2 6 3 3" xfId="32884"/>
    <cellStyle name="Output 2 7 2 6 4" xfId="32885"/>
    <cellStyle name="Output 2 7 2 6 4 2" xfId="32886"/>
    <cellStyle name="Output 2 7 2 6 4 3" xfId="32887"/>
    <cellStyle name="Output 2 7 2 6 5" xfId="32888"/>
    <cellStyle name="Output 2 7 2 6 5 2" xfId="32889"/>
    <cellStyle name="Output 2 7 2 6 5 3" xfId="32890"/>
    <cellStyle name="Output 2 7 2 6 6" xfId="32891"/>
    <cellStyle name="Output 2 7 2 6 6 2" xfId="32892"/>
    <cellStyle name="Output 2 7 2 6 6 3" xfId="32893"/>
    <cellStyle name="Output 2 7 2 6 7" xfId="32894"/>
    <cellStyle name="Output 2 7 2 6 8" xfId="32895"/>
    <cellStyle name="Output 2 7 2 6 9" xfId="32896"/>
    <cellStyle name="Output 2 7 2 7" xfId="32897"/>
    <cellStyle name="Output 2 7 2 7 2" xfId="32898"/>
    <cellStyle name="Output 2 7 2 7 2 2" xfId="32899"/>
    <cellStyle name="Output 2 7 2 7 2 3" xfId="32900"/>
    <cellStyle name="Output 2 7 2 7 3" xfId="32901"/>
    <cellStyle name="Output 2 7 2 7 3 2" xfId="32902"/>
    <cellStyle name="Output 2 7 2 7 3 3" xfId="32903"/>
    <cellStyle name="Output 2 7 2 7 4" xfId="32904"/>
    <cellStyle name="Output 2 7 2 7 4 2" xfId="32905"/>
    <cellStyle name="Output 2 7 2 7 4 3" xfId="32906"/>
    <cellStyle name="Output 2 7 2 7 5" xfId="32907"/>
    <cellStyle name="Output 2 7 2 7 5 2" xfId="32908"/>
    <cellStyle name="Output 2 7 2 7 5 3" xfId="32909"/>
    <cellStyle name="Output 2 7 2 7 6" xfId="32910"/>
    <cellStyle name="Output 2 7 2 7 6 2" xfId="32911"/>
    <cellStyle name="Output 2 7 2 7 6 3" xfId="32912"/>
    <cellStyle name="Output 2 7 2 7 7" xfId="32913"/>
    <cellStyle name="Output 2 7 2 7 8" xfId="32914"/>
    <cellStyle name="Output 2 7 2 7 9" xfId="32915"/>
    <cellStyle name="Output 2 7 2 8" xfId="32916"/>
    <cellStyle name="Output 2 7 2 8 2" xfId="32917"/>
    <cellStyle name="Output 2 7 2 8 2 2" xfId="32918"/>
    <cellStyle name="Output 2 7 2 8 2 3" xfId="32919"/>
    <cellStyle name="Output 2 7 2 8 3" xfId="32920"/>
    <cellStyle name="Output 2 7 2 8 3 2" xfId="32921"/>
    <cellStyle name="Output 2 7 2 8 3 3" xfId="32922"/>
    <cellStyle name="Output 2 7 2 8 4" xfId="32923"/>
    <cellStyle name="Output 2 7 2 8 4 2" xfId="32924"/>
    <cellStyle name="Output 2 7 2 8 4 3" xfId="32925"/>
    <cellStyle name="Output 2 7 2 8 5" xfId="32926"/>
    <cellStyle name="Output 2 7 2 8 5 2" xfId="32927"/>
    <cellStyle name="Output 2 7 2 8 5 3" xfId="32928"/>
    <cellStyle name="Output 2 7 2 8 6" xfId="32929"/>
    <cellStyle name="Output 2 7 2 8 6 2" xfId="32930"/>
    <cellStyle name="Output 2 7 2 8 6 3" xfId="32931"/>
    <cellStyle name="Output 2 7 2 8 7" xfId="32932"/>
    <cellStyle name="Output 2 7 2 8 8" xfId="32933"/>
    <cellStyle name="Output 2 7 2 8 9" xfId="32934"/>
    <cellStyle name="Output 2 7 2 9" xfId="32935"/>
    <cellStyle name="Output 2 7 2 9 2" xfId="32936"/>
    <cellStyle name="Output 2 7 2 9 2 2" xfId="32937"/>
    <cellStyle name="Output 2 7 2 9 2 3" xfId="32938"/>
    <cellStyle name="Output 2 7 2 9 3" xfId="32939"/>
    <cellStyle name="Output 2 7 2 9 3 2" xfId="32940"/>
    <cellStyle name="Output 2 7 2 9 3 3" xfId="32941"/>
    <cellStyle name="Output 2 7 2 9 4" xfId="32942"/>
    <cellStyle name="Output 2 7 2 9 4 2" xfId="32943"/>
    <cellStyle name="Output 2 7 2 9 4 3" xfId="32944"/>
    <cellStyle name="Output 2 7 2 9 5" xfId="32945"/>
    <cellStyle name="Output 2 7 2 9 5 2" xfId="32946"/>
    <cellStyle name="Output 2 7 2 9 5 3" xfId="32947"/>
    <cellStyle name="Output 2 7 2 9 6" xfId="32948"/>
    <cellStyle name="Output 2 7 2 9 6 2" xfId="32949"/>
    <cellStyle name="Output 2 7 2 9 6 3" xfId="32950"/>
    <cellStyle name="Output 2 7 2 9 7" xfId="32951"/>
    <cellStyle name="Output 2 7 2 9 8" xfId="32952"/>
    <cellStyle name="Output 2 7 2 9 9" xfId="32953"/>
    <cellStyle name="Output 2 7 20" xfId="32954"/>
    <cellStyle name="Output 2 7 21" xfId="32955"/>
    <cellStyle name="Output 2 7 22" xfId="32956"/>
    <cellStyle name="Output 2 7 3" xfId="32957"/>
    <cellStyle name="Output 2 7 3 10" xfId="32958"/>
    <cellStyle name="Output 2 7 3 10 2" xfId="32959"/>
    <cellStyle name="Output 2 7 3 10 2 2" xfId="32960"/>
    <cellStyle name="Output 2 7 3 10 2 3" xfId="32961"/>
    <cellStyle name="Output 2 7 3 10 3" xfId="32962"/>
    <cellStyle name="Output 2 7 3 10 3 2" xfId="32963"/>
    <cellStyle name="Output 2 7 3 10 3 3" xfId="32964"/>
    <cellStyle name="Output 2 7 3 10 4" xfId="32965"/>
    <cellStyle name="Output 2 7 3 10 4 2" xfId="32966"/>
    <cellStyle name="Output 2 7 3 10 4 3" xfId="32967"/>
    <cellStyle name="Output 2 7 3 10 5" xfId="32968"/>
    <cellStyle name="Output 2 7 3 10 5 2" xfId="32969"/>
    <cellStyle name="Output 2 7 3 10 5 3" xfId="32970"/>
    <cellStyle name="Output 2 7 3 10 6" xfId="32971"/>
    <cellStyle name="Output 2 7 3 10 6 2" xfId="32972"/>
    <cellStyle name="Output 2 7 3 10 6 3" xfId="32973"/>
    <cellStyle name="Output 2 7 3 10 7" xfId="32974"/>
    <cellStyle name="Output 2 7 3 10 8" xfId="32975"/>
    <cellStyle name="Output 2 7 3 10 9" xfId="32976"/>
    <cellStyle name="Output 2 7 3 11" xfId="32977"/>
    <cellStyle name="Output 2 7 3 11 2" xfId="32978"/>
    <cellStyle name="Output 2 7 3 11 2 2" xfId="32979"/>
    <cellStyle name="Output 2 7 3 11 2 3" xfId="32980"/>
    <cellStyle name="Output 2 7 3 11 3" xfId="32981"/>
    <cellStyle name="Output 2 7 3 11 3 2" xfId="32982"/>
    <cellStyle name="Output 2 7 3 11 3 3" xfId="32983"/>
    <cellStyle name="Output 2 7 3 11 4" xfId="32984"/>
    <cellStyle name="Output 2 7 3 11 4 2" xfId="32985"/>
    <cellStyle name="Output 2 7 3 11 4 3" xfId="32986"/>
    <cellStyle name="Output 2 7 3 11 5" xfId="32987"/>
    <cellStyle name="Output 2 7 3 11 5 2" xfId="32988"/>
    <cellStyle name="Output 2 7 3 11 5 3" xfId="32989"/>
    <cellStyle name="Output 2 7 3 11 6" xfId="32990"/>
    <cellStyle name="Output 2 7 3 11 6 2" xfId="32991"/>
    <cellStyle name="Output 2 7 3 11 6 3" xfId="32992"/>
    <cellStyle name="Output 2 7 3 11 7" xfId="32993"/>
    <cellStyle name="Output 2 7 3 11 8" xfId="32994"/>
    <cellStyle name="Output 2 7 3 11 9" xfId="32995"/>
    <cellStyle name="Output 2 7 3 12" xfId="32996"/>
    <cellStyle name="Output 2 7 3 12 2" xfId="32997"/>
    <cellStyle name="Output 2 7 3 12 2 2" xfId="32998"/>
    <cellStyle name="Output 2 7 3 12 2 3" xfId="32999"/>
    <cellStyle name="Output 2 7 3 12 3" xfId="33000"/>
    <cellStyle name="Output 2 7 3 12 3 2" xfId="33001"/>
    <cellStyle name="Output 2 7 3 12 3 3" xfId="33002"/>
    <cellStyle name="Output 2 7 3 12 4" xfId="33003"/>
    <cellStyle name="Output 2 7 3 12 4 2" xfId="33004"/>
    <cellStyle name="Output 2 7 3 12 4 3" xfId="33005"/>
    <cellStyle name="Output 2 7 3 12 5" xfId="33006"/>
    <cellStyle name="Output 2 7 3 12 5 2" xfId="33007"/>
    <cellStyle name="Output 2 7 3 12 5 3" xfId="33008"/>
    <cellStyle name="Output 2 7 3 12 6" xfId="33009"/>
    <cellStyle name="Output 2 7 3 12 6 2" xfId="33010"/>
    <cellStyle name="Output 2 7 3 12 6 3" xfId="33011"/>
    <cellStyle name="Output 2 7 3 12 7" xfId="33012"/>
    <cellStyle name="Output 2 7 3 12 8" xfId="33013"/>
    <cellStyle name="Output 2 7 3 12 9" xfId="33014"/>
    <cellStyle name="Output 2 7 3 13" xfId="33015"/>
    <cellStyle name="Output 2 7 3 13 2" xfId="33016"/>
    <cellStyle name="Output 2 7 3 13 2 2" xfId="33017"/>
    <cellStyle name="Output 2 7 3 13 2 3" xfId="33018"/>
    <cellStyle name="Output 2 7 3 13 3" xfId="33019"/>
    <cellStyle name="Output 2 7 3 13 3 2" xfId="33020"/>
    <cellStyle name="Output 2 7 3 13 3 3" xfId="33021"/>
    <cellStyle name="Output 2 7 3 13 4" xfId="33022"/>
    <cellStyle name="Output 2 7 3 13 4 2" xfId="33023"/>
    <cellStyle name="Output 2 7 3 13 4 3" xfId="33024"/>
    <cellStyle name="Output 2 7 3 13 5" xfId="33025"/>
    <cellStyle name="Output 2 7 3 13 5 2" xfId="33026"/>
    <cellStyle name="Output 2 7 3 13 5 3" xfId="33027"/>
    <cellStyle name="Output 2 7 3 13 6" xfId="33028"/>
    <cellStyle name="Output 2 7 3 13 6 2" xfId="33029"/>
    <cellStyle name="Output 2 7 3 13 6 3" xfId="33030"/>
    <cellStyle name="Output 2 7 3 13 7" xfId="33031"/>
    <cellStyle name="Output 2 7 3 13 8" xfId="33032"/>
    <cellStyle name="Output 2 7 3 13 9" xfId="33033"/>
    <cellStyle name="Output 2 7 3 14" xfId="33034"/>
    <cellStyle name="Output 2 7 3 14 2" xfId="33035"/>
    <cellStyle name="Output 2 7 3 14 3" xfId="33036"/>
    <cellStyle name="Output 2 7 3 14 4" xfId="33037"/>
    <cellStyle name="Output 2 7 3 15" xfId="33038"/>
    <cellStyle name="Output 2 7 3 16" xfId="33039"/>
    <cellStyle name="Output 2 7 3 17" xfId="33040"/>
    <cellStyle name="Output 2 7 3 18" xfId="33041"/>
    <cellStyle name="Output 2 7 3 19" xfId="33042"/>
    <cellStyle name="Output 2 7 3 2" xfId="33043"/>
    <cellStyle name="Output 2 7 3 2 10" xfId="33044"/>
    <cellStyle name="Output 2 7 3 2 10 2" xfId="33045"/>
    <cellStyle name="Output 2 7 3 2 10 2 2" xfId="33046"/>
    <cellStyle name="Output 2 7 3 2 10 2 3" xfId="33047"/>
    <cellStyle name="Output 2 7 3 2 10 3" xfId="33048"/>
    <cellStyle name="Output 2 7 3 2 10 3 2" xfId="33049"/>
    <cellStyle name="Output 2 7 3 2 10 3 3" xfId="33050"/>
    <cellStyle name="Output 2 7 3 2 10 4" xfId="33051"/>
    <cellStyle name="Output 2 7 3 2 10 4 2" xfId="33052"/>
    <cellStyle name="Output 2 7 3 2 10 4 3" xfId="33053"/>
    <cellStyle name="Output 2 7 3 2 10 5" xfId="33054"/>
    <cellStyle name="Output 2 7 3 2 10 5 2" xfId="33055"/>
    <cellStyle name="Output 2 7 3 2 10 5 3" xfId="33056"/>
    <cellStyle name="Output 2 7 3 2 10 6" xfId="33057"/>
    <cellStyle name="Output 2 7 3 2 10 6 2" xfId="33058"/>
    <cellStyle name="Output 2 7 3 2 10 6 3" xfId="33059"/>
    <cellStyle name="Output 2 7 3 2 10 7" xfId="33060"/>
    <cellStyle name="Output 2 7 3 2 10 8" xfId="33061"/>
    <cellStyle name="Output 2 7 3 2 11" xfId="33062"/>
    <cellStyle name="Output 2 7 3 2 11 2" xfId="33063"/>
    <cellStyle name="Output 2 7 3 2 11 2 2" xfId="33064"/>
    <cellStyle name="Output 2 7 3 2 11 2 3" xfId="33065"/>
    <cellStyle name="Output 2 7 3 2 11 3" xfId="33066"/>
    <cellStyle name="Output 2 7 3 2 11 3 2" xfId="33067"/>
    <cellStyle name="Output 2 7 3 2 11 3 3" xfId="33068"/>
    <cellStyle name="Output 2 7 3 2 11 4" xfId="33069"/>
    <cellStyle name="Output 2 7 3 2 11 4 2" xfId="33070"/>
    <cellStyle name="Output 2 7 3 2 11 4 3" xfId="33071"/>
    <cellStyle name="Output 2 7 3 2 11 5" xfId="33072"/>
    <cellStyle name="Output 2 7 3 2 11 5 2" xfId="33073"/>
    <cellStyle name="Output 2 7 3 2 11 5 3" xfId="33074"/>
    <cellStyle name="Output 2 7 3 2 11 6" xfId="33075"/>
    <cellStyle name="Output 2 7 3 2 11 6 2" xfId="33076"/>
    <cellStyle name="Output 2 7 3 2 11 6 3" xfId="33077"/>
    <cellStyle name="Output 2 7 3 2 11 7" xfId="33078"/>
    <cellStyle name="Output 2 7 3 2 11 8" xfId="33079"/>
    <cellStyle name="Output 2 7 3 2 12" xfId="33080"/>
    <cellStyle name="Output 2 7 3 2 12 2" xfId="33081"/>
    <cellStyle name="Output 2 7 3 2 12 2 2" xfId="33082"/>
    <cellStyle name="Output 2 7 3 2 12 2 3" xfId="33083"/>
    <cellStyle name="Output 2 7 3 2 12 3" xfId="33084"/>
    <cellStyle name="Output 2 7 3 2 12 3 2" xfId="33085"/>
    <cellStyle name="Output 2 7 3 2 12 3 3" xfId="33086"/>
    <cellStyle name="Output 2 7 3 2 12 4" xfId="33087"/>
    <cellStyle name="Output 2 7 3 2 12 4 2" xfId="33088"/>
    <cellStyle name="Output 2 7 3 2 12 4 3" xfId="33089"/>
    <cellStyle name="Output 2 7 3 2 12 5" xfId="33090"/>
    <cellStyle name="Output 2 7 3 2 12 5 2" xfId="33091"/>
    <cellStyle name="Output 2 7 3 2 12 5 3" xfId="33092"/>
    <cellStyle name="Output 2 7 3 2 12 6" xfId="33093"/>
    <cellStyle name="Output 2 7 3 2 12 6 2" xfId="33094"/>
    <cellStyle name="Output 2 7 3 2 12 6 3" xfId="33095"/>
    <cellStyle name="Output 2 7 3 2 12 7" xfId="33096"/>
    <cellStyle name="Output 2 7 3 2 12 8" xfId="33097"/>
    <cellStyle name="Output 2 7 3 2 13" xfId="33098"/>
    <cellStyle name="Output 2 7 3 2 13 2" xfId="33099"/>
    <cellStyle name="Output 2 7 3 2 13 2 2" xfId="33100"/>
    <cellStyle name="Output 2 7 3 2 13 2 3" xfId="33101"/>
    <cellStyle name="Output 2 7 3 2 13 3" xfId="33102"/>
    <cellStyle name="Output 2 7 3 2 13 3 2" xfId="33103"/>
    <cellStyle name="Output 2 7 3 2 13 3 3" xfId="33104"/>
    <cellStyle name="Output 2 7 3 2 13 4" xfId="33105"/>
    <cellStyle name="Output 2 7 3 2 13 4 2" xfId="33106"/>
    <cellStyle name="Output 2 7 3 2 13 4 3" xfId="33107"/>
    <cellStyle name="Output 2 7 3 2 13 5" xfId="33108"/>
    <cellStyle name="Output 2 7 3 2 13 5 2" xfId="33109"/>
    <cellStyle name="Output 2 7 3 2 13 5 3" xfId="33110"/>
    <cellStyle name="Output 2 7 3 2 13 6" xfId="33111"/>
    <cellStyle name="Output 2 7 3 2 13 6 2" xfId="33112"/>
    <cellStyle name="Output 2 7 3 2 13 6 3" xfId="33113"/>
    <cellStyle name="Output 2 7 3 2 13 7" xfId="33114"/>
    <cellStyle name="Output 2 7 3 2 13 8" xfId="33115"/>
    <cellStyle name="Output 2 7 3 2 14" xfId="33116"/>
    <cellStyle name="Output 2 7 3 2 14 2" xfId="33117"/>
    <cellStyle name="Output 2 7 3 2 14 2 2" xfId="33118"/>
    <cellStyle name="Output 2 7 3 2 14 2 3" xfId="33119"/>
    <cellStyle name="Output 2 7 3 2 14 3" xfId="33120"/>
    <cellStyle name="Output 2 7 3 2 14 3 2" xfId="33121"/>
    <cellStyle name="Output 2 7 3 2 14 3 3" xfId="33122"/>
    <cellStyle name="Output 2 7 3 2 14 4" xfId="33123"/>
    <cellStyle name="Output 2 7 3 2 14 4 2" xfId="33124"/>
    <cellStyle name="Output 2 7 3 2 14 4 3" xfId="33125"/>
    <cellStyle name="Output 2 7 3 2 14 5" xfId="33126"/>
    <cellStyle name="Output 2 7 3 2 14 5 2" xfId="33127"/>
    <cellStyle name="Output 2 7 3 2 14 5 3" xfId="33128"/>
    <cellStyle name="Output 2 7 3 2 14 6" xfId="33129"/>
    <cellStyle name="Output 2 7 3 2 14 6 2" xfId="33130"/>
    <cellStyle name="Output 2 7 3 2 14 6 3" xfId="33131"/>
    <cellStyle name="Output 2 7 3 2 14 7" xfId="33132"/>
    <cellStyle name="Output 2 7 3 2 14 8" xfId="33133"/>
    <cellStyle name="Output 2 7 3 2 15" xfId="33134"/>
    <cellStyle name="Output 2 7 3 2 15 2" xfId="33135"/>
    <cellStyle name="Output 2 7 3 2 15 3" xfId="33136"/>
    <cellStyle name="Output 2 7 3 2 16" xfId="33137"/>
    <cellStyle name="Output 2 7 3 2 16 2" xfId="33138"/>
    <cellStyle name="Output 2 7 3 2 16 3" xfId="33139"/>
    <cellStyle name="Output 2 7 3 2 17" xfId="33140"/>
    <cellStyle name="Output 2 7 3 2 18" xfId="33141"/>
    <cellStyle name="Output 2 7 3 2 2" xfId="33142"/>
    <cellStyle name="Output 2 7 3 2 2 2" xfId="33143"/>
    <cellStyle name="Output 2 7 3 2 2 2 2" xfId="33144"/>
    <cellStyle name="Output 2 7 3 2 2 2 3" xfId="33145"/>
    <cellStyle name="Output 2 7 3 2 2 3" xfId="33146"/>
    <cellStyle name="Output 2 7 3 2 2 3 2" xfId="33147"/>
    <cellStyle name="Output 2 7 3 2 2 3 3" xfId="33148"/>
    <cellStyle name="Output 2 7 3 2 2 4" xfId="33149"/>
    <cellStyle name="Output 2 7 3 2 2 4 2" xfId="33150"/>
    <cellStyle name="Output 2 7 3 2 2 4 3" xfId="33151"/>
    <cellStyle name="Output 2 7 3 2 2 5" xfId="33152"/>
    <cellStyle name="Output 2 7 3 2 2 5 2" xfId="33153"/>
    <cellStyle name="Output 2 7 3 2 2 5 3" xfId="33154"/>
    <cellStyle name="Output 2 7 3 2 2 6" xfId="33155"/>
    <cellStyle name="Output 2 7 3 2 2 6 2" xfId="33156"/>
    <cellStyle name="Output 2 7 3 2 2 6 3" xfId="33157"/>
    <cellStyle name="Output 2 7 3 2 2 7" xfId="33158"/>
    <cellStyle name="Output 2 7 3 2 2 8" xfId="33159"/>
    <cellStyle name="Output 2 7 3 2 2 9" xfId="33160"/>
    <cellStyle name="Output 2 7 3 2 3" xfId="33161"/>
    <cellStyle name="Output 2 7 3 2 3 2" xfId="33162"/>
    <cellStyle name="Output 2 7 3 2 3 2 2" xfId="33163"/>
    <cellStyle name="Output 2 7 3 2 3 2 3" xfId="33164"/>
    <cellStyle name="Output 2 7 3 2 3 3" xfId="33165"/>
    <cellStyle name="Output 2 7 3 2 3 3 2" xfId="33166"/>
    <cellStyle name="Output 2 7 3 2 3 3 3" xfId="33167"/>
    <cellStyle name="Output 2 7 3 2 3 4" xfId="33168"/>
    <cellStyle name="Output 2 7 3 2 3 4 2" xfId="33169"/>
    <cellStyle name="Output 2 7 3 2 3 4 3" xfId="33170"/>
    <cellStyle name="Output 2 7 3 2 3 5" xfId="33171"/>
    <cellStyle name="Output 2 7 3 2 3 5 2" xfId="33172"/>
    <cellStyle name="Output 2 7 3 2 3 5 3" xfId="33173"/>
    <cellStyle name="Output 2 7 3 2 3 6" xfId="33174"/>
    <cellStyle name="Output 2 7 3 2 3 6 2" xfId="33175"/>
    <cellStyle name="Output 2 7 3 2 3 6 3" xfId="33176"/>
    <cellStyle name="Output 2 7 3 2 3 7" xfId="33177"/>
    <cellStyle name="Output 2 7 3 2 3 8" xfId="33178"/>
    <cellStyle name="Output 2 7 3 2 3 9" xfId="33179"/>
    <cellStyle name="Output 2 7 3 2 4" xfId="33180"/>
    <cellStyle name="Output 2 7 3 2 4 2" xfId="33181"/>
    <cellStyle name="Output 2 7 3 2 4 2 2" xfId="33182"/>
    <cellStyle name="Output 2 7 3 2 4 2 3" xfId="33183"/>
    <cellStyle name="Output 2 7 3 2 4 3" xfId="33184"/>
    <cellStyle name="Output 2 7 3 2 4 3 2" xfId="33185"/>
    <cellStyle name="Output 2 7 3 2 4 3 3" xfId="33186"/>
    <cellStyle name="Output 2 7 3 2 4 4" xfId="33187"/>
    <cellStyle name="Output 2 7 3 2 4 4 2" xfId="33188"/>
    <cellStyle name="Output 2 7 3 2 4 4 3" xfId="33189"/>
    <cellStyle name="Output 2 7 3 2 4 5" xfId="33190"/>
    <cellStyle name="Output 2 7 3 2 4 5 2" xfId="33191"/>
    <cellStyle name="Output 2 7 3 2 4 5 3" xfId="33192"/>
    <cellStyle name="Output 2 7 3 2 4 6" xfId="33193"/>
    <cellStyle name="Output 2 7 3 2 4 6 2" xfId="33194"/>
    <cellStyle name="Output 2 7 3 2 4 6 3" xfId="33195"/>
    <cellStyle name="Output 2 7 3 2 4 7" xfId="33196"/>
    <cellStyle name="Output 2 7 3 2 4 8" xfId="33197"/>
    <cellStyle name="Output 2 7 3 2 4 9" xfId="33198"/>
    <cellStyle name="Output 2 7 3 2 5" xfId="33199"/>
    <cellStyle name="Output 2 7 3 2 5 2" xfId="33200"/>
    <cellStyle name="Output 2 7 3 2 5 2 2" xfId="33201"/>
    <cellStyle name="Output 2 7 3 2 5 2 3" xfId="33202"/>
    <cellStyle name="Output 2 7 3 2 5 3" xfId="33203"/>
    <cellStyle name="Output 2 7 3 2 5 3 2" xfId="33204"/>
    <cellStyle name="Output 2 7 3 2 5 3 3" xfId="33205"/>
    <cellStyle name="Output 2 7 3 2 5 4" xfId="33206"/>
    <cellStyle name="Output 2 7 3 2 5 4 2" xfId="33207"/>
    <cellStyle name="Output 2 7 3 2 5 4 3" xfId="33208"/>
    <cellStyle name="Output 2 7 3 2 5 5" xfId="33209"/>
    <cellStyle name="Output 2 7 3 2 5 5 2" xfId="33210"/>
    <cellStyle name="Output 2 7 3 2 5 5 3" xfId="33211"/>
    <cellStyle name="Output 2 7 3 2 5 6" xfId="33212"/>
    <cellStyle name="Output 2 7 3 2 5 6 2" xfId="33213"/>
    <cellStyle name="Output 2 7 3 2 5 6 3" xfId="33214"/>
    <cellStyle name="Output 2 7 3 2 5 7" xfId="33215"/>
    <cellStyle name="Output 2 7 3 2 5 8" xfId="33216"/>
    <cellStyle name="Output 2 7 3 2 5 9" xfId="33217"/>
    <cellStyle name="Output 2 7 3 2 6" xfId="33218"/>
    <cellStyle name="Output 2 7 3 2 6 2" xfId="33219"/>
    <cellStyle name="Output 2 7 3 2 6 2 2" xfId="33220"/>
    <cellStyle name="Output 2 7 3 2 6 2 3" xfId="33221"/>
    <cellStyle name="Output 2 7 3 2 6 3" xfId="33222"/>
    <cellStyle name="Output 2 7 3 2 6 3 2" xfId="33223"/>
    <cellStyle name="Output 2 7 3 2 6 3 3" xfId="33224"/>
    <cellStyle name="Output 2 7 3 2 6 4" xfId="33225"/>
    <cellStyle name="Output 2 7 3 2 6 4 2" xfId="33226"/>
    <cellStyle name="Output 2 7 3 2 6 4 3" xfId="33227"/>
    <cellStyle name="Output 2 7 3 2 6 5" xfId="33228"/>
    <cellStyle name="Output 2 7 3 2 6 5 2" xfId="33229"/>
    <cellStyle name="Output 2 7 3 2 6 5 3" xfId="33230"/>
    <cellStyle name="Output 2 7 3 2 6 6" xfId="33231"/>
    <cellStyle name="Output 2 7 3 2 6 6 2" xfId="33232"/>
    <cellStyle name="Output 2 7 3 2 6 6 3" xfId="33233"/>
    <cellStyle name="Output 2 7 3 2 6 7" xfId="33234"/>
    <cellStyle name="Output 2 7 3 2 6 8" xfId="33235"/>
    <cellStyle name="Output 2 7 3 2 6 9" xfId="33236"/>
    <cellStyle name="Output 2 7 3 2 7" xfId="33237"/>
    <cellStyle name="Output 2 7 3 2 7 2" xfId="33238"/>
    <cellStyle name="Output 2 7 3 2 7 2 2" xfId="33239"/>
    <cellStyle name="Output 2 7 3 2 7 2 3" xfId="33240"/>
    <cellStyle name="Output 2 7 3 2 7 3" xfId="33241"/>
    <cellStyle name="Output 2 7 3 2 7 3 2" xfId="33242"/>
    <cellStyle name="Output 2 7 3 2 7 3 3" xfId="33243"/>
    <cellStyle name="Output 2 7 3 2 7 4" xfId="33244"/>
    <cellStyle name="Output 2 7 3 2 7 4 2" xfId="33245"/>
    <cellStyle name="Output 2 7 3 2 7 4 3" xfId="33246"/>
    <cellStyle name="Output 2 7 3 2 7 5" xfId="33247"/>
    <cellStyle name="Output 2 7 3 2 7 5 2" xfId="33248"/>
    <cellStyle name="Output 2 7 3 2 7 5 3" xfId="33249"/>
    <cellStyle name="Output 2 7 3 2 7 6" xfId="33250"/>
    <cellStyle name="Output 2 7 3 2 7 6 2" xfId="33251"/>
    <cellStyle name="Output 2 7 3 2 7 6 3" xfId="33252"/>
    <cellStyle name="Output 2 7 3 2 7 7" xfId="33253"/>
    <cellStyle name="Output 2 7 3 2 7 8" xfId="33254"/>
    <cellStyle name="Output 2 7 3 2 7 9" xfId="33255"/>
    <cellStyle name="Output 2 7 3 2 8" xfId="33256"/>
    <cellStyle name="Output 2 7 3 2 8 2" xfId="33257"/>
    <cellStyle name="Output 2 7 3 2 8 2 2" xfId="33258"/>
    <cellStyle name="Output 2 7 3 2 8 2 3" xfId="33259"/>
    <cellStyle name="Output 2 7 3 2 8 3" xfId="33260"/>
    <cellStyle name="Output 2 7 3 2 8 3 2" xfId="33261"/>
    <cellStyle name="Output 2 7 3 2 8 3 3" xfId="33262"/>
    <cellStyle name="Output 2 7 3 2 8 4" xfId="33263"/>
    <cellStyle name="Output 2 7 3 2 8 4 2" xfId="33264"/>
    <cellStyle name="Output 2 7 3 2 8 4 3" xfId="33265"/>
    <cellStyle name="Output 2 7 3 2 8 5" xfId="33266"/>
    <cellStyle name="Output 2 7 3 2 8 5 2" xfId="33267"/>
    <cellStyle name="Output 2 7 3 2 8 5 3" xfId="33268"/>
    <cellStyle name="Output 2 7 3 2 8 6" xfId="33269"/>
    <cellStyle name="Output 2 7 3 2 8 6 2" xfId="33270"/>
    <cellStyle name="Output 2 7 3 2 8 6 3" xfId="33271"/>
    <cellStyle name="Output 2 7 3 2 8 7" xfId="33272"/>
    <cellStyle name="Output 2 7 3 2 8 8" xfId="33273"/>
    <cellStyle name="Output 2 7 3 2 8 9" xfId="33274"/>
    <cellStyle name="Output 2 7 3 2 9" xfId="33275"/>
    <cellStyle name="Output 2 7 3 2 9 2" xfId="33276"/>
    <cellStyle name="Output 2 7 3 2 9 2 2" xfId="33277"/>
    <cellStyle name="Output 2 7 3 2 9 2 3" xfId="33278"/>
    <cellStyle name="Output 2 7 3 2 9 3" xfId="33279"/>
    <cellStyle name="Output 2 7 3 2 9 3 2" xfId="33280"/>
    <cellStyle name="Output 2 7 3 2 9 3 3" xfId="33281"/>
    <cellStyle name="Output 2 7 3 2 9 4" xfId="33282"/>
    <cellStyle name="Output 2 7 3 2 9 4 2" xfId="33283"/>
    <cellStyle name="Output 2 7 3 2 9 4 3" xfId="33284"/>
    <cellStyle name="Output 2 7 3 2 9 5" xfId="33285"/>
    <cellStyle name="Output 2 7 3 2 9 5 2" xfId="33286"/>
    <cellStyle name="Output 2 7 3 2 9 5 3" xfId="33287"/>
    <cellStyle name="Output 2 7 3 2 9 6" xfId="33288"/>
    <cellStyle name="Output 2 7 3 2 9 6 2" xfId="33289"/>
    <cellStyle name="Output 2 7 3 2 9 6 3" xfId="33290"/>
    <cellStyle name="Output 2 7 3 2 9 7" xfId="33291"/>
    <cellStyle name="Output 2 7 3 2 9 8" xfId="33292"/>
    <cellStyle name="Output 2 7 3 20" xfId="33293"/>
    <cellStyle name="Output 2 7 3 21" xfId="33294"/>
    <cellStyle name="Output 2 7 3 3" xfId="33295"/>
    <cellStyle name="Output 2 7 3 3 10" xfId="33296"/>
    <cellStyle name="Output 2 7 3 3 10 2" xfId="33297"/>
    <cellStyle name="Output 2 7 3 3 10 2 2" xfId="33298"/>
    <cellStyle name="Output 2 7 3 3 10 2 3" xfId="33299"/>
    <cellStyle name="Output 2 7 3 3 10 3" xfId="33300"/>
    <cellStyle name="Output 2 7 3 3 10 3 2" xfId="33301"/>
    <cellStyle name="Output 2 7 3 3 10 3 3" xfId="33302"/>
    <cellStyle name="Output 2 7 3 3 10 4" xfId="33303"/>
    <cellStyle name="Output 2 7 3 3 10 4 2" xfId="33304"/>
    <cellStyle name="Output 2 7 3 3 10 4 3" xfId="33305"/>
    <cellStyle name="Output 2 7 3 3 10 5" xfId="33306"/>
    <cellStyle name="Output 2 7 3 3 10 5 2" xfId="33307"/>
    <cellStyle name="Output 2 7 3 3 10 5 3" xfId="33308"/>
    <cellStyle name="Output 2 7 3 3 10 6" xfId="33309"/>
    <cellStyle name="Output 2 7 3 3 10 6 2" xfId="33310"/>
    <cellStyle name="Output 2 7 3 3 10 6 3" xfId="33311"/>
    <cellStyle name="Output 2 7 3 3 10 7" xfId="33312"/>
    <cellStyle name="Output 2 7 3 3 10 8" xfId="33313"/>
    <cellStyle name="Output 2 7 3 3 11" xfId="33314"/>
    <cellStyle name="Output 2 7 3 3 11 2" xfId="33315"/>
    <cellStyle name="Output 2 7 3 3 11 2 2" xfId="33316"/>
    <cellStyle name="Output 2 7 3 3 11 2 3" xfId="33317"/>
    <cellStyle name="Output 2 7 3 3 11 3" xfId="33318"/>
    <cellStyle name="Output 2 7 3 3 11 3 2" xfId="33319"/>
    <cellStyle name="Output 2 7 3 3 11 3 3" xfId="33320"/>
    <cellStyle name="Output 2 7 3 3 11 4" xfId="33321"/>
    <cellStyle name="Output 2 7 3 3 11 4 2" xfId="33322"/>
    <cellStyle name="Output 2 7 3 3 11 4 3" xfId="33323"/>
    <cellStyle name="Output 2 7 3 3 11 5" xfId="33324"/>
    <cellStyle name="Output 2 7 3 3 11 5 2" xfId="33325"/>
    <cellStyle name="Output 2 7 3 3 11 5 3" xfId="33326"/>
    <cellStyle name="Output 2 7 3 3 11 6" xfId="33327"/>
    <cellStyle name="Output 2 7 3 3 11 6 2" xfId="33328"/>
    <cellStyle name="Output 2 7 3 3 11 6 3" xfId="33329"/>
    <cellStyle name="Output 2 7 3 3 11 7" xfId="33330"/>
    <cellStyle name="Output 2 7 3 3 11 8" xfId="33331"/>
    <cellStyle name="Output 2 7 3 3 12" xfId="33332"/>
    <cellStyle name="Output 2 7 3 3 12 2" xfId="33333"/>
    <cellStyle name="Output 2 7 3 3 12 2 2" xfId="33334"/>
    <cellStyle name="Output 2 7 3 3 12 2 3" xfId="33335"/>
    <cellStyle name="Output 2 7 3 3 12 3" xfId="33336"/>
    <cellStyle name="Output 2 7 3 3 12 3 2" xfId="33337"/>
    <cellStyle name="Output 2 7 3 3 12 3 3" xfId="33338"/>
    <cellStyle name="Output 2 7 3 3 12 4" xfId="33339"/>
    <cellStyle name="Output 2 7 3 3 12 4 2" xfId="33340"/>
    <cellStyle name="Output 2 7 3 3 12 4 3" xfId="33341"/>
    <cellStyle name="Output 2 7 3 3 12 5" xfId="33342"/>
    <cellStyle name="Output 2 7 3 3 12 5 2" xfId="33343"/>
    <cellStyle name="Output 2 7 3 3 12 5 3" xfId="33344"/>
    <cellStyle name="Output 2 7 3 3 12 6" xfId="33345"/>
    <cellStyle name="Output 2 7 3 3 12 6 2" xfId="33346"/>
    <cellStyle name="Output 2 7 3 3 12 6 3" xfId="33347"/>
    <cellStyle name="Output 2 7 3 3 12 7" xfId="33348"/>
    <cellStyle name="Output 2 7 3 3 12 8" xfId="33349"/>
    <cellStyle name="Output 2 7 3 3 13" xfId="33350"/>
    <cellStyle name="Output 2 7 3 3 13 2" xfId="33351"/>
    <cellStyle name="Output 2 7 3 3 13 2 2" xfId="33352"/>
    <cellStyle name="Output 2 7 3 3 13 2 3" xfId="33353"/>
    <cellStyle name="Output 2 7 3 3 13 3" xfId="33354"/>
    <cellStyle name="Output 2 7 3 3 13 3 2" xfId="33355"/>
    <cellStyle name="Output 2 7 3 3 13 3 3" xfId="33356"/>
    <cellStyle name="Output 2 7 3 3 13 4" xfId="33357"/>
    <cellStyle name="Output 2 7 3 3 13 4 2" xfId="33358"/>
    <cellStyle name="Output 2 7 3 3 13 4 3" xfId="33359"/>
    <cellStyle name="Output 2 7 3 3 13 5" xfId="33360"/>
    <cellStyle name="Output 2 7 3 3 13 5 2" xfId="33361"/>
    <cellStyle name="Output 2 7 3 3 13 5 3" xfId="33362"/>
    <cellStyle name="Output 2 7 3 3 13 6" xfId="33363"/>
    <cellStyle name="Output 2 7 3 3 13 6 2" xfId="33364"/>
    <cellStyle name="Output 2 7 3 3 13 6 3" xfId="33365"/>
    <cellStyle name="Output 2 7 3 3 13 7" xfId="33366"/>
    <cellStyle name="Output 2 7 3 3 13 8" xfId="33367"/>
    <cellStyle name="Output 2 7 3 3 14" xfId="33368"/>
    <cellStyle name="Output 2 7 3 3 14 2" xfId="33369"/>
    <cellStyle name="Output 2 7 3 3 14 2 2" xfId="33370"/>
    <cellStyle name="Output 2 7 3 3 14 2 3" xfId="33371"/>
    <cellStyle name="Output 2 7 3 3 14 3" xfId="33372"/>
    <cellStyle name="Output 2 7 3 3 14 3 2" xfId="33373"/>
    <cellStyle name="Output 2 7 3 3 14 3 3" xfId="33374"/>
    <cellStyle name="Output 2 7 3 3 14 4" xfId="33375"/>
    <cellStyle name="Output 2 7 3 3 14 4 2" xfId="33376"/>
    <cellStyle name="Output 2 7 3 3 14 4 3" xfId="33377"/>
    <cellStyle name="Output 2 7 3 3 14 5" xfId="33378"/>
    <cellStyle name="Output 2 7 3 3 14 5 2" xfId="33379"/>
    <cellStyle name="Output 2 7 3 3 14 5 3" xfId="33380"/>
    <cellStyle name="Output 2 7 3 3 14 6" xfId="33381"/>
    <cellStyle name="Output 2 7 3 3 14 6 2" xfId="33382"/>
    <cellStyle name="Output 2 7 3 3 14 6 3" xfId="33383"/>
    <cellStyle name="Output 2 7 3 3 14 7" xfId="33384"/>
    <cellStyle name="Output 2 7 3 3 14 8" xfId="33385"/>
    <cellStyle name="Output 2 7 3 3 15" xfId="33386"/>
    <cellStyle name="Output 2 7 3 3 15 2" xfId="33387"/>
    <cellStyle name="Output 2 7 3 3 15 3" xfId="33388"/>
    <cellStyle name="Output 2 7 3 3 16" xfId="33389"/>
    <cellStyle name="Output 2 7 3 3 16 2" xfId="33390"/>
    <cellStyle name="Output 2 7 3 3 16 3" xfId="33391"/>
    <cellStyle name="Output 2 7 3 3 17" xfId="33392"/>
    <cellStyle name="Output 2 7 3 3 18" xfId="33393"/>
    <cellStyle name="Output 2 7 3 3 2" xfId="33394"/>
    <cellStyle name="Output 2 7 3 3 2 2" xfId="33395"/>
    <cellStyle name="Output 2 7 3 3 2 2 2" xfId="33396"/>
    <cellStyle name="Output 2 7 3 3 2 2 3" xfId="33397"/>
    <cellStyle name="Output 2 7 3 3 2 3" xfId="33398"/>
    <cellStyle name="Output 2 7 3 3 2 3 2" xfId="33399"/>
    <cellStyle name="Output 2 7 3 3 2 3 3" xfId="33400"/>
    <cellStyle name="Output 2 7 3 3 2 4" xfId="33401"/>
    <cellStyle name="Output 2 7 3 3 2 4 2" xfId="33402"/>
    <cellStyle name="Output 2 7 3 3 2 4 3" xfId="33403"/>
    <cellStyle name="Output 2 7 3 3 2 5" xfId="33404"/>
    <cellStyle name="Output 2 7 3 3 2 5 2" xfId="33405"/>
    <cellStyle name="Output 2 7 3 3 2 5 3" xfId="33406"/>
    <cellStyle name="Output 2 7 3 3 2 6" xfId="33407"/>
    <cellStyle name="Output 2 7 3 3 2 6 2" xfId="33408"/>
    <cellStyle name="Output 2 7 3 3 2 6 3" xfId="33409"/>
    <cellStyle name="Output 2 7 3 3 2 7" xfId="33410"/>
    <cellStyle name="Output 2 7 3 3 2 8" xfId="33411"/>
    <cellStyle name="Output 2 7 3 3 2 9" xfId="33412"/>
    <cellStyle name="Output 2 7 3 3 3" xfId="33413"/>
    <cellStyle name="Output 2 7 3 3 3 2" xfId="33414"/>
    <cellStyle name="Output 2 7 3 3 3 2 2" xfId="33415"/>
    <cellStyle name="Output 2 7 3 3 3 2 3" xfId="33416"/>
    <cellStyle name="Output 2 7 3 3 3 3" xfId="33417"/>
    <cellStyle name="Output 2 7 3 3 3 3 2" xfId="33418"/>
    <cellStyle name="Output 2 7 3 3 3 3 3" xfId="33419"/>
    <cellStyle name="Output 2 7 3 3 3 4" xfId="33420"/>
    <cellStyle name="Output 2 7 3 3 3 4 2" xfId="33421"/>
    <cellStyle name="Output 2 7 3 3 3 4 3" xfId="33422"/>
    <cellStyle name="Output 2 7 3 3 3 5" xfId="33423"/>
    <cellStyle name="Output 2 7 3 3 3 5 2" xfId="33424"/>
    <cellStyle name="Output 2 7 3 3 3 5 3" xfId="33425"/>
    <cellStyle name="Output 2 7 3 3 3 6" xfId="33426"/>
    <cellStyle name="Output 2 7 3 3 3 6 2" xfId="33427"/>
    <cellStyle name="Output 2 7 3 3 3 6 3" xfId="33428"/>
    <cellStyle name="Output 2 7 3 3 3 7" xfId="33429"/>
    <cellStyle name="Output 2 7 3 3 3 8" xfId="33430"/>
    <cellStyle name="Output 2 7 3 3 3 9" xfId="33431"/>
    <cellStyle name="Output 2 7 3 3 4" xfId="33432"/>
    <cellStyle name="Output 2 7 3 3 4 2" xfId="33433"/>
    <cellStyle name="Output 2 7 3 3 4 2 2" xfId="33434"/>
    <cellStyle name="Output 2 7 3 3 4 2 3" xfId="33435"/>
    <cellStyle name="Output 2 7 3 3 4 3" xfId="33436"/>
    <cellStyle name="Output 2 7 3 3 4 3 2" xfId="33437"/>
    <cellStyle name="Output 2 7 3 3 4 3 3" xfId="33438"/>
    <cellStyle name="Output 2 7 3 3 4 4" xfId="33439"/>
    <cellStyle name="Output 2 7 3 3 4 4 2" xfId="33440"/>
    <cellStyle name="Output 2 7 3 3 4 4 3" xfId="33441"/>
    <cellStyle name="Output 2 7 3 3 4 5" xfId="33442"/>
    <cellStyle name="Output 2 7 3 3 4 5 2" xfId="33443"/>
    <cellStyle name="Output 2 7 3 3 4 5 3" xfId="33444"/>
    <cellStyle name="Output 2 7 3 3 4 6" xfId="33445"/>
    <cellStyle name="Output 2 7 3 3 4 6 2" xfId="33446"/>
    <cellStyle name="Output 2 7 3 3 4 6 3" xfId="33447"/>
    <cellStyle name="Output 2 7 3 3 4 7" xfId="33448"/>
    <cellStyle name="Output 2 7 3 3 4 8" xfId="33449"/>
    <cellStyle name="Output 2 7 3 3 4 9" xfId="33450"/>
    <cellStyle name="Output 2 7 3 3 5" xfId="33451"/>
    <cellStyle name="Output 2 7 3 3 5 2" xfId="33452"/>
    <cellStyle name="Output 2 7 3 3 5 2 2" xfId="33453"/>
    <cellStyle name="Output 2 7 3 3 5 2 3" xfId="33454"/>
    <cellStyle name="Output 2 7 3 3 5 3" xfId="33455"/>
    <cellStyle name="Output 2 7 3 3 5 3 2" xfId="33456"/>
    <cellStyle name="Output 2 7 3 3 5 3 3" xfId="33457"/>
    <cellStyle name="Output 2 7 3 3 5 4" xfId="33458"/>
    <cellStyle name="Output 2 7 3 3 5 4 2" xfId="33459"/>
    <cellStyle name="Output 2 7 3 3 5 4 3" xfId="33460"/>
    <cellStyle name="Output 2 7 3 3 5 5" xfId="33461"/>
    <cellStyle name="Output 2 7 3 3 5 5 2" xfId="33462"/>
    <cellStyle name="Output 2 7 3 3 5 5 3" xfId="33463"/>
    <cellStyle name="Output 2 7 3 3 5 6" xfId="33464"/>
    <cellStyle name="Output 2 7 3 3 5 6 2" xfId="33465"/>
    <cellStyle name="Output 2 7 3 3 5 6 3" xfId="33466"/>
    <cellStyle name="Output 2 7 3 3 5 7" xfId="33467"/>
    <cellStyle name="Output 2 7 3 3 5 8" xfId="33468"/>
    <cellStyle name="Output 2 7 3 3 5 9" xfId="33469"/>
    <cellStyle name="Output 2 7 3 3 6" xfId="33470"/>
    <cellStyle name="Output 2 7 3 3 6 2" xfId="33471"/>
    <cellStyle name="Output 2 7 3 3 6 2 2" xfId="33472"/>
    <cellStyle name="Output 2 7 3 3 6 2 3" xfId="33473"/>
    <cellStyle name="Output 2 7 3 3 6 3" xfId="33474"/>
    <cellStyle name="Output 2 7 3 3 6 3 2" xfId="33475"/>
    <cellStyle name="Output 2 7 3 3 6 3 3" xfId="33476"/>
    <cellStyle name="Output 2 7 3 3 6 4" xfId="33477"/>
    <cellStyle name="Output 2 7 3 3 6 4 2" xfId="33478"/>
    <cellStyle name="Output 2 7 3 3 6 4 3" xfId="33479"/>
    <cellStyle name="Output 2 7 3 3 6 5" xfId="33480"/>
    <cellStyle name="Output 2 7 3 3 6 5 2" xfId="33481"/>
    <cellStyle name="Output 2 7 3 3 6 5 3" xfId="33482"/>
    <cellStyle name="Output 2 7 3 3 6 6" xfId="33483"/>
    <cellStyle name="Output 2 7 3 3 6 6 2" xfId="33484"/>
    <cellStyle name="Output 2 7 3 3 6 6 3" xfId="33485"/>
    <cellStyle name="Output 2 7 3 3 6 7" xfId="33486"/>
    <cellStyle name="Output 2 7 3 3 6 8" xfId="33487"/>
    <cellStyle name="Output 2 7 3 3 6 9" xfId="33488"/>
    <cellStyle name="Output 2 7 3 3 7" xfId="33489"/>
    <cellStyle name="Output 2 7 3 3 7 2" xfId="33490"/>
    <cellStyle name="Output 2 7 3 3 7 2 2" xfId="33491"/>
    <cellStyle name="Output 2 7 3 3 7 2 3" xfId="33492"/>
    <cellStyle name="Output 2 7 3 3 7 3" xfId="33493"/>
    <cellStyle name="Output 2 7 3 3 7 3 2" xfId="33494"/>
    <cellStyle name="Output 2 7 3 3 7 3 3" xfId="33495"/>
    <cellStyle name="Output 2 7 3 3 7 4" xfId="33496"/>
    <cellStyle name="Output 2 7 3 3 7 4 2" xfId="33497"/>
    <cellStyle name="Output 2 7 3 3 7 4 3" xfId="33498"/>
    <cellStyle name="Output 2 7 3 3 7 5" xfId="33499"/>
    <cellStyle name="Output 2 7 3 3 7 5 2" xfId="33500"/>
    <cellStyle name="Output 2 7 3 3 7 5 3" xfId="33501"/>
    <cellStyle name="Output 2 7 3 3 7 6" xfId="33502"/>
    <cellStyle name="Output 2 7 3 3 7 6 2" xfId="33503"/>
    <cellStyle name="Output 2 7 3 3 7 6 3" xfId="33504"/>
    <cellStyle name="Output 2 7 3 3 7 7" xfId="33505"/>
    <cellStyle name="Output 2 7 3 3 7 8" xfId="33506"/>
    <cellStyle name="Output 2 7 3 3 7 9" xfId="33507"/>
    <cellStyle name="Output 2 7 3 3 8" xfId="33508"/>
    <cellStyle name="Output 2 7 3 3 8 2" xfId="33509"/>
    <cellStyle name="Output 2 7 3 3 8 2 2" xfId="33510"/>
    <cellStyle name="Output 2 7 3 3 8 2 3" xfId="33511"/>
    <cellStyle name="Output 2 7 3 3 8 3" xfId="33512"/>
    <cellStyle name="Output 2 7 3 3 8 3 2" xfId="33513"/>
    <cellStyle name="Output 2 7 3 3 8 3 3" xfId="33514"/>
    <cellStyle name="Output 2 7 3 3 8 4" xfId="33515"/>
    <cellStyle name="Output 2 7 3 3 8 4 2" xfId="33516"/>
    <cellStyle name="Output 2 7 3 3 8 4 3" xfId="33517"/>
    <cellStyle name="Output 2 7 3 3 8 5" xfId="33518"/>
    <cellStyle name="Output 2 7 3 3 8 5 2" xfId="33519"/>
    <cellStyle name="Output 2 7 3 3 8 5 3" xfId="33520"/>
    <cellStyle name="Output 2 7 3 3 8 6" xfId="33521"/>
    <cellStyle name="Output 2 7 3 3 8 6 2" xfId="33522"/>
    <cellStyle name="Output 2 7 3 3 8 6 3" xfId="33523"/>
    <cellStyle name="Output 2 7 3 3 8 7" xfId="33524"/>
    <cellStyle name="Output 2 7 3 3 8 8" xfId="33525"/>
    <cellStyle name="Output 2 7 3 3 8 9" xfId="33526"/>
    <cellStyle name="Output 2 7 3 3 9" xfId="33527"/>
    <cellStyle name="Output 2 7 3 3 9 2" xfId="33528"/>
    <cellStyle name="Output 2 7 3 3 9 2 2" xfId="33529"/>
    <cellStyle name="Output 2 7 3 3 9 2 3" xfId="33530"/>
    <cellStyle name="Output 2 7 3 3 9 3" xfId="33531"/>
    <cellStyle name="Output 2 7 3 3 9 3 2" xfId="33532"/>
    <cellStyle name="Output 2 7 3 3 9 3 3" xfId="33533"/>
    <cellStyle name="Output 2 7 3 3 9 4" xfId="33534"/>
    <cellStyle name="Output 2 7 3 3 9 4 2" xfId="33535"/>
    <cellStyle name="Output 2 7 3 3 9 4 3" xfId="33536"/>
    <cellStyle name="Output 2 7 3 3 9 5" xfId="33537"/>
    <cellStyle name="Output 2 7 3 3 9 5 2" xfId="33538"/>
    <cellStyle name="Output 2 7 3 3 9 5 3" xfId="33539"/>
    <cellStyle name="Output 2 7 3 3 9 6" xfId="33540"/>
    <cellStyle name="Output 2 7 3 3 9 6 2" xfId="33541"/>
    <cellStyle name="Output 2 7 3 3 9 6 3" xfId="33542"/>
    <cellStyle name="Output 2 7 3 3 9 7" xfId="33543"/>
    <cellStyle name="Output 2 7 3 3 9 8" xfId="33544"/>
    <cellStyle name="Output 2 7 3 4" xfId="33545"/>
    <cellStyle name="Output 2 7 3 4 10" xfId="33546"/>
    <cellStyle name="Output 2 7 3 4 11" xfId="33547"/>
    <cellStyle name="Output 2 7 3 4 2" xfId="33548"/>
    <cellStyle name="Output 2 7 3 4 2 2" xfId="33549"/>
    <cellStyle name="Output 2 7 3 4 2 3" xfId="33550"/>
    <cellStyle name="Output 2 7 3 4 2 4" xfId="33551"/>
    <cellStyle name="Output 2 7 3 4 3" xfId="33552"/>
    <cellStyle name="Output 2 7 3 4 3 2" xfId="33553"/>
    <cellStyle name="Output 2 7 3 4 3 3" xfId="33554"/>
    <cellStyle name="Output 2 7 3 4 3 4" xfId="33555"/>
    <cellStyle name="Output 2 7 3 4 4" xfId="33556"/>
    <cellStyle name="Output 2 7 3 4 4 2" xfId="33557"/>
    <cellStyle name="Output 2 7 3 4 4 3" xfId="33558"/>
    <cellStyle name="Output 2 7 3 4 4 4" xfId="33559"/>
    <cellStyle name="Output 2 7 3 4 5" xfId="33560"/>
    <cellStyle name="Output 2 7 3 4 5 2" xfId="33561"/>
    <cellStyle name="Output 2 7 3 4 5 3" xfId="33562"/>
    <cellStyle name="Output 2 7 3 4 5 4" xfId="33563"/>
    <cellStyle name="Output 2 7 3 4 6" xfId="33564"/>
    <cellStyle name="Output 2 7 3 4 6 2" xfId="33565"/>
    <cellStyle name="Output 2 7 3 4 6 3" xfId="33566"/>
    <cellStyle name="Output 2 7 3 4 6 4" xfId="33567"/>
    <cellStyle name="Output 2 7 3 4 7" xfId="33568"/>
    <cellStyle name="Output 2 7 3 4 8" xfId="33569"/>
    <cellStyle name="Output 2 7 3 4 9" xfId="33570"/>
    <cellStyle name="Output 2 7 3 5" xfId="33571"/>
    <cellStyle name="Output 2 7 3 5 10" xfId="33572"/>
    <cellStyle name="Output 2 7 3 5 11" xfId="33573"/>
    <cellStyle name="Output 2 7 3 5 2" xfId="33574"/>
    <cellStyle name="Output 2 7 3 5 2 2" xfId="33575"/>
    <cellStyle name="Output 2 7 3 5 2 3" xfId="33576"/>
    <cellStyle name="Output 2 7 3 5 2 4" xfId="33577"/>
    <cellStyle name="Output 2 7 3 5 3" xfId="33578"/>
    <cellStyle name="Output 2 7 3 5 3 2" xfId="33579"/>
    <cellStyle name="Output 2 7 3 5 3 3" xfId="33580"/>
    <cellStyle name="Output 2 7 3 5 3 4" xfId="33581"/>
    <cellStyle name="Output 2 7 3 5 4" xfId="33582"/>
    <cellStyle name="Output 2 7 3 5 4 2" xfId="33583"/>
    <cellStyle name="Output 2 7 3 5 4 3" xfId="33584"/>
    <cellStyle name="Output 2 7 3 5 4 4" xfId="33585"/>
    <cellStyle name="Output 2 7 3 5 5" xfId="33586"/>
    <cellStyle name="Output 2 7 3 5 5 2" xfId="33587"/>
    <cellStyle name="Output 2 7 3 5 5 3" xfId="33588"/>
    <cellStyle name="Output 2 7 3 5 5 4" xfId="33589"/>
    <cellStyle name="Output 2 7 3 5 6" xfId="33590"/>
    <cellStyle name="Output 2 7 3 5 6 2" xfId="33591"/>
    <cellStyle name="Output 2 7 3 5 6 3" xfId="33592"/>
    <cellStyle name="Output 2 7 3 5 6 4" xfId="33593"/>
    <cellStyle name="Output 2 7 3 5 7" xfId="33594"/>
    <cellStyle name="Output 2 7 3 5 8" xfId="33595"/>
    <cellStyle name="Output 2 7 3 5 9" xfId="33596"/>
    <cellStyle name="Output 2 7 3 6" xfId="33597"/>
    <cellStyle name="Output 2 7 3 6 2" xfId="33598"/>
    <cellStyle name="Output 2 7 3 6 2 2" xfId="33599"/>
    <cellStyle name="Output 2 7 3 6 2 3" xfId="33600"/>
    <cellStyle name="Output 2 7 3 6 3" xfId="33601"/>
    <cellStyle name="Output 2 7 3 6 3 2" xfId="33602"/>
    <cellStyle name="Output 2 7 3 6 3 3" xfId="33603"/>
    <cellStyle name="Output 2 7 3 6 4" xfId="33604"/>
    <cellStyle name="Output 2 7 3 6 4 2" xfId="33605"/>
    <cellStyle name="Output 2 7 3 6 4 3" xfId="33606"/>
    <cellStyle name="Output 2 7 3 6 5" xfId="33607"/>
    <cellStyle name="Output 2 7 3 6 5 2" xfId="33608"/>
    <cellStyle name="Output 2 7 3 6 5 3" xfId="33609"/>
    <cellStyle name="Output 2 7 3 6 6" xfId="33610"/>
    <cellStyle name="Output 2 7 3 6 6 2" xfId="33611"/>
    <cellStyle name="Output 2 7 3 6 6 3" xfId="33612"/>
    <cellStyle name="Output 2 7 3 6 7" xfId="33613"/>
    <cellStyle name="Output 2 7 3 6 8" xfId="33614"/>
    <cellStyle name="Output 2 7 3 6 9" xfId="33615"/>
    <cellStyle name="Output 2 7 3 7" xfId="33616"/>
    <cellStyle name="Output 2 7 3 7 2" xfId="33617"/>
    <cellStyle name="Output 2 7 3 7 2 2" xfId="33618"/>
    <cellStyle name="Output 2 7 3 7 2 3" xfId="33619"/>
    <cellStyle name="Output 2 7 3 7 3" xfId="33620"/>
    <cellStyle name="Output 2 7 3 7 3 2" xfId="33621"/>
    <cellStyle name="Output 2 7 3 7 3 3" xfId="33622"/>
    <cellStyle name="Output 2 7 3 7 4" xfId="33623"/>
    <cellStyle name="Output 2 7 3 7 4 2" xfId="33624"/>
    <cellStyle name="Output 2 7 3 7 4 3" xfId="33625"/>
    <cellStyle name="Output 2 7 3 7 5" xfId="33626"/>
    <cellStyle name="Output 2 7 3 7 5 2" xfId="33627"/>
    <cellStyle name="Output 2 7 3 7 5 3" xfId="33628"/>
    <cellStyle name="Output 2 7 3 7 6" xfId="33629"/>
    <cellStyle name="Output 2 7 3 7 6 2" xfId="33630"/>
    <cellStyle name="Output 2 7 3 7 6 3" xfId="33631"/>
    <cellStyle name="Output 2 7 3 7 7" xfId="33632"/>
    <cellStyle name="Output 2 7 3 7 8" xfId="33633"/>
    <cellStyle name="Output 2 7 3 7 9" xfId="33634"/>
    <cellStyle name="Output 2 7 3 8" xfId="33635"/>
    <cellStyle name="Output 2 7 3 8 2" xfId="33636"/>
    <cellStyle name="Output 2 7 3 8 2 2" xfId="33637"/>
    <cellStyle name="Output 2 7 3 8 2 3" xfId="33638"/>
    <cellStyle name="Output 2 7 3 8 3" xfId="33639"/>
    <cellStyle name="Output 2 7 3 8 3 2" xfId="33640"/>
    <cellStyle name="Output 2 7 3 8 3 3" xfId="33641"/>
    <cellStyle name="Output 2 7 3 8 4" xfId="33642"/>
    <cellStyle name="Output 2 7 3 8 4 2" xfId="33643"/>
    <cellStyle name="Output 2 7 3 8 4 3" xfId="33644"/>
    <cellStyle name="Output 2 7 3 8 5" xfId="33645"/>
    <cellStyle name="Output 2 7 3 8 5 2" xfId="33646"/>
    <cellStyle name="Output 2 7 3 8 5 3" xfId="33647"/>
    <cellStyle name="Output 2 7 3 8 6" xfId="33648"/>
    <cellStyle name="Output 2 7 3 8 6 2" xfId="33649"/>
    <cellStyle name="Output 2 7 3 8 6 3" xfId="33650"/>
    <cellStyle name="Output 2 7 3 8 7" xfId="33651"/>
    <cellStyle name="Output 2 7 3 8 8" xfId="33652"/>
    <cellStyle name="Output 2 7 3 8 9" xfId="33653"/>
    <cellStyle name="Output 2 7 3 9" xfId="33654"/>
    <cellStyle name="Output 2 7 3 9 2" xfId="33655"/>
    <cellStyle name="Output 2 7 3 9 2 2" xfId="33656"/>
    <cellStyle name="Output 2 7 3 9 2 3" xfId="33657"/>
    <cellStyle name="Output 2 7 3 9 3" xfId="33658"/>
    <cellStyle name="Output 2 7 3 9 3 2" xfId="33659"/>
    <cellStyle name="Output 2 7 3 9 3 3" xfId="33660"/>
    <cellStyle name="Output 2 7 3 9 4" xfId="33661"/>
    <cellStyle name="Output 2 7 3 9 4 2" xfId="33662"/>
    <cellStyle name="Output 2 7 3 9 4 3" xfId="33663"/>
    <cellStyle name="Output 2 7 3 9 5" xfId="33664"/>
    <cellStyle name="Output 2 7 3 9 5 2" xfId="33665"/>
    <cellStyle name="Output 2 7 3 9 5 3" xfId="33666"/>
    <cellStyle name="Output 2 7 3 9 6" xfId="33667"/>
    <cellStyle name="Output 2 7 3 9 6 2" xfId="33668"/>
    <cellStyle name="Output 2 7 3 9 6 3" xfId="33669"/>
    <cellStyle name="Output 2 7 3 9 7" xfId="33670"/>
    <cellStyle name="Output 2 7 3 9 8" xfId="33671"/>
    <cellStyle name="Output 2 7 3 9 9" xfId="33672"/>
    <cellStyle name="Output 2 7 4" xfId="33673"/>
    <cellStyle name="Output 2 7 4 10" xfId="33674"/>
    <cellStyle name="Output 2 7 4 10 2" xfId="33675"/>
    <cellStyle name="Output 2 7 4 10 2 2" xfId="33676"/>
    <cellStyle name="Output 2 7 4 10 2 3" xfId="33677"/>
    <cellStyle name="Output 2 7 4 10 3" xfId="33678"/>
    <cellStyle name="Output 2 7 4 10 3 2" xfId="33679"/>
    <cellStyle name="Output 2 7 4 10 3 3" xfId="33680"/>
    <cellStyle name="Output 2 7 4 10 4" xfId="33681"/>
    <cellStyle name="Output 2 7 4 10 4 2" xfId="33682"/>
    <cellStyle name="Output 2 7 4 10 4 3" xfId="33683"/>
    <cellStyle name="Output 2 7 4 10 5" xfId="33684"/>
    <cellStyle name="Output 2 7 4 10 5 2" xfId="33685"/>
    <cellStyle name="Output 2 7 4 10 5 3" xfId="33686"/>
    <cellStyle name="Output 2 7 4 10 6" xfId="33687"/>
    <cellStyle name="Output 2 7 4 10 6 2" xfId="33688"/>
    <cellStyle name="Output 2 7 4 10 6 3" xfId="33689"/>
    <cellStyle name="Output 2 7 4 10 7" xfId="33690"/>
    <cellStyle name="Output 2 7 4 10 8" xfId="33691"/>
    <cellStyle name="Output 2 7 4 11" xfId="33692"/>
    <cellStyle name="Output 2 7 4 11 2" xfId="33693"/>
    <cellStyle name="Output 2 7 4 11 2 2" xfId="33694"/>
    <cellStyle name="Output 2 7 4 11 2 3" xfId="33695"/>
    <cellStyle name="Output 2 7 4 11 3" xfId="33696"/>
    <cellStyle name="Output 2 7 4 11 3 2" xfId="33697"/>
    <cellStyle name="Output 2 7 4 11 3 3" xfId="33698"/>
    <cellStyle name="Output 2 7 4 11 4" xfId="33699"/>
    <cellStyle name="Output 2 7 4 11 4 2" xfId="33700"/>
    <cellStyle name="Output 2 7 4 11 4 3" xfId="33701"/>
    <cellStyle name="Output 2 7 4 11 5" xfId="33702"/>
    <cellStyle name="Output 2 7 4 11 5 2" xfId="33703"/>
    <cellStyle name="Output 2 7 4 11 5 3" xfId="33704"/>
    <cellStyle name="Output 2 7 4 11 6" xfId="33705"/>
    <cellStyle name="Output 2 7 4 11 6 2" xfId="33706"/>
    <cellStyle name="Output 2 7 4 11 6 3" xfId="33707"/>
    <cellStyle name="Output 2 7 4 11 7" xfId="33708"/>
    <cellStyle name="Output 2 7 4 11 8" xfId="33709"/>
    <cellStyle name="Output 2 7 4 12" xfId="33710"/>
    <cellStyle name="Output 2 7 4 12 2" xfId="33711"/>
    <cellStyle name="Output 2 7 4 12 2 2" xfId="33712"/>
    <cellStyle name="Output 2 7 4 12 2 3" xfId="33713"/>
    <cellStyle name="Output 2 7 4 12 3" xfId="33714"/>
    <cellStyle name="Output 2 7 4 12 3 2" xfId="33715"/>
    <cellStyle name="Output 2 7 4 12 3 3" xfId="33716"/>
    <cellStyle name="Output 2 7 4 12 4" xfId="33717"/>
    <cellStyle name="Output 2 7 4 12 4 2" xfId="33718"/>
    <cellStyle name="Output 2 7 4 12 4 3" xfId="33719"/>
    <cellStyle name="Output 2 7 4 12 5" xfId="33720"/>
    <cellStyle name="Output 2 7 4 12 5 2" xfId="33721"/>
    <cellStyle name="Output 2 7 4 12 5 3" xfId="33722"/>
    <cellStyle name="Output 2 7 4 12 6" xfId="33723"/>
    <cellStyle name="Output 2 7 4 12 6 2" xfId="33724"/>
    <cellStyle name="Output 2 7 4 12 6 3" xfId="33725"/>
    <cellStyle name="Output 2 7 4 12 7" xfId="33726"/>
    <cellStyle name="Output 2 7 4 12 8" xfId="33727"/>
    <cellStyle name="Output 2 7 4 13" xfId="33728"/>
    <cellStyle name="Output 2 7 4 13 2" xfId="33729"/>
    <cellStyle name="Output 2 7 4 13 2 2" xfId="33730"/>
    <cellStyle name="Output 2 7 4 13 2 3" xfId="33731"/>
    <cellStyle name="Output 2 7 4 13 3" xfId="33732"/>
    <cellStyle name="Output 2 7 4 13 3 2" xfId="33733"/>
    <cellStyle name="Output 2 7 4 13 3 3" xfId="33734"/>
    <cellStyle name="Output 2 7 4 13 4" xfId="33735"/>
    <cellStyle name="Output 2 7 4 13 4 2" xfId="33736"/>
    <cellStyle name="Output 2 7 4 13 4 3" xfId="33737"/>
    <cellStyle name="Output 2 7 4 13 5" xfId="33738"/>
    <cellStyle name="Output 2 7 4 13 5 2" xfId="33739"/>
    <cellStyle name="Output 2 7 4 13 5 3" xfId="33740"/>
    <cellStyle name="Output 2 7 4 13 6" xfId="33741"/>
    <cellStyle name="Output 2 7 4 13 6 2" xfId="33742"/>
    <cellStyle name="Output 2 7 4 13 6 3" xfId="33743"/>
    <cellStyle name="Output 2 7 4 13 7" xfId="33744"/>
    <cellStyle name="Output 2 7 4 13 8" xfId="33745"/>
    <cellStyle name="Output 2 7 4 14" xfId="33746"/>
    <cellStyle name="Output 2 7 4 14 2" xfId="33747"/>
    <cellStyle name="Output 2 7 4 14 2 2" xfId="33748"/>
    <cellStyle name="Output 2 7 4 14 2 3" xfId="33749"/>
    <cellStyle name="Output 2 7 4 14 3" xfId="33750"/>
    <cellStyle name="Output 2 7 4 14 3 2" xfId="33751"/>
    <cellStyle name="Output 2 7 4 14 3 3" xfId="33752"/>
    <cellStyle name="Output 2 7 4 14 4" xfId="33753"/>
    <cellStyle name="Output 2 7 4 14 4 2" xfId="33754"/>
    <cellStyle name="Output 2 7 4 14 4 3" xfId="33755"/>
    <cellStyle name="Output 2 7 4 14 5" xfId="33756"/>
    <cellStyle name="Output 2 7 4 14 5 2" xfId="33757"/>
    <cellStyle name="Output 2 7 4 14 5 3" xfId="33758"/>
    <cellStyle name="Output 2 7 4 14 6" xfId="33759"/>
    <cellStyle name="Output 2 7 4 14 6 2" xfId="33760"/>
    <cellStyle name="Output 2 7 4 14 6 3" xfId="33761"/>
    <cellStyle name="Output 2 7 4 14 7" xfId="33762"/>
    <cellStyle name="Output 2 7 4 14 8" xfId="33763"/>
    <cellStyle name="Output 2 7 4 15" xfId="33764"/>
    <cellStyle name="Output 2 7 4 15 2" xfId="33765"/>
    <cellStyle name="Output 2 7 4 15 3" xfId="33766"/>
    <cellStyle name="Output 2 7 4 16" xfId="33767"/>
    <cellStyle name="Output 2 7 4 16 2" xfId="33768"/>
    <cellStyle name="Output 2 7 4 16 3" xfId="33769"/>
    <cellStyle name="Output 2 7 4 17" xfId="33770"/>
    <cellStyle name="Output 2 7 4 18" xfId="33771"/>
    <cellStyle name="Output 2 7 4 2" xfId="33772"/>
    <cellStyle name="Output 2 7 4 2 2" xfId="33773"/>
    <cellStyle name="Output 2 7 4 2 2 2" xfId="33774"/>
    <cellStyle name="Output 2 7 4 2 2 3" xfId="33775"/>
    <cellStyle name="Output 2 7 4 2 3" xfId="33776"/>
    <cellStyle name="Output 2 7 4 2 3 2" xfId="33777"/>
    <cellStyle name="Output 2 7 4 2 3 3" xfId="33778"/>
    <cellStyle name="Output 2 7 4 2 4" xfId="33779"/>
    <cellStyle name="Output 2 7 4 2 4 2" xfId="33780"/>
    <cellStyle name="Output 2 7 4 2 4 3" xfId="33781"/>
    <cellStyle name="Output 2 7 4 2 5" xfId="33782"/>
    <cellStyle name="Output 2 7 4 2 5 2" xfId="33783"/>
    <cellStyle name="Output 2 7 4 2 5 3" xfId="33784"/>
    <cellStyle name="Output 2 7 4 2 6" xfId="33785"/>
    <cellStyle name="Output 2 7 4 2 6 2" xfId="33786"/>
    <cellStyle name="Output 2 7 4 2 6 3" xfId="33787"/>
    <cellStyle name="Output 2 7 4 2 7" xfId="33788"/>
    <cellStyle name="Output 2 7 4 2 8" xfId="33789"/>
    <cellStyle name="Output 2 7 4 2 9" xfId="33790"/>
    <cellStyle name="Output 2 7 4 3" xfId="33791"/>
    <cellStyle name="Output 2 7 4 3 2" xfId="33792"/>
    <cellStyle name="Output 2 7 4 3 2 2" xfId="33793"/>
    <cellStyle name="Output 2 7 4 3 2 3" xfId="33794"/>
    <cellStyle name="Output 2 7 4 3 3" xfId="33795"/>
    <cellStyle name="Output 2 7 4 3 3 2" xfId="33796"/>
    <cellStyle name="Output 2 7 4 3 3 3" xfId="33797"/>
    <cellStyle name="Output 2 7 4 3 4" xfId="33798"/>
    <cellStyle name="Output 2 7 4 3 4 2" xfId="33799"/>
    <cellStyle name="Output 2 7 4 3 4 3" xfId="33800"/>
    <cellStyle name="Output 2 7 4 3 5" xfId="33801"/>
    <cellStyle name="Output 2 7 4 3 5 2" xfId="33802"/>
    <cellStyle name="Output 2 7 4 3 5 3" xfId="33803"/>
    <cellStyle name="Output 2 7 4 3 6" xfId="33804"/>
    <cellStyle name="Output 2 7 4 3 6 2" xfId="33805"/>
    <cellStyle name="Output 2 7 4 3 6 3" xfId="33806"/>
    <cellStyle name="Output 2 7 4 3 7" xfId="33807"/>
    <cellStyle name="Output 2 7 4 3 8" xfId="33808"/>
    <cellStyle name="Output 2 7 4 3 9" xfId="33809"/>
    <cellStyle name="Output 2 7 4 4" xfId="33810"/>
    <cellStyle name="Output 2 7 4 4 2" xfId="33811"/>
    <cellStyle name="Output 2 7 4 4 2 2" xfId="33812"/>
    <cellStyle name="Output 2 7 4 4 2 3" xfId="33813"/>
    <cellStyle name="Output 2 7 4 4 3" xfId="33814"/>
    <cellStyle name="Output 2 7 4 4 3 2" xfId="33815"/>
    <cellStyle name="Output 2 7 4 4 3 3" xfId="33816"/>
    <cellStyle name="Output 2 7 4 4 4" xfId="33817"/>
    <cellStyle name="Output 2 7 4 4 4 2" xfId="33818"/>
    <cellStyle name="Output 2 7 4 4 4 3" xfId="33819"/>
    <cellStyle name="Output 2 7 4 4 5" xfId="33820"/>
    <cellStyle name="Output 2 7 4 4 5 2" xfId="33821"/>
    <cellStyle name="Output 2 7 4 4 5 3" xfId="33822"/>
    <cellStyle name="Output 2 7 4 4 6" xfId="33823"/>
    <cellStyle name="Output 2 7 4 4 6 2" xfId="33824"/>
    <cellStyle name="Output 2 7 4 4 6 3" xfId="33825"/>
    <cellStyle name="Output 2 7 4 4 7" xfId="33826"/>
    <cellStyle name="Output 2 7 4 4 8" xfId="33827"/>
    <cellStyle name="Output 2 7 4 4 9" xfId="33828"/>
    <cellStyle name="Output 2 7 4 5" xfId="33829"/>
    <cellStyle name="Output 2 7 4 5 2" xfId="33830"/>
    <cellStyle name="Output 2 7 4 5 2 2" xfId="33831"/>
    <cellStyle name="Output 2 7 4 5 2 3" xfId="33832"/>
    <cellStyle name="Output 2 7 4 5 3" xfId="33833"/>
    <cellStyle name="Output 2 7 4 5 3 2" xfId="33834"/>
    <cellStyle name="Output 2 7 4 5 3 3" xfId="33835"/>
    <cellStyle name="Output 2 7 4 5 4" xfId="33836"/>
    <cellStyle name="Output 2 7 4 5 4 2" xfId="33837"/>
    <cellStyle name="Output 2 7 4 5 4 3" xfId="33838"/>
    <cellStyle name="Output 2 7 4 5 5" xfId="33839"/>
    <cellStyle name="Output 2 7 4 5 5 2" xfId="33840"/>
    <cellStyle name="Output 2 7 4 5 5 3" xfId="33841"/>
    <cellStyle name="Output 2 7 4 5 6" xfId="33842"/>
    <cellStyle name="Output 2 7 4 5 6 2" xfId="33843"/>
    <cellStyle name="Output 2 7 4 5 6 3" xfId="33844"/>
    <cellStyle name="Output 2 7 4 5 7" xfId="33845"/>
    <cellStyle name="Output 2 7 4 5 8" xfId="33846"/>
    <cellStyle name="Output 2 7 4 5 9" xfId="33847"/>
    <cellStyle name="Output 2 7 4 6" xfId="33848"/>
    <cellStyle name="Output 2 7 4 6 2" xfId="33849"/>
    <cellStyle name="Output 2 7 4 6 2 2" xfId="33850"/>
    <cellStyle name="Output 2 7 4 6 2 3" xfId="33851"/>
    <cellStyle name="Output 2 7 4 6 3" xfId="33852"/>
    <cellStyle name="Output 2 7 4 6 3 2" xfId="33853"/>
    <cellStyle name="Output 2 7 4 6 3 3" xfId="33854"/>
    <cellStyle name="Output 2 7 4 6 4" xfId="33855"/>
    <cellStyle name="Output 2 7 4 6 4 2" xfId="33856"/>
    <cellStyle name="Output 2 7 4 6 4 3" xfId="33857"/>
    <cellStyle name="Output 2 7 4 6 5" xfId="33858"/>
    <cellStyle name="Output 2 7 4 6 5 2" xfId="33859"/>
    <cellStyle name="Output 2 7 4 6 5 3" xfId="33860"/>
    <cellStyle name="Output 2 7 4 6 6" xfId="33861"/>
    <cellStyle name="Output 2 7 4 6 6 2" xfId="33862"/>
    <cellStyle name="Output 2 7 4 6 6 3" xfId="33863"/>
    <cellStyle name="Output 2 7 4 6 7" xfId="33864"/>
    <cellStyle name="Output 2 7 4 6 8" xfId="33865"/>
    <cellStyle name="Output 2 7 4 6 9" xfId="33866"/>
    <cellStyle name="Output 2 7 4 7" xfId="33867"/>
    <cellStyle name="Output 2 7 4 7 2" xfId="33868"/>
    <cellStyle name="Output 2 7 4 7 2 2" xfId="33869"/>
    <cellStyle name="Output 2 7 4 7 2 3" xfId="33870"/>
    <cellStyle name="Output 2 7 4 7 3" xfId="33871"/>
    <cellStyle name="Output 2 7 4 7 3 2" xfId="33872"/>
    <cellStyle name="Output 2 7 4 7 3 3" xfId="33873"/>
    <cellStyle name="Output 2 7 4 7 4" xfId="33874"/>
    <cellStyle name="Output 2 7 4 7 4 2" xfId="33875"/>
    <cellStyle name="Output 2 7 4 7 4 3" xfId="33876"/>
    <cellStyle name="Output 2 7 4 7 5" xfId="33877"/>
    <cellStyle name="Output 2 7 4 7 5 2" xfId="33878"/>
    <cellStyle name="Output 2 7 4 7 5 3" xfId="33879"/>
    <cellStyle name="Output 2 7 4 7 6" xfId="33880"/>
    <cellStyle name="Output 2 7 4 7 6 2" xfId="33881"/>
    <cellStyle name="Output 2 7 4 7 6 3" xfId="33882"/>
    <cellStyle name="Output 2 7 4 7 7" xfId="33883"/>
    <cellStyle name="Output 2 7 4 7 8" xfId="33884"/>
    <cellStyle name="Output 2 7 4 7 9" xfId="33885"/>
    <cellStyle name="Output 2 7 4 8" xfId="33886"/>
    <cellStyle name="Output 2 7 4 8 2" xfId="33887"/>
    <cellStyle name="Output 2 7 4 8 2 2" xfId="33888"/>
    <cellStyle name="Output 2 7 4 8 2 3" xfId="33889"/>
    <cellStyle name="Output 2 7 4 8 3" xfId="33890"/>
    <cellStyle name="Output 2 7 4 8 3 2" xfId="33891"/>
    <cellStyle name="Output 2 7 4 8 3 3" xfId="33892"/>
    <cellStyle name="Output 2 7 4 8 4" xfId="33893"/>
    <cellStyle name="Output 2 7 4 8 4 2" xfId="33894"/>
    <cellStyle name="Output 2 7 4 8 4 3" xfId="33895"/>
    <cellStyle name="Output 2 7 4 8 5" xfId="33896"/>
    <cellStyle name="Output 2 7 4 8 5 2" xfId="33897"/>
    <cellStyle name="Output 2 7 4 8 5 3" xfId="33898"/>
    <cellStyle name="Output 2 7 4 8 6" xfId="33899"/>
    <cellStyle name="Output 2 7 4 8 6 2" xfId="33900"/>
    <cellStyle name="Output 2 7 4 8 6 3" xfId="33901"/>
    <cellStyle name="Output 2 7 4 8 7" xfId="33902"/>
    <cellStyle name="Output 2 7 4 8 8" xfId="33903"/>
    <cellStyle name="Output 2 7 4 8 9" xfId="33904"/>
    <cellStyle name="Output 2 7 4 9" xfId="33905"/>
    <cellStyle name="Output 2 7 4 9 2" xfId="33906"/>
    <cellStyle name="Output 2 7 4 9 2 2" xfId="33907"/>
    <cellStyle name="Output 2 7 4 9 2 3" xfId="33908"/>
    <cellStyle name="Output 2 7 4 9 3" xfId="33909"/>
    <cellStyle name="Output 2 7 4 9 3 2" xfId="33910"/>
    <cellStyle name="Output 2 7 4 9 3 3" xfId="33911"/>
    <cellStyle name="Output 2 7 4 9 4" xfId="33912"/>
    <cellStyle name="Output 2 7 4 9 4 2" xfId="33913"/>
    <cellStyle name="Output 2 7 4 9 4 3" xfId="33914"/>
    <cellStyle name="Output 2 7 4 9 5" xfId="33915"/>
    <cellStyle name="Output 2 7 4 9 5 2" xfId="33916"/>
    <cellStyle name="Output 2 7 4 9 5 3" xfId="33917"/>
    <cellStyle name="Output 2 7 4 9 6" xfId="33918"/>
    <cellStyle name="Output 2 7 4 9 6 2" xfId="33919"/>
    <cellStyle name="Output 2 7 4 9 6 3" xfId="33920"/>
    <cellStyle name="Output 2 7 4 9 7" xfId="33921"/>
    <cellStyle name="Output 2 7 4 9 8" xfId="33922"/>
    <cellStyle name="Output 2 7 5" xfId="33923"/>
    <cellStyle name="Output 2 7 5 10" xfId="33924"/>
    <cellStyle name="Output 2 7 5 10 2" xfId="33925"/>
    <cellStyle name="Output 2 7 5 10 2 2" xfId="33926"/>
    <cellStyle name="Output 2 7 5 10 2 3" xfId="33927"/>
    <cellStyle name="Output 2 7 5 10 3" xfId="33928"/>
    <cellStyle name="Output 2 7 5 10 3 2" xfId="33929"/>
    <cellStyle name="Output 2 7 5 10 3 3" xfId="33930"/>
    <cellStyle name="Output 2 7 5 10 4" xfId="33931"/>
    <cellStyle name="Output 2 7 5 10 4 2" xfId="33932"/>
    <cellStyle name="Output 2 7 5 10 4 3" xfId="33933"/>
    <cellStyle name="Output 2 7 5 10 5" xfId="33934"/>
    <cellStyle name="Output 2 7 5 10 5 2" xfId="33935"/>
    <cellStyle name="Output 2 7 5 10 5 3" xfId="33936"/>
    <cellStyle name="Output 2 7 5 10 6" xfId="33937"/>
    <cellStyle name="Output 2 7 5 10 6 2" xfId="33938"/>
    <cellStyle name="Output 2 7 5 10 6 3" xfId="33939"/>
    <cellStyle name="Output 2 7 5 10 7" xfId="33940"/>
    <cellStyle name="Output 2 7 5 10 8" xfId="33941"/>
    <cellStyle name="Output 2 7 5 11" xfId="33942"/>
    <cellStyle name="Output 2 7 5 11 2" xfId="33943"/>
    <cellStyle name="Output 2 7 5 11 2 2" xfId="33944"/>
    <cellStyle name="Output 2 7 5 11 2 3" xfId="33945"/>
    <cellStyle name="Output 2 7 5 11 3" xfId="33946"/>
    <cellStyle name="Output 2 7 5 11 3 2" xfId="33947"/>
    <cellStyle name="Output 2 7 5 11 3 3" xfId="33948"/>
    <cellStyle name="Output 2 7 5 11 4" xfId="33949"/>
    <cellStyle name="Output 2 7 5 11 4 2" xfId="33950"/>
    <cellStyle name="Output 2 7 5 11 4 3" xfId="33951"/>
    <cellStyle name="Output 2 7 5 11 5" xfId="33952"/>
    <cellStyle name="Output 2 7 5 11 5 2" xfId="33953"/>
    <cellStyle name="Output 2 7 5 11 5 3" xfId="33954"/>
    <cellStyle name="Output 2 7 5 11 6" xfId="33955"/>
    <cellStyle name="Output 2 7 5 11 6 2" xfId="33956"/>
    <cellStyle name="Output 2 7 5 11 6 3" xfId="33957"/>
    <cellStyle name="Output 2 7 5 11 7" xfId="33958"/>
    <cellStyle name="Output 2 7 5 11 8" xfId="33959"/>
    <cellStyle name="Output 2 7 5 12" xfId="33960"/>
    <cellStyle name="Output 2 7 5 12 2" xfId="33961"/>
    <cellStyle name="Output 2 7 5 12 2 2" xfId="33962"/>
    <cellStyle name="Output 2 7 5 12 2 3" xfId="33963"/>
    <cellStyle name="Output 2 7 5 12 3" xfId="33964"/>
    <cellStyle name="Output 2 7 5 12 3 2" xfId="33965"/>
    <cellStyle name="Output 2 7 5 12 3 3" xfId="33966"/>
    <cellStyle name="Output 2 7 5 12 4" xfId="33967"/>
    <cellStyle name="Output 2 7 5 12 4 2" xfId="33968"/>
    <cellStyle name="Output 2 7 5 12 4 3" xfId="33969"/>
    <cellStyle name="Output 2 7 5 12 5" xfId="33970"/>
    <cellStyle name="Output 2 7 5 12 5 2" xfId="33971"/>
    <cellStyle name="Output 2 7 5 12 5 3" xfId="33972"/>
    <cellStyle name="Output 2 7 5 12 6" xfId="33973"/>
    <cellStyle name="Output 2 7 5 12 6 2" xfId="33974"/>
    <cellStyle name="Output 2 7 5 12 6 3" xfId="33975"/>
    <cellStyle name="Output 2 7 5 12 7" xfId="33976"/>
    <cellStyle name="Output 2 7 5 12 8" xfId="33977"/>
    <cellStyle name="Output 2 7 5 13" xfId="33978"/>
    <cellStyle name="Output 2 7 5 13 2" xfId="33979"/>
    <cellStyle name="Output 2 7 5 13 2 2" xfId="33980"/>
    <cellStyle name="Output 2 7 5 13 2 3" xfId="33981"/>
    <cellStyle name="Output 2 7 5 13 3" xfId="33982"/>
    <cellStyle name="Output 2 7 5 13 3 2" xfId="33983"/>
    <cellStyle name="Output 2 7 5 13 3 3" xfId="33984"/>
    <cellStyle name="Output 2 7 5 13 4" xfId="33985"/>
    <cellStyle name="Output 2 7 5 13 4 2" xfId="33986"/>
    <cellStyle name="Output 2 7 5 13 4 3" xfId="33987"/>
    <cellStyle name="Output 2 7 5 13 5" xfId="33988"/>
    <cellStyle name="Output 2 7 5 13 5 2" xfId="33989"/>
    <cellStyle name="Output 2 7 5 13 5 3" xfId="33990"/>
    <cellStyle name="Output 2 7 5 13 6" xfId="33991"/>
    <cellStyle name="Output 2 7 5 13 6 2" xfId="33992"/>
    <cellStyle name="Output 2 7 5 13 6 3" xfId="33993"/>
    <cellStyle name="Output 2 7 5 13 7" xfId="33994"/>
    <cellStyle name="Output 2 7 5 13 8" xfId="33995"/>
    <cellStyle name="Output 2 7 5 14" xfId="33996"/>
    <cellStyle name="Output 2 7 5 14 2" xfId="33997"/>
    <cellStyle name="Output 2 7 5 14 2 2" xfId="33998"/>
    <cellStyle name="Output 2 7 5 14 2 3" xfId="33999"/>
    <cellStyle name="Output 2 7 5 14 3" xfId="34000"/>
    <cellStyle name="Output 2 7 5 14 3 2" xfId="34001"/>
    <cellStyle name="Output 2 7 5 14 3 3" xfId="34002"/>
    <cellStyle name="Output 2 7 5 14 4" xfId="34003"/>
    <cellStyle name="Output 2 7 5 14 4 2" xfId="34004"/>
    <cellStyle name="Output 2 7 5 14 4 3" xfId="34005"/>
    <cellStyle name="Output 2 7 5 14 5" xfId="34006"/>
    <cellStyle name="Output 2 7 5 14 5 2" xfId="34007"/>
    <cellStyle name="Output 2 7 5 14 5 3" xfId="34008"/>
    <cellStyle name="Output 2 7 5 14 6" xfId="34009"/>
    <cellStyle name="Output 2 7 5 14 6 2" xfId="34010"/>
    <cellStyle name="Output 2 7 5 14 6 3" xfId="34011"/>
    <cellStyle name="Output 2 7 5 14 7" xfId="34012"/>
    <cellStyle name="Output 2 7 5 14 8" xfId="34013"/>
    <cellStyle name="Output 2 7 5 15" xfId="34014"/>
    <cellStyle name="Output 2 7 5 15 2" xfId="34015"/>
    <cellStyle name="Output 2 7 5 15 3" xfId="34016"/>
    <cellStyle name="Output 2 7 5 16" xfId="34017"/>
    <cellStyle name="Output 2 7 5 16 2" xfId="34018"/>
    <cellStyle name="Output 2 7 5 16 3" xfId="34019"/>
    <cellStyle name="Output 2 7 5 17" xfId="34020"/>
    <cellStyle name="Output 2 7 5 18" xfId="34021"/>
    <cellStyle name="Output 2 7 5 2" xfId="34022"/>
    <cellStyle name="Output 2 7 5 2 2" xfId="34023"/>
    <cellStyle name="Output 2 7 5 2 2 2" xfId="34024"/>
    <cellStyle name="Output 2 7 5 2 2 3" xfId="34025"/>
    <cellStyle name="Output 2 7 5 2 3" xfId="34026"/>
    <cellStyle name="Output 2 7 5 2 3 2" xfId="34027"/>
    <cellStyle name="Output 2 7 5 2 3 3" xfId="34028"/>
    <cellStyle name="Output 2 7 5 2 4" xfId="34029"/>
    <cellStyle name="Output 2 7 5 2 4 2" xfId="34030"/>
    <cellStyle name="Output 2 7 5 2 4 3" xfId="34031"/>
    <cellStyle name="Output 2 7 5 2 5" xfId="34032"/>
    <cellStyle name="Output 2 7 5 2 5 2" xfId="34033"/>
    <cellStyle name="Output 2 7 5 2 5 3" xfId="34034"/>
    <cellStyle name="Output 2 7 5 2 6" xfId="34035"/>
    <cellStyle name="Output 2 7 5 2 6 2" xfId="34036"/>
    <cellStyle name="Output 2 7 5 2 6 3" xfId="34037"/>
    <cellStyle name="Output 2 7 5 2 7" xfId="34038"/>
    <cellStyle name="Output 2 7 5 2 8" xfId="34039"/>
    <cellStyle name="Output 2 7 5 2 9" xfId="34040"/>
    <cellStyle name="Output 2 7 5 3" xfId="34041"/>
    <cellStyle name="Output 2 7 5 3 2" xfId="34042"/>
    <cellStyle name="Output 2 7 5 3 2 2" xfId="34043"/>
    <cellStyle name="Output 2 7 5 3 2 3" xfId="34044"/>
    <cellStyle name="Output 2 7 5 3 3" xfId="34045"/>
    <cellStyle name="Output 2 7 5 3 3 2" xfId="34046"/>
    <cellStyle name="Output 2 7 5 3 3 3" xfId="34047"/>
    <cellStyle name="Output 2 7 5 3 4" xfId="34048"/>
    <cellStyle name="Output 2 7 5 3 4 2" xfId="34049"/>
    <cellStyle name="Output 2 7 5 3 4 3" xfId="34050"/>
    <cellStyle name="Output 2 7 5 3 5" xfId="34051"/>
    <cellStyle name="Output 2 7 5 3 5 2" xfId="34052"/>
    <cellStyle name="Output 2 7 5 3 5 3" xfId="34053"/>
    <cellStyle name="Output 2 7 5 3 6" xfId="34054"/>
    <cellStyle name="Output 2 7 5 3 6 2" xfId="34055"/>
    <cellStyle name="Output 2 7 5 3 6 3" xfId="34056"/>
    <cellStyle name="Output 2 7 5 3 7" xfId="34057"/>
    <cellStyle name="Output 2 7 5 3 8" xfId="34058"/>
    <cellStyle name="Output 2 7 5 3 9" xfId="34059"/>
    <cellStyle name="Output 2 7 5 4" xfId="34060"/>
    <cellStyle name="Output 2 7 5 4 2" xfId="34061"/>
    <cellStyle name="Output 2 7 5 4 2 2" xfId="34062"/>
    <cellStyle name="Output 2 7 5 4 2 3" xfId="34063"/>
    <cellStyle name="Output 2 7 5 4 3" xfId="34064"/>
    <cellStyle name="Output 2 7 5 4 3 2" xfId="34065"/>
    <cellStyle name="Output 2 7 5 4 3 3" xfId="34066"/>
    <cellStyle name="Output 2 7 5 4 4" xfId="34067"/>
    <cellStyle name="Output 2 7 5 4 4 2" xfId="34068"/>
    <cellStyle name="Output 2 7 5 4 4 3" xfId="34069"/>
    <cellStyle name="Output 2 7 5 4 5" xfId="34070"/>
    <cellStyle name="Output 2 7 5 4 5 2" xfId="34071"/>
    <cellStyle name="Output 2 7 5 4 5 3" xfId="34072"/>
    <cellStyle name="Output 2 7 5 4 6" xfId="34073"/>
    <cellStyle name="Output 2 7 5 4 6 2" xfId="34074"/>
    <cellStyle name="Output 2 7 5 4 6 3" xfId="34075"/>
    <cellStyle name="Output 2 7 5 4 7" xfId="34076"/>
    <cellStyle name="Output 2 7 5 4 8" xfId="34077"/>
    <cellStyle name="Output 2 7 5 4 9" xfId="34078"/>
    <cellStyle name="Output 2 7 5 5" xfId="34079"/>
    <cellStyle name="Output 2 7 5 5 2" xfId="34080"/>
    <cellStyle name="Output 2 7 5 5 2 2" xfId="34081"/>
    <cellStyle name="Output 2 7 5 5 2 3" xfId="34082"/>
    <cellStyle name="Output 2 7 5 5 3" xfId="34083"/>
    <cellStyle name="Output 2 7 5 5 3 2" xfId="34084"/>
    <cellStyle name="Output 2 7 5 5 3 3" xfId="34085"/>
    <cellStyle name="Output 2 7 5 5 4" xfId="34086"/>
    <cellStyle name="Output 2 7 5 5 4 2" xfId="34087"/>
    <cellStyle name="Output 2 7 5 5 4 3" xfId="34088"/>
    <cellStyle name="Output 2 7 5 5 5" xfId="34089"/>
    <cellStyle name="Output 2 7 5 5 5 2" xfId="34090"/>
    <cellStyle name="Output 2 7 5 5 5 3" xfId="34091"/>
    <cellStyle name="Output 2 7 5 5 6" xfId="34092"/>
    <cellStyle name="Output 2 7 5 5 6 2" xfId="34093"/>
    <cellStyle name="Output 2 7 5 5 6 3" xfId="34094"/>
    <cellStyle name="Output 2 7 5 5 7" xfId="34095"/>
    <cellStyle name="Output 2 7 5 5 8" xfId="34096"/>
    <cellStyle name="Output 2 7 5 5 9" xfId="34097"/>
    <cellStyle name="Output 2 7 5 6" xfId="34098"/>
    <cellStyle name="Output 2 7 5 6 2" xfId="34099"/>
    <cellStyle name="Output 2 7 5 6 2 2" xfId="34100"/>
    <cellStyle name="Output 2 7 5 6 2 3" xfId="34101"/>
    <cellStyle name="Output 2 7 5 6 3" xfId="34102"/>
    <cellStyle name="Output 2 7 5 6 3 2" xfId="34103"/>
    <cellStyle name="Output 2 7 5 6 3 3" xfId="34104"/>
    <cellStyle name="Output 2 7 5 6 4" xfId="34105"/>
    <cellStyle name="Output 2 7 5 6 4 2" xfId="34106"/>
    <cellStyle name="Output 2 7 5 6 4 3" xfId="34107"/>
    <cellStyle name="Output 2 7 5 6 5" xfId="34108"/>
    <cellStyle name="Output 2 7 5 6 5 2" xfId="34109"/>
    <cellStyle name="Output 2 7 5 6 5 3" xfId="34110"/>
    <cellStyle name="Output 2 7 5 6 6" xfId="34111"/>
    <cellStyle name="Output 2 7 5 6 6 2" xfId="34112"/>
    <cellStyle name="Output 2 7 5 6 6 3" xfId="34113"/>
    <cellStyle name="Output 2 7 5 6 7" xfId="34114"/>
    <cellStyle name="Output 2 7 5 6 8" xfId="34115"/>
    <cellStyle name="Output 2 7 5 6 9" xfId="34116"/>
    <cellStyle name="Output 2 7 5 7" xfId="34117"/>
    <cellStyle name="Output 2 7 5 7 2" xfId="34118"/>
    <cellStyle name="Output 2 7 5 7 2 2" xfId="34119"/>
    <cellStyle name="Output 2 7 5 7 2 3" xfId="34120"/>
    <cellStyle name="Output 2 7 5 7 3" xfId="34121"/>
    <cellStyle name="Output 2 7 5 7 3 2" xfId="34122"/>
    <cellStyle name="Output 2 7 5 7 3 3" xfId="34123"/>
    <cellStyle name="Output 2 7 5 7 4" xfId="34124"/>
    <cellStyle name="Output 2 7 5 7 4 2" xfId="34125"/>
    <cellStyle name="Output 2 7 5 7 4 3" xfId="34126"/>
    <cellStyle name="Output 2 7 5 7 5" xfId="34127"/>
    <cellStyle name="Output 2 7 5 7 5 2" xfId="34128"/>
    <cellStyle name="Output 2 7 5 7 5 3" xfId="34129"/>
    <cellStyle name="Output 2 7 5 7 6" xfId="34130"/>
    <cellStyle name="Output 2 7 5 7 6 2" xfId="34131"/>
    <cellStyle name="Output 2 7 5 7 6 3" xfId="34132"/>
    <cellStyle name="Output 2 7 5 7 7" xfId="34133"/>
    <cellStyle name="Output 2 7 5 7 8" xfId="34134"/>
    <cellStyle name="Output 2 7 5 7 9" xfId="34135"/>
    <cellStyle name="Output 2 7 5 8" xfId="34136"/>
    <cellStyle name="Output 2 7 5 8 2" xfId="34137"/>
    <cellStyle name="Output 2 7 5 8 2 2" xfId="34138"/>
    <cellStyle name="Output 2 7 5 8 2 3" xfId="34139"/>
    <cellStyle name="Output 2 7 5 8 3" xfId="34140"/>
    <cellStyle name="Output 2 7 5 8 3 2" xfId="34141"/>
    <cellStyle name="Output 2 7 5 8 3 3" xfId="34142"/>
    <cellStyle name="Output 2 7 5 8 4" xfId="34143"/>
    <cellStyle name="Output 2 7 5 8 4 2" xfId="34144"/>
    <cellStyle name="Output 2 7 5 8 4 3" xfId="34145"/>
    <cellStyle name="Output 2 7 5 8 5" xfId="34146"/>
    <cellStyle name="Output 2 7 5 8 5 2" xfId="34147"/>
    <cellStyle name="Output 2 7 5 8 5 3" xfId="34148"/>
    <cellStyle name="Output 2 7 5 8 6" xfId="34149"/>
    <cellStyle name="Output 2 7 5 8 6 2" xfId="34150"/>
    <cellStyle name="Output 2 7 5 8 6 3" xfId="34151"/>
    <cellStyle name="Output 2 7 5 8 7" xfId="34152"/>
    <cellStyle name="Output 2 7 5 8 8" xfId="34153"/>
    <cellStyle name="Output 2 7 5 8 9" xfId="34154"/>
    <cellStyle name="Output 2 7 5 9" xfId="34155"/>
    <cellStyle name="Output 2 7 5 9 2" xfId="34156"/>
    <cellStyle name="Output 2 7 5 9 2 2" xfId="34157"/>
    <cellStyle name="Output 2 7 5 9 2 3" xfId="34158"/>
    <cellStyle name="Output 2 7 5 9 3" xfId="34159"/>
    <cellStyle name="Output 2 7 5 9 3 2" xfId="34160"/>
    <cellStyle name="Output 2 7 5 9 3 3" xfId="34161"/>
    <cellStyle name="Output 2 7 5 9 4" xfId="34162"/>
    <cellStyle name="Output 2 7 5 9 4 2" xfId="34163"/>
    <cellStyle name="Output 2 7 5 9 4 3" xfId="34164"/>
    <cellStyle name="Output 2 7 5 9 5" xfId="34165"/>
    <cellStyle name="Output 2 7 5 9 5 2" xfId="34166"/>
    <cellStyle name="Output 2 7 5 9 5 3" xfId="34167"/>
    <cellStyle name="Output 2 7 5 9 6" xfId="34168"/>
    <cellStyle name="Output 2 7 5 9 6 2" xfId="34169"/>
    <cellStyle name="Output 2 7 5 9 6 3" xfId="34170"/>
    <cellStyle name="Output 2 7 5 9 7" xfId="34171"/>
    <cellStyle name="Output 2 7 5 9 8" xfId="34172"/>
    <cellStyle name="Output 2 7 6" xfId="34173"/>
    <cellStyle name="Output 2 7 6 10" xfId="34174"/>
    <cellStyle name="Output 2 7 6 11" xfId="34175"/>
    <cellStyle name="Output 2 7 6 2" xfId="34176"/>
    <cellStyle name="Output 2 7 6 2 2" xfId="34177"/>
    <cellStyle name="Output 2 7 6 2 3" xfId="34178"/>
    <cellStyle name="Output 2 7 6 2 4" xfId="34179"/>
    <cellStyle name="Output 2 7 6 3" xfId="34180"/>
    <cellStyle name="Output 2 7 6 3 2" xfId="34181"/>
    <cellStyle name="Output 2 7 6 3 3" xfId="34182"/>
    <cellStyle name="Output 2 7 6 3 4" xfId="34183"/>
    <cellStyle name="Output 2 7 6 4" xfId="34184"/>
    <cellStyle name="Output 2 7 6 4 2" xfId="34185"/>
    <cellStyle name="Output 2 7 6 4 3" xfId="34186"/>
    <cellStyle name="Output 2 7 6 4 4" xfId="34187"/>
    <cellStyle name="Output 2 7 6 5" xfId="34188"/>
    <cellStyle name="Output 2 7 6 5 2" xfId="34189"/>
    <cellStyle name="Output 2 7 6 5 3" xfId="34190"/>
    <cellStyle name="Output 2 7 6 5 4" xfId="34191"/>
    <cellStyle name="Output 2 7 6 6" xfId="34192"/>
    <cellStyle name="Output 2 7 6 6 2" xfId="34193"/>
    <cellStyle name="Output 2 7 6 6 3" xfId="34194"/>
    <cellStyle name="Output 2 7 6 6 4" xfId="34195"/>
    <cellStyle name="Output 2 7 6 7" xfId="34196"/>
    <cellStyle name="Output 2 7 6 8" xfId="34197"/>
    <cellStyle name="Output 2 7 6 9" xfId="34198"/>
    <cellStyle name="Output 2 7 7" xfId="34199"/>
    <cellStyle name="Output 2 7 7 10" xfId="34200"/>
    <cellStyle name="Output 2 7 7 2" xfId="34201"/>
    <cellStyle name="Output 2 7 7 2 2" xfId="34202"/>
    <cellStyle name="Output 2 7 7 2 3" xfId="34203"/>
    <cellStyle name="Output 2 7 7 2 4" xfId="34204"/>
    <cellStyle name="Output 2 7 7 3" xfId="34205"/>
    <cellStyle name="Output 2 7 7 3 2" xfId="34206"/>
    <cellStyle name="Output 2 7 7 3 3" xfId="34207"/>
    <cellStyle name="Output 2 7 7 3 4" xfId="34208"/>
    <cellStyle name="Output 2 7 7 4" xfId="34209"/>
    <cellStyle name="Output 2 7 7 4 2" xfId="34210"/>
    <cellStyle name="Output 2 7 7 4 3" xfId="34211"/>
    <cellStyle name="Output 2 7 7 4 4" xfId="34212"/>
    <cellStyle name="Output 2 7 7 5" xfId="34213"/>
    <cellStyle name="Output 2 7 7 5 2" xfId="34214"/>
    <cellStyle name="Output 2 7 7 5 3" xfId="34215"/>
    <cellStyle name="Output 2 7 7 5 4" xfId="34216"/>
    <cellStyle name="Output 2 7 7 6" xfId="34217"/>
    <cellStyle name="Output 2 7 7 6 2" xfId="34218"/>
    <cellStyle name="Output 2 7 7 6 3" xfId="34219"/>
    <cellStyle name="Output 2 7 7 6 4" xfId="34220"/>
    <cellStyle name="Output 2 7 7 7" xfId="34221"/>
    <cellStyle name="Output 2 7 7 8" xfId="34222"/>
    <cellStyle name="Output 2 7 7 9" xfId="34223"/>
    <cellStyle name="Output 2 7 8" xfId="34224"/>
    <cellStyle name="Output 2 7 8 2" xfId="34225"/>
    <cellStyle name="Output 2 7 8 2 2" xfId="34226"/>
    <cellStyle name="Output 2 7 8 2 3" xfId="34227"/>
    <cellStyle name="Output 2 7 8 3" xfId="34228"/>
    <cellStyle name="Output 2 7 8 3 2" xfId="34229"/>
    <cellStyle name="Output 2 7 8 3 3" xfId="34230"/>
    <cellStyle name="Output 2 7 8 4" xfId="34231"/>
    <cellStyle name="Output 2 7 8 4 2" xfId="34232"/>
    <cellStyle name="Output 2 7 8 4 3" xfId="34233"/>
    <cellStyle name="Output 2 7 8 5" xfId="34234"/>
    <cellStyle name="Output 2 7 8 5 2" xfId="34235"/>
    <cellStyle name="Output 2 7 8 5 3" xfId="34236"/>
    <cellStyle name="Output 2 7 8 6" xfId="34237"/>
    <cellStyle name="Output 2 7 8 6 2" xfId="34238"/>
    <cellStyle name="Output 2 7 8 6 3" xfId="34239"/>
    <cellStyle name="Output 2 7 8 7" xfId="34240"/>
    <cellStyle name="Output 2 7 8 8" xfId="34241"/>
    <cellStyle name="Output 2 7 8 9" xfId="34242"/>
    <cellStyle name="Output 2 7 9" xfId="34243"/>
    <cellStyle name="Output 2 7 9 2" xfId="34244"/>
    <cellStyle name="Output 2 7 9 2 2" xfId="34245"/>
    <cellStyle name="Output 2 7 9 2 3" xfId="34246"/>
    <cellStyle name="Output 2 7 9 3" xfId="34247"/>
    <cellStyle name="Output 2 7 9 3 2" xfId="34248"/>
    <cellStyle name="Output 2 7 9 3 3" xfId="34249"/>
    <cellStyle name="Output 2 7 9 4" xfId="34250"/>
    <cellStyle name="Output 2 7 9 4 2" xfId="34251"/>
    <cellStyle name="Output 2 7 9 4 3" xfId="34252"/>
    <cellStyle name="Output 2 7 9 5" xfId="34253"/>
    <cellStyle name="Output 2 7 9 5 2" xfId="34254"/>
    <cellStyle name="Output 2 7 9 5 3" xfId="34255"/>
    <cellStyle name="Output 2 7 9 6" xfId="34256"/>
    <cellStyle name="Output 2 7 9 6 2" xfId="34257"/>
    <cellStyle name="Output 2 7 9 6 3" xfId="34258"/>
    <cellStyle name="Output 2 7 9 7" xfId="34259"/>
    <cellStyle name="Output 2 7 9 8" xfId="34260"/>
    <cellStyle name="Output 2 7 9 9" xfId="34261"/>
    <cellStyle name="Output 2 8" xfId="34262"/>
    <cellStyle name="Output 2 8 10" xfId="34263"/>
    <cellStyle name="Output 2 8 10 2" xfId="34264"/>
    <cellStyle name="Output 2 8 10 2 2" xfId="34265"/>
    <cellStyle name="Output 2 8 10 2 3" xfId="34266"/>
    <cellStyle name="Output 2 8 10 3" xfId="34267"/>
    <cellStyle name="Output 2 8 10 3 2" xfId="34268"/>
    <cellStyle name="Output 2 8 10 3 3" xfId="34269"/>
    <cellStyle name="Output 2 8 10 4" xfId="34270"/>
    <cellStyle name="Output 2 8 10 4 2" xfId="34271"/>
    <cellStyle name="Output 2 8 10 4 3" xfId="34272"/>
    <cellStyle name="Output 2 8 10 5" xfId="34273"/>
    <cellStyle name="Output 2 8 10 5 2" xfId="34274"/>
    <cellStyle name="Output 2 8 10 5 3" xfId="34275"/>
    <cellStyle name="Output 2 8 10 6" xfId="34276"/>
    <cellStyle name="Output 2 8 10 6 2" xfId="34277"/>
    <cellStyle name="Output 2 8 10 6 3" xfId="34278"/>
    <cellStyle name="Output 2 8 10 7" xfId="34279"/>
    <cellStyle name="Output 2 8 10 8" xfId="34280"/>
    <cellStyle name="Output 2 8 10 9" xfId="34281"/>
    <cellStyle name="Output 2 8 11" xfId="34282"/>
    <cellStyle name="Output 2 8 11 2" xfId="34283"/>
    <cellStyle name="Output 2 8 11 2 2" xfId="34284"/>
    <cellStyle name="Output 2 8 11 2 3" xfId="34285"/>
    <cellStyle name="Output 2 8 11 3" xfId="34286"/>
    <cellStyle name="Output 2 8 11 3 2" xfId="34287"/>
    <cellStyle name="Output 2 8 11 3 3" xfId="34288"/>
    <cellStyle name="Output 2 8 11 4" xfId="34289"/>
    <cellStyle name="Output 2 8 11 4 2" xfId="34290"/>
    <cellStyle name="Output 2 8 11 4 3" xfId="34291"/>
    <cellStyle name="Output 2 8 11 5" xfId="34292"/>
    <cellStyle name="Output 2 8 11 5 2" xfId="34293"/>
    <cellStyle name="Output 2 8 11 5 3" xfId="34294"/>
    <cellStyle name="Output 2 8 11 6" xfId="34295"/>
    <cellStyle name="Output 2 8 11 6 2" xfId="34296"/>
    <cellStyle name="Output 2 8 11 6 3" xfId="34297"/>
    <cellStyle name="Output 2 8 11 7" xfId="34298"/>
    <cellStyle name="Output 2 8 11 8" xfId="34299"/>
    <cellStyle name="Output 2 8 11 9" xfId="34300"/>
    <cellStyle name="Output 2 8 12" xfId="34301"/>
    <cellStyle name="Output 2 8 12 2" xfId="34302"/>
    <cellStyle name="Output 2 8 12 2 2" xfId="34303"/>
    <cellStyle name="Output 2 8 12 2 3" xfId="34304"/>
    <cellStyle name="Output 2 8 12 3" xfId="34305"/>
    <cellStyle name="Output 2 8 12 3 2" xfId="34306"/>
    <cellStyle name="Output 2 8 12 3 3" xfId="34307"/>
    <cellStyle name="Output 2 8 12 4" xfId="34308"/>
    <cellStyle name="Output 2 8 12 4 2" xfId="34309"/>
    <cellStyle name="Output 2 8 12 4 3" xfId="34310"/>
    <cellStyle name="Output 2 8 12 5" xfId="34311"/>
    <cellStyle name="Output 2 8 12 5 2" xfId="34312"/>
    <cellStyle name="Output 2 8 12 5 3" xfId="34313"/>
    <cellStyle name="Output 2 8 12 6" xfId="34314"/>
    <cellStyle name="Output 2 8 12 6 2" xfId="34315"/>
    <cellStyle name="Output 2 8 12 6 3" xfId="34316"/>
    <cellStyle name="Output 2 8 12 7" xfId="34317"/>
    <cellStyle name="Output 2 8 12 8" xfId="34318"/>
    <cellStyle name="Output 2 8 12 9" xfId="34319"/>
    <cellStyle name="Output 2 8 13" xfId="34320"/>
    <cellStyle name="Output 2 8 13 2" xfId="34321"/>
    <cellStyle name="Output 2 8 13 2 2" xfId="34322"/>
    <cellStyle name="Output 2 8 13 2 3" xfId="34323"/>
    <cellStyle name="Output 2 8 13 3" xfId="34324"/>
    <cellStyle name="Output 2 8 13 3 2" xfId="34325"/>
    <cellStyle name="Output 2 8 13 3 3" xfId="34326"/>
    <cellStyle name="Output 2 8 13 4" xfId="34327"/>
    <cellStyle name="Output 2 8 13 4 2" xfId="34328"/>
    <cellStyle name="Output 2 8 13 4 3" xfId="34329"/>
    <cellStyle name="Output 2 8 13 5" xfId="34330"/>
    <cellStyle name="Output 2 8 13 5 2" xfId="34331"/>
    <cellStyle name="Output 2 8 13 5 3" xfId="34332"/>
    <cellStyle name="Output 2 8 13 6" xfId="34333"/>
    <cellStyle name="Output 2 8 13 6 2" xfId="34334"/>
    <cellStyle name="Output 2 8 13 6 3" xfId="34335"/>
    <cellStyle name="Output 2 8 13 7" xfId="34336"/>
    <cellStyle name="Output 2 8 13 8" xfId="34337"/>
    <cellStyle name="Output 2 8 13 9" xfId="34338"/>
    <cellStyle name="Output 2 8 14" xfId="34339"/>
    <cellStyle name="Output 2 8 14 2" xfId="34340"/>
    <cellStyle name="Output 2 8 14 3" xfId="34341"/>
    <cellStyle name="Output 2 8 14 4" xfId="34342"/>
    <cellStyle name="Output 2 8 15" xfId="34343"/>
    <cellStyle name="Output 2 8 16" xfId="34344"/>
    <cellStyle name="Output 2 8 17" xfId="34345"/>
    <cellStyle name="Output 2 8 18" xfId="34346"/>
    <cellStyle name="Output 2 8 19" xfId="34347"/>
    <cellStyle name="Output 2 8 2" xfId="34348"/>
    <cellStyle name="Output 2 8 2 10" xfId="34349"/>
    <cellStyle name="Output 2 8 2 10 2" xfId="34350"/>
    <cellStyle name="Output 2 8 2 10 2 2" xfId="34351"/>
    <cellStyle name="Output 2 8 2 10 2 3" xfId="34352"/>
    <cellStyle name="Output 2 8 2 10 3" xfId="34353"/>
    <cellStyle name="Output 2 8 2 10 3 2" xfId="34354"/>
    <cellStyle name="Output 2 8 2 10 3 3" xfId="34355"/>
    <cellStyle name="Output 2 8 2 10 4" xfId="34356"/>
    <cellStyle name="Output 2 8 2 10 4 2" xfId="34357"/>
    <cellStyle name="Output 2 8 2 10 4 3" xfId="34358"/>
    <cellStyle name="Output 2 8 2 10 5" xfId="34359"/>
    <cellStyle name="Output 2 8 2 10 5 2" xfId="34360"/>
    <cellStyle name="Output 2 8 2 10 5 3" xfId="34361"/>
    <cellStyle name="Output 2 8 2 10 6" xfId="34362"/>
    <cellStyle name="Output 2 8 2 10 6 2" xfId="34363"/>
    <cellStyle name="Output 2 8 2 10 6 3" xfId="34364"/>
    <cellStyle name="Output 2 8 2 10 7" xfId="34365"/>
    <cellStyle name="Output 2 8 2 10 8" xfId="34366"/>
    <cellStyle name="Output 2 8 2 11" xfId="34367"/>
    <cellStyle name="Output 2 8 2 11 2" xfId="34368"/>
    <cellStyle name="Output 2 8 2 11 2 2" xfId="34369"/>
    <cellStyle name="Output 2 8 2 11 2 3" xfId="34370"/>
    <cellStyle name="Output 2 8 2 11 3" xfId="34371"/>
    <cellStyle name="Output 2 8 2 11 3 2" xfId="34372"/>
    <cellStyle name="Output 2 8 2 11 3 3" xfId="34373"/>
    <cellStyle name="Output 2 8 2 11 4" xfId="34374"/>
    <cellStyle name="Output 2 8 2 11 4 2" xfId="34375"/>
    <cellStyle name="Output 2 8 2 11 4 3" xfId="34376"/>
    <cellStyle name="Output 2 8 2 11 5" xfId="34377"/>
    <cellStyle name="Output 2 8 2 11 5 2" xfId="34378"/>
    <cellStyle name="Output 2 8 2 11 5 3" xfId="34379"/>
    <cellStyle name="Output 2 8 2 11 6" xfId="34380"/>
    <cellStyle name="Output 2 8 2 11 6 2" xfId="34381"/>
    <cellStyle name="Output 2 8 2 11 6 3" xfId="34382"/>
    <cellStyle name="Output 2 8 2 11 7" xfId="34383"/>
    <cellStyle name="Output 2 8 2 11 8" xfId="34384"/>
    <cellStyle name="Output 2 8 2 12" xfId="34385"/>
    <cellStyle name="Output 2 8 2 12 2" xfId="34386"/>
    <cellStyle name="Output 2 8 2 12 2 2" xfId="34387"/>
    <cellStyle name="Output 2 8 2 12 2 3" xfId="34388"/>
    <cellStyle name="Output 2 8 2 12 3" xfId="34389"/>
    <cellStyle name="Output 2 8 2 12 3 2" xfId="34390"/>
    <cellStyle name="Output 2 8 2 12 3 3" xfId="34391"/>
    <cellStyle name="Output 2 8 2 12 4" xfId="34392"/>
    <cellStyle name="Output 2 8 2 12 4 2" xfId="34393"/>
    <cellStyle name="Output 2 8 2 12 4 3" xfId="34394"/>
    <cellStyle name="Output 2 8 2 12 5" xfId="34395"/>
    <cellStyle name="Output 2 8 2 12 5 2" xfId="34396"/>
    <cellStyle name="Output 2 8 2 12 5 3" xfId="34397"/>
    <cellStyle name="Output 2 8 2 12 6" xfId="34398"/>
    <cellStyle name="Output 2 8 2 12 6 2" xfId="34399"/>
    <cellStyle name="Output 2 8 2 12 6 3" xfId="34400"/>
    <cellStyle name="Output 2 8 2 12 7" xfId="34401"/>
    <cellStyle name="Output 2 8 2 12 8" xfId="34402"/>
    <cellStyle name="Output 2 8 2 13" xfId="34403"/>
    <cellStyle name="Output 2 8 2 13 2" xfId="34404"/>
    <cellStyle name="Output 2 8 2 13 2 2" xfId="34405"/>
    <cellStyle name="Output 2 8 2 13 2 3" xfId="34406"/>
    <cellStyle name="Output 2 8 2 13 3" xfId="34407"/>
    <cellStyle name="Output 2 8 2 13 3 2" xfId="34408"/>
    <cellStyle name="Output 2 8 2 13 3 3" xfId="34409"/>
    <cellStyle name="Output 2 8 2 13 4" xfId="34410"/>
    <cellStyle name="Output 2 8 2 13 4 2" xfId="34411"/>
    <cellStyle name="Output 2 8 2 13 4 3" xfId="34412"/>
    <cellStyle name="Output 2 8 2 13 5" xfId="34413"/>
    <cellStyle name="Output 2 8 2 13 5 2" xfId="34414"/>
    <cellStyle name="Output 2 8 2 13 5 3" xfId="34415"/>
    <cellStyle name="Output 2 8 2 13 6" xfId="34416"/>
    <cellStyle name="Output 2 8 2 13 6 2" xfId="34417"/>
    <cellStyle name="Output 2 8 2 13 6 3" xfId="34418"/>
    <cellStyle name="Output 2 8 2 13 7" xfId="34419"/>
    <cellStyle name="Output 2 8 2 13 8" xfId="34420"/>
    <cellStyle name="Output 2 8 2 14" xfId="34421"/>
    <cellStyle name="Output 2 8 2 14 2" xfId="34422"/>
    <cellStyle name="Output 2 8 2 14 2 2" xfId="34423"/>
    <cellStyle name="Output 2 8 2 14 2 3" xfId="34424"/>
    <cellStyle name="Output 2 8 2 14 3" xfId="34425"/>
    <cellStyle name="Output 2 8 2 14 3 2" xfId="34426"/>
    <cellStyle name="Output 2 8 2 14 3 3" xfId="34427"/>
    <cellStyle name="Output 2 8 2 14 4" xfId="34428"/>
    <cellStyle name="Output 2 8 2 14 4 2" xfId="34429"/>
    <cellStyle name="Output 2 8 2 14 4 3" xfId="34430"/>
    <cellStyle name="Output 2 8 2 14 5" xfId="34431"/>
    <cellStyle name="Output 2 8 2 14 5 2" xfId="34432"/>
    <cellStyle name="Output 2 8 2 14 5 3" xfId="34433"/>
    <cellStyle name="Output 2 8 2 14 6" xfId="34434"/>
    <cellStyle name="Output 2 8 2 14 6 2" xfId="34435"/>
    <cellStyle name="Output 2 8 2 14 6 3" xfId="34436"/>
    <cellStyle name="Output 2 8 2 14 7" xfId="34437"/>
    <cellStyle name="Output 2 8 2 14 8" xfId="34438"/>
    <cellStyle name="Output 2 8 2 15" xfId="34439"/>
    <cellStyle name="Output 2 8 2 15 2" xfId="34440"/>
    <cellStyle name="Output 2 8 2 15 3" xfId="34441"/>
    <cellStyle name="Output 2 8 2 16" xfId="34442"/>
    <cellStyle name="Output 2 8 2 16 2" xfId="34443"/>
    <cellStyle name="Output 2 8 2 16 3" xfId="34444"/>
    <cellStyle name="Output 2 8 2 17" xfId="34445"/>
    <cellStyle name="Output 2 8 2 18" xfId="34446"/>
    <cellStyle name="Output 2 8 2 2" xfId="34447"/>
    <cellStyle name="Output 2 8 2 2 2" xfId="34448"/>
    <cellStyle name="Output 2 8 2 2 2 2" xfId="34449"/>
    <cellStyle name="Output 2 8 2 2 2 3" xfId="34450"/>
    <cellStyle name="Output 2 8 2 2 3" xfId="34451"/>
    <cellStyle name="Output 2 8 2 2 3 2" xfId="34452"/>
    <cellStyle name="Output 2 8 2 2 3 3" xfId="34453"/>
    <cellStyle name="Output 2 8 2 2 4" xfId="34454"/>
    <cellStyle name="Output 2 8 2 2 4 2" xfId="34455"/>
    <cellStyle name="Output 2 8 2 2 4 3" xfId="34456"/>
    <cellStyle name="Output 2 8 2 2 5" xfId="34457"/>
    <cellStyle name="Output 2 8 2 2 5 2" xfId="34458"/>
    <cellStyle name="Output 2 8 2 2 5 3" xfId="34459"/>
    <cellStyle name="Output 2 8 2 2 6" xfId="34460"/>
    <cellStyle name="Output 2 8 2 2 6 2" xfId="34461"/>
    <cellStyle name="Output 2 8 2 2 6 3" xfId="34462"/>
    <cellStyle name="Output 2 8 2 2 7" xfId="34463"/>
    <cellStyle name="Output 2 8 2 2 8" xfId="34464"/>
    <cellStyle name="Output 2 8 2 2 9" xfId="34465"/>
    <cellStyle name="Output 2 8 2 3" xfId="34466"/>
    <cellStyle name="Output 2 8 2 3 2" xfId="34467"/>
    <cellStyle name="Output 2 8 2 3 2 2" xfId="34468"/>
    <cellStyle name="Output 2 8 2 3 2 3" xfId="34469"/>
    <cellStyle name="Output 2 8 2 3 3" xfId="34470"/>
    <cellStyle name="Output 2 8 2 3 3 2" xfId="34471"/>
    <cellStyle name="Output 2 8 2 3 3 3" xfId="34472"/>
    <cellStyle name="Output 2 8 2 3 4" xfId="34473"/>
    <cellStyle name="Output 2 8 2 3 4 2" xfId="34474"/>
    <cellStyle name="Output 2 8 2 3 4 3" xfId="34475"/>
    <cellStyle name="Output 2 8 2 3 5" xfId="34476"/>
    <cellStyle name="Output 2 8 2 3 5 2" xfId="34477"/>
    <cellStyle name="Output 2 8 2 3 5 3" xfId="34478"/>
    <cellStyle name="Output 2 8 2 3 6" xfId="34479"/>
    <cellStyle name="Output 2 8 2 3 6 2" xfId="34480"/>
    <cellStyle name="Output 2 8 2 3 6 3" xfId="34481"/>
    <cellStyle name="Output 2 8 2 3 7" xfId="34482"/>
    <cellStyle name="Output 2 8 2 3 8" xfId="34483"/>
    <cellStyle name="Output 2 8 2 3 9" xfId="34484"/>
    <cellStyle name="Output 2 8 2 4" xfId="34485"/>
    <cellStyle name="Output 2 8 2 4 2" xfId="34486"/>
    <cellStyle name="Output 2 8 2 4 2 2" xfId="34487"/>
    <cellStyle name="Output 2 8 2 4 2 3" xfId="34488"/>
    <cellStyle name="Output 2 8 2 4 3" xfId="34489"/>
    <cellStyle name="Output 2 8 2 4 3 2" xfId="34490"/>
    <cellStyle name="Output 2 8 2 4 3 3" xfId="34491"/>
    <cellStyle name="Output 2 8 2 4 4" xfId="34492"/>
    <cellStyle name="Output 2 8 2 4 4 2" xfId="34493"/>
    <cellStyle name="Output 2 8 2 4 4 3" xfId="34494"/>
    <cellStyle name="Output 2 8 2 4 5" xfId="34495"/>
    <cellStyle name="Output 2 8 2 4 5 2" xfId="34496"/>
    <cellStyle name="Output 2 8 2 4 5 3" xfId="34497"/>
    <cellStyle name="Output 2 8 2 4 6" xfId="34498"/>
    <cellStyle name="Output 2 8 2 4 6 2" xfId="34499"/>
    <cellStyle name="Output 2 8 2 4 6 3" xfId="34500"/>
    <cellStyle name="Output 2 8 2 4 7" xfId="34501"/>
    <cellStyle name="Output 2 8 2 4 8" xfId="34502"/>
    <cellStyle name="Output 2 8 2 4 9" xfId="34503"/>
    <cellStyle name="Output 2 8 2 5" xfId="34504"/>
    <cellStyle name="Output 2 8 2 5 2" xfId="34505"/>
    <cellStyle name="Output 2 8 2 5 2 2" xfId="34506"/>
    <cellStyle name="Output 2 8 2 5 2 3" xfId="34507"/>
    <cellStyle name="Output 2 8 2 5 3" xfId="34508"/>
    <cellStyle name="Output 2 8 2 5 3 2" xfId="34509"/>
    <cellStyle name="Output 2 8 2 5 3 3" xfId="34510"/>
    <cellStyle name="Output 2 8 2 5 4" xfId="34511"/>
    <cellStyle name="Output 2 8 2 5 4 2" xfId="34512"/>
    <cellStyle name="Output 2 8 2 5 4 3" xfId="34513"/>
    <cellStyle name="Output 2 8 2 5 5" xfId="34514"/>
    <cellStyle name="Output 2 8 2 5 5 2" xfId="34515"/>
    <cellStyle name="Output 2 8 2 5 5 3" xfId="34516"/>
    <cellStyle name="Output 2 8 2 5 6" xfId="34517"/>
    <cellStyle name="Output 2 8 2 5 6 2" xfId="34518"/>
    <cellStyle name="Output 2 8 2 5 6 3" xfId="34519"/>
    <cellStyle name="Output 2 8 2 5 7" xfId="34520"/>
    <cellStyle name="Output 2 8 2 5 8" xfId="34521"/>
    <cellStyle name="Output 2 8 2 5 9" xfId="34522"/>
    <cellStyle name="Output 2 8 2 6" xfId="34523"/>
    <cellStyle name="Output 2 8 2 6 2" xfId="34524"/>
    <cellStyle name="Output 2 8 2 6 2 2" xfId="34525"/>
    <cellStyle name="Output 2 8 2 6 2 3" xfId="34526"/>
    <cellStyle name="Output 2 8 2 6 3" xfId="34527"/>
    <cellStyle name="Output 2 8 2 6 3 2" xfId="34528"/>
    <cellStyle name="Output 2 8 2 6 3 3" xfId="34529"/>
    <cellStyle name="Output 2 8 2 6 4" xfId="34530"/>
    <cellStyle name="Output 2 8 2 6 4 2" xfId="34531"/>
    <cellStyle name="Output 2 8 2 6 4 3" xfId="34532"/>
    <cellStyle name="Output 2 8 2 6 5" xfId="34533"/>
    <cellStyle name="Output 2 8 2 6 5 2" xfId="34534"/>
    <cellStyle name="Output 2 8 2 6 5 3" xfId="34535"/>
    <cellStyle name="Output 2 8 2 6 6" xfId="34536"/>
    <cellStyle name="Output 2 8 2 6 6 2" xfId="34537"/>
    <cellStyle name="Output 2 8 2 6 6 3" xfId="34538"/>
    <cellStyle name="Output 2 8 2 6 7" xfId="34539"/>
    <cellStyle name="Output 2 8 2 6 8" xfId="34540"/>
    <cellStyle name="Output 2 8 2 6 9" xfId="34541"/>
    <cellStyle name="Output 2 8 2 7" xfId="34542"/>
    <cellStyle name="Output 2 8 2 7 2" xfId="34543"/>
    <cellStyle name="Output 2 8 2 7 2 2" xfId="34544"/>
    <cellStyle name="Output 2 8 2 7 2 3" xfId="34545"/>
    <cellStyle name="Output 2 8 2 7 3" xfId="34546"/>
    <cellStyle name="Output 2 8 2 7 3 2" xfId="34547"/>
    <cellStyle name="Output 2 8 2 7 3 3" xfId="34548"/>
    <cellStyle name="Output 2 8 2 7 4" xfId="34549"/>
    <cellStyle name="Output 2 8 2 7 4 2" xfId="34550"/>
    <cellStyle name="Output 2 8 2 7 4 3" xfId="34551"/>
    <cellStyle name="Output 2 8 2 7 5" xfId="34552"/>
    <cellStyle name="Output 2 8 2 7 5 2" xfId="34553"/>
    <cellStyle name="Output 2 8 2 7 5 3" xfId="34554"/>
    <cellStyle name="Output 2 8 2 7 6" xfId="34555"/>
    <cellStyle name="Output 2 8 2 7 6 2" xfId="34556"/>
    <cellStyle name="Output 2 8 2 7 6 3" xfId="34557"/>
    <cellStyle name="Output 2 8 2 7 7" xfId="34558"/>
    <cellStyle name="Output 2 8 2 7 8" xfId="34559"/>
    <cellStyle name="Output 2 8 2 7 9" xfId="34560"/>
    <cellStyle name="Output 2 8 2 8" xfId="34561"/>
    <cellStyle name="Output 2 8 2 8 2" xfId="34562"/>
    <cellStyle name="Output 2 8 2 8 2 2" xfId="34563"/>
    <cellStyle name="Output 2 8 2 8 2 3" xfId="34564"/>
    <cellStyle name="Output 2 8 2 8 3" xfId="34565"/>
    <cellStyle name="Output 2 8 2 8 3 2" xfId="34566"/>
    <cellStyle name="Output 2 8 2 8 3 3" xfId="34567"/>
    <cellStyle name="Output 2 8 2 8 4" xfId="34568"/>
    <cellStyle name="Output 2 8 2 8 4 2" xfId="34569"/>
    <cellStyle name="Output 2 8 2 8 4 3" xfId="34570"/>
    <cellStyle name="Output 2 8 2 8 5" xfId="34571"/>
    <cellStyle name="Output 2 8 2 8 5 2" xfId="34572"/>
    <cellStyle name="Output 2 8 2 8 5 3" xfId="34573"/>
    <cellStyle name="Output 2 8 2 8 6" xfId="34574"/>
    <cellStyle name="Output 2 8 2 8 6 2" xfId="34575"/>
    <cellStyle name="Output 2 8 2 8 6 3" xfId="34576"/>
    <cellStyle name="Output 2 8 2 8 7" xfId="34577"/>
    <cellStyle name="Output 2 8 2 8 8" xfId="34578"/>
    <cellStyle name="Output 2 8 2 8 9" xfId="34579"/>
    <cellStyle name="Output 2 8 2 9" xfId="34580"/>
    <cellStyle name="Output 2 8 2 9 2" xfId="34581"/>
    <cellStyle name="Output 2 8 2 9 2 2" xfId="34582"/>
    <cellStyle name="Output 2 8 2 9 2 3" xfId="34583"/>
    <cellStyle name="Output 2 8 2 9 3" xfId="34584"/>
    <cellStyle name="Output 2 8 2 9 3 2" xfId="34585"/>
    <cellStyle name="Output 2 8 2 9 3 3" xfId="34586"/>
    <cellStyle name="Output 2 8 2 9 4" xfId="34587"/>
    <cellStyle name="Output 2 8 2 9 4 2" xfId="34588"/>
    <cellStyle name="Output 2 8 2 9 4 3" xfId="34589"/>
    <cellStyle name="Output 2 8 2 9 5" xfId="34590"/>
    <cellStyle name="Output 2 8 2 9 5 2" xfId="34591"/>
    <cellStyle name="Output 2 8 2 9 5 3" xfId="34592"/>
    <cellStyle name="Output 2 8 2 9 6" xfId="34593"/>
    <cellStyle name="Output 2 8 2 9 6 2" xfId="34594"/>
    <cellStyle name="Output 2 8 2 9 6 3" xfId="34595"/>
    <cellStyle name="Output 2 8 2 9 7" xfId="34596"/>
    <cellStyle name="Output 2 8 2 9 8" xfId="34597"/>
    <cellStyle name="Output 2 8 20" xfId="34598"/>
    <cellStyle name="Output 2 8 21" xfId="34599"/>
    <cellStyle name="Output 2 8 3" xfId="34600"/>
    <cellStyle name="Output 2 8 3 10" xfId="34601"/>
    <cellStyle name="Output 2 8 3 10 2" xfId="34602"/>
    <cellStyle name="Output 2 8 3 10 2 2" xfId="34603"/>
    <cellStyle name="Output 2 8 3 10 2 3" xfId="34604"/>
    <cellStyle name="Output 2 8 3 10 3" xfId="34605"/>
    <cellStyle name="Output 2 8 3 10 3 2" xfId="34606"/>
    <cellStyle name="Output 2 8 3 10 3 3" xfId="34607"/>
    <cellStyle name="Output 2 8 3 10 4" xfId="34608"/>
    <cellStyle name="Output 2 8 3 10 4 2" xfId="34609"/>
    <cellStyle name="Output 2 8 3 10 4 3" xfId="34610"/>
    <cellStyle name="Output 2 8 3 10 5" xfId="34611"/>
    <cellStyle name="Output 2 8 3 10 5 2" xfId="34612"/>
    <cellStyle name="Output 2 8 3 10 5 3" xfId="34613"/>
    <cellStyle name="Output 2 8 3 10 6" xfId="34614"/>
    <cellStyle name="Output 2 8 3 10 6 2" xfId="34615"/>
    <cellStyle name="Output 2 8 3 10 6 3" xfId="34616"/>
    <cellStyle name="Output 2 8 3 10 7" xfId="34617"/>
    <cellStyle name="Output 2 8 3 10 8" xfId="34618"/>
    <cellStyle name="Output 2 8 3 11" xfId="34619"/>
    <cellStyle name="Output 2 8 3 11 2" xfId="34620"/>
    <cellStyle name="Output 2 8 3 11 2 2" xfId="34621"/>
    <cellStyle name="Output 2 8 3 11 2 3" xfId="34622"/>
    <cellStyle name="Output 2 8 3 11 3" xfId="34623"/>
    <cellStyle name="Output 2 8 3 11 3 2" xfId="34624"/>
    <cellStyle name="Output 2 8 3 11 3 3" xfId="34625"/>
    <cellStyle name="Output 2 8 3 11 4" xfId="34626"/>
    <cellStyle name="Output 2 8 3 11 4 2" xfId="34627"/>
    <cellStyle name="Output 2 8 3 11 4 3" xfId="34628"/>
    <cellStyle name="Output 2 8 3 11 5" xfId="34629"/>
    <cellStyle name="Output 2 8 3 11 5 2" xfId="34630"/>
    <cellStyle name="Output 2 8 3 11 5 3" xfId="34631"/>
    <cellStyle name="Output 2 8 3 11 6" xfId="34632"/>
    <cellStyle name="Output 2 8 3 11 6 2" xfId="34633"/>
    <cellStyle name="Output 2 8 3 11 6 3" xfId="34634"/>
    <cellStyle name="Output 2 8 3 11 7" xfId="34635"/>
    <cellStyle name="Output 2 8 3 11 8" xfId="34636"/>
    <cellStyle name="Output 2 8 3 12" xfId="34637"/>
    <cellStyle name="Output 2 8 3 12 2" xfId="34638"/>
    <cellStyle name="Output 2 8 3 12 2 2" xfId="34639"/>
    <cellStyle name="Output 2 8 3 12 2 3" xfId="34640"/>
    <cellStyle name="Output 2 8 3 12 3" xfId="34641"/>
    <cellStyle name="Output 2 8 3 12 3 2" xfId="34642"/>
    <cellStyle name="Output 2 8 3 12 3 3" xfId="34643"/>
    <cellStyle name="Output 2 8 3 12 4" xfId="34644"/>
    <cellStyle name="Output 2 8 3 12 4 2" xfId="34645"/>
    <cellStyle name="Output 2 8 3 12 4 3" xfId="34646"/>
    <cellStyle name="Output 2 8 3 12 5" xfId="34647"/>
    <cellStyle name="Output 2 8 3 12 5 2" xfId="34648"/>
    <cellStyle name="Output 2 8 3 12 5 3" xfId="34649"/>
    <cellStyle name="Output 2 8 3 12 6" xfId="34650"/>
    <cellStyle name="Output 2 8 3 12 6 2" xfId="34651"/>
    <cellStyle name="Output 2 8 3 12 6 3" xfId="34652"/>
    <cellStyle name="Output 2 8 3 12 7" xfId="34653"/>
    <cellStyle name="Output 2 8 3 12 8" xfId="34654"/>
    <cellStyle name="Output 2 8 3 13" xfId="34655"/>
    <cellStyle name="Output 2 8 3 13 2" xfId="34656"/>
    <cellStyle name="Output 2 8 3 13 2 2" xfId="34657"/>
    <cellStyle name="Output 2 8 3 13 2 3" xfId="34658"/>
    <cellStyle name="Output 2 8 3 13 3" xfId="34659"/>
    <cellStyle name="Output 2 8 3 13 3 2" xfId="34660"/>
    <cellStyle name="Output 2 8 3 13 3 3" xfId="34661"/>
    <cellStyle name="Output 2 8 3 13 4" xfId="34662"/>
    <cellStyle name="Output 2 8 3 13 4 2" xfId="34663"/>
    <cellStyle name="Output 2 8 3 13 4 3" xfId="34664"/>
    <cellStyle name="Output 2 8 3 13 5" xfId="34665"/>
    <cellStyle name="Output 2 8 3 13 5 2" xfId="34666"/>
    <cellStyle name="Output 2 8 3 13 5 3" xfId="34667"/>
    <cellStyle name="Output 2 8 3 13 6" xfId="34668"/>
    <cellStyle name="Output 2 8 3 13 6 2" xfId="34669"/>
    <cellStyle name="Output 2 8 3 13 6 3" xfId="34670"/>
    <cellStyle name="Output 2 8 3 13 7" xfId="34671"/>
    <cellStyle name="Output 2 8 3 13 8" xfId="34672"/>
    <cellStyle name="Output 2 8 3 14" xfId="34673"/>
    <cellStyle name="Output 2 8 3 14 2" xfId="34674"/>
    <cellStyle name="Output 2 8 3 14 2 2" xfId="34675"/>
    <cellStyle name="Output 2 8 3 14 2 3" xfId="34676"/>
    <cellStyle name="Output 2 8 3 14 3" xfId="34677"/>
    <cellStyle name="Output 2 8 3 14 3 2" xfId="34678"/>
    <cellStyle name="Output 2 8 3 14 3 3" xfId="34679"/>
    <cellStyle name="Output 2 8 3 14 4" xfId="34680"/>
    <cellStyle name="Output 2 8 3 14 4 2" xfId="34681"/>
    <cellStyle name="Output 2 8 3 14 4 3" xfId="34682"/>
    <cellStyle name="Output 2 8 3 14 5" xfId="34683"/>
    <cellStyle name="Output 2 8 3 14 5 2" xfId="34684"/>
    <cellStyle name="Output 2 8 3 14 5 3" xfId="34685"/>
    <cellStyle name="Output 2 8 3 14 6" xfId="34686"/>
    <cellStyle name="Output 2 8 3 14 6 2" xfId="34687"/>
    <cellStyle name="Output 2 8 3 14 6 3" xfId="34688"/>
    <cellStyle name="Output 2 8 3 14 7" xfId="34689"/>
    <cellStyle name="Output 2 8 3 14 8" xfId="34690"/>
    <cellStyle name="Output 2 8 3 15" xfId="34691"/>
    <cellStyle name="Output 2 8 3 15 2" xfId="34692"/>
    <cellStyle name="Output 2 8 3 15 3" xfId="34693"/>
    <cellStyle name="Output 2 8 3 16" xfId="34694"/>
    <cellStyle name="Output 2 8 3 16 2" xfId="34695"/>
    <cellStyle name="Output 2 8 3 16 3" xfId="34696"/>
    <cellStyle name="Output 2 8 3 17" xfId="34697"/>
    <cellStyle name="Output 2 8 3 18" xfId="34698"/>
    <cellStyle name="Output 2 8 3 2" xfId="34699"/>
    <cellStyle name="Output 2 8 3 2 2" xfId="34700"/>
    <cellStyle name="Output 2 8 3 2 2 2" xfId="34701"/>
    <cellStyle name="Output 2 8 3 2 2 3" xfId="34702"/>
    <cellStyle name="Output 2 8 3 2 3" xfId="34703"/>
    <cellStyle name="Output 2 8 3 2 3 2" xfId="34704"/>
    <cellStyle name="Output 2 8 3 2 3 3" xfId="34705"/>
    <cellStyle name="Output 2 8 3 2 4" xfId="34706"/>
    <cellStyle name="Output 2 8 3 2 4 2" xfId="34707"/>
    <cellStyle name="Output 2 8 3 2 4 3" xfId="34708"/>
    <cellStyle name="Output 2 8 3 2 5" xfId="34709"/>
    <cellStyle name="Output 2 8 3 2 5 2" xfId="34710"/>
    <cellStyle name="Output 2 8 3 2 5 3" xfId="34711"/>
    <cellStyle name="Output 2 8 3 2 6" xfId="34712"/>
    <cellStyle name="Output 2 8 3 2 6 2" xfId="34713"/>
    <cellStyle name="Output 2 8 3 2 6 3" xfId="34714"/>
    <cellStyle name="Output 2 8 3 2 7" xfId="34715"/>
    <cellStyle name="Output 2 8 3 2 8" xfId="34716"/>
    <cellStyle name="Output 2 8 3 2 9" xfId="34717"/>
    <cellStyle name="Output 2 8 3 3" xfId="34718"/>
    <cellStyle name="Output 2 8 3 3 2" xfId="34719"/>
    <cellStyle name="Output 2 8 3 3 2 2" xfId="34720"/>
    <cellStyle name="Output 2 8 3 3 2 3" xfId="34721"/>
    <cellStyle name="Output 2 8 3 3 3" xfId="34722"/>
    <cellStyle name="Output 2 8 3 3 3 2" xfId="34723"/>
    <cellStyle name="Output 2 8 3 3 3 3" xfId="34724"/>
    <cellStyle name="Output 2 8 3 3 4" xfId="34725"/>
    <cellStyle name="Output 2 8 3 3 4 2" xfId="34726"/>
    <cellStyle name="Output 2 8 3 3 4 3" xfId="34727"/>
    <cellStyle name="Output 2 8 3 3 5" xfId="34728"/>
    <cellStyle name="Output 2 8 3 3 5 2" xfId="34729"/>
    <cellStyle name="Output 2 8 3 3 5 3" xfId="34730"/>
    <cellStyle name="Output 2 8 3 3 6" xfId="34731"/>
    <cellStyle name="Output 2 8 3 3 6 2" xfId="34732"/>
    <cellStyle name="Output 2 8 3 3 6 3" xfId="34733"/>
    <cellStyle name="Output 2 8 3 3 7" xfId="34734"/>
    <cellStyle name="Output 2 8 3 3 8" xfId="34735"/>
    <cellStyle name="Output 2 8 3 3 9" xfId="34736"/>
    <cellStyle name="Output 2 8 3 4" xfId="34737"/>
    <cellStyle name="Output 2 8 3 4 2" xfId="34738"/>
    <cellStyle name="Output 2 8 3 4 2 2" xfId="34739"/>
    <cellStyle name="Output 2 8 3 4 2 3" xfId="34740"/>
    <cellStyle name="Output 2 8 3 4 3" xfId="34741"/>
    <cellStyle name="Output 2 8 3 4 3 2" xfId="34742"/>
    <cellStyle name="Output 2 8 3 4 3 3" xfId="34743"/>
    <cellStyle name="Output 2 8 3 4 4" xfId="34744"/>
    <cellStyle name="Output 2 8 3 4 4 2" xfId="34745"/>
    <cellStyle name="Output 2 8 3 4 4 3" xfId="34746"/>
    <cellStyle name="Output 2 8 3 4 5" xfId="34747"/>
    <cellStyle name="Output 2 8 3 4 5 2" xfId="34748"/>
    <cellStyle name="Output 2 8 3 4 5 3" xfId="34749"/>
    <cellStyle name="Output 2 8 3 4 6" xfId="34750"/>
    <cellStyle name="Output 2 8 3 4 6 2" xfId="34751"/>
    <cellStyle name="Output 2 8 3 4 6 3" xfId="34752"/>
    <cellStyle name="Output 2 8 3 4 7" xfId="34753"/>
    <cellStyle name="Output 2 8 3 4 8" xfId="34754"/>
    <cellStyle name="Output 2 8 3 4 9" xfId="34755"/>
    <cellStyle name="Output 2 8 3 5" xfId="34756"/>
    <cellStyle name="Output 2 8 3 5 2" xfId="34757"/>
    <cellStyle name="Output 2 8 3 5 2 2" xfId="34758"/>
    <cellStyle name="Output 2 8 3 5 2 3" xfId="34759"/>
    <cellStyle name="Output 2 8 3 5 3" xfId="34760"/>
    <cellStyle name="Output 2 8 3 5 3 2" xfId="34761"/>
    <cellStyle name="Output 2 8 3 5 3 3" xfId="34762"/>
    <cellStyle name="Output 2 8 3 5 4" xfId="34763"/>
    <cellStyle name="Output 2 8 3 5 4 2" xfId="34764"/>
    <cellStyle name="Output 2 8 3 5 4 3" xfId="34765"/>
    <cellStyle name="Output 2 8 3 5 5" xfId="34766"/>
    <cellStyle name="Output 2 8 3 5 5 2" xfId="34767"/>
    <cellStyle name="Output 2 8 3 5 5 3" xfId="34768"/>
    <cellStyle name="Output 2 8 3 5 6" xfId="34769"/>
    <cellStyle name="Output 2 8 3 5 6 2" xfId="34770"/>
    <cellStyle name="Output 2 8 3 5 6 3" xfId="34771"/>
    <cellStyle name="Output 2 8 3 5 7" xfId="34772"/>
    <cellStyle name="Output 2 8 3 5 8" xfId="34773"/>
    <cellStyle name="Output 2 8 3 5 9" xfId="34774"/>
    <cellStyle name="Output 2 8 3 6" xfId="34775"/>
    <cellStyle name="Output 2 8 3 6 2" xfId="34776"/>
    <cellStyle name="Output 2 8 3 6 2 2" xfId="34777"/>
    <cellStyle name="Output 2 8 3 6 2 3" xfId="34778"/>
    <cellStyle name="Output 2 8 3 6 3" xfId="34779"/>
    <cellStyle name="Output 2 8 3 6 3 2" xfId="34780"/>
    <cellStyle name="Output 2 8 3 6 3 3" xfId="34781"/>
    <cellStyle name="Output 2 8 3 6 4" xfId="34782"/>
    <cellStyle name="Output 2 8 3 6 4 2" xfId="34783"/>
    <cellStyle name="Output 2 8 3 6 4 3" xfId="34784"/>
    <cellStyle name="Output 2 8 3 6 5" xfId="34785"/>
    <cellStyle name="Output 2 8 3 6 5 2" xfId="34786"/>
    <cellStyle name="Output 2 8 3 6 5 3" xfId="34787"/>
    <cellStyle name="Output 2 8 3 6 6" xfId="34788"/>
    <cellStyle name="Output 2 8 3 6 6 2" xfId="34789"/>
    <cellStyle name="Output 2 8 3 6 6 3" xfId="34790"/>
    <cellStyle name="Output 2 8 3 6 7" xfId="34791"/>
    <cellStyle name="Output 2 8 3 6 8" xfId="34792"/>
    <cellStyle name="Output 2 8 3 6 9" xfId="34793"/>
    <cellStyle name="Output 2 8 3 7" xfId="34794"/>
    <cellStyle name="Output 2 8 3 7 2" xfId="34795"/>
    <cellStyle name="Output 2 8 3 7 2 2" xfId="34796"/>
    <cellStyle name="Output 2 8 3 7 2 3" xfId="34797"/>
    <cellStyle name="Output 2 8 3 7 3" xfId="34798"/>
    <cellStyle name="Output 2 8 3 7 3 2" xfId="34799"/>
    <cellStyle name="Output 2 8 3 7 3 3" xfId="34800"/>
    <cellStyle name="Output 2 8 3 7 4" xfId="34801"/>
    <cellStyle name="Output 2 8 3 7 4 2" xfId="34802"/>
    <cellStyle name="Output 2 8 3 7 4 3" xfId="34803"/>
    <cellStyle name="Output 2 8 3 7 5" xfId="34804"/>
    <cellStyle name="Output 2 8 3 7 5 2" xfId="34805"/>
    <cellStyle name="Output 2 8 3 7 5 3" xfId="34806"/>
    <cellStyle name="Output 2 8 3 7 6" xfId="34807"/>
    <cellStyle name="Output 2 8 3 7 6 2" xfId="34808"/>
    <cellStyle name="Output 2 8 3 7 6 3" xfId="34809"/>
    <cellStyle name="Output 2 8 3 7 7" xfId="34810"/>
    <cellStyle name="Output 2 8 3 7 8" xfId="34811"/>
    <cellStyle name="Output 2 8 3 7 9" xfId="34812"/>
    <cellStyle name="Output 2 8 3 8" xfId="34813"/>
    <cellStyle name="Output 2 8 3 8 2" xfId="34814"/>
    <cellStyle name="Output 2 8 3 8 2 2" xfId="34815"/>
    <cellStyle name="Output 2 8 3 8 2 3" xfId="34816"/>
    <cellStyle name="Output 2 8 3 8 3" xfId="34817"/>
    <cellStyle name="Output 2 8 3 8 3 2" xfId="34818"/>
    <cellStyle name="Output 2 8 3 8 3 3" xfId="34819"/>
    <cellStyle name="Output 2 8 3 8 4" xfId="34820"/>
    <cellStyle name="Output 2 8 3 8 4 2" xfId="34821"/>
    <cellStyle name="Output 2 8 3 8 4 3" xfId="34822"/>
    <cellStyle name="Output 2 8 3 8 5" xfId="34823"/>
    <cellStyle name="Output 2 8 3 8 5 2" xfId="34824"/>
    <cellStyle name="Output 2 8 3 8 5 3" xfId="34825"/>
    <cellStyle name="Output 2 8 3 8 6" xfId="34826"/>
    <cellStyle name="Output 2 8 3 8 6 2" xfId="34827"/>
    <cellStyle name="Output 2 8 3 8 6 3" xfId="34828"/>
    <cellStyle name="Output 2 8 3 8 7" xfId="34829"/>
    <cellStyle name="Output 2 8 3 8 8" xfId="34830"/>
    <cellStyle name="Output 2 8 3 8 9" xfId="34831"/>
    <cellStyle name="Output 2 8 3 9" xfId="34832"/>
    <cellStyle name="Output 2 8 3 9 2" xfId="34833"/>
    <cellStyle name="Output 2 8 3 9 2 2" xfId="34834"/>
    <cellStyle name="Output 2 8 3 9 2 3" xfId="34835"/>
    <cellStyle name="Output 2 8 3 9 3" xfId="34836"/>
    <cellStyle name="Output 2 8 3 9 3 2" xfId="34837"/>
    <cellStyle name="Output 2 8 3 9 3 3" xfId="34838"/>
    <cellStyle name="Output 2 8 3 9 4" xfId="34839"/>
    <cellStyle name="Output 2 8 3 9 4 2" xfId="34840"/>
    <cellStyle name="Output 2 8 3 9 4 3" xfId="34841"/>
    <cellStyle name="Output 2 8 3 9 5" xfId="34842"/>
    <cellStyle name="Output 2 8 3 9 5 2" xfId="34843"/>
    <cellStyle name="Output 2 8 3 9 5 3" xfId="34844"/>
    <cellStyle name="Output 2 8 3 9 6" xfId="34845"/>
    <cellStyle name="Output 2 8 3 9 6 2" xfId="34846"/>
    <cellStyle name="Output 2 8 3 9 6 3" xfId="34847"/>
    <cellStyle name="Output 2 8 3 9 7" xfId="34848"/>
    <cellStyle name="Output 2 8 3 9 8" xfId="34849"/>
    <cellStyle name="Output 2 8 4" xfId="34850"/>
    <cellStyle name="Output 2 8 4 10" xfId="34851"/>
    <cellStyle name="Output 2 8 4 11" xfId="34852"/>
    <cellStyle name="Output 2 8 4 2" xfId="34853"/>
    <cellStyle name="Output 2 8 4 2 2" xfId="34854"/>
    <cellStyle name="Output 2 8 4 2 3" xfId="34855"/>
    <cellStyle name="Output 2 8 4 2 4" xfId="34856"/>
    <cellStyle name="Output 2 8 4 3" xfId="34857"/>
    <cellStyle name="Output 2 8 4 3 2" xfId="34858"/>
    <cellStyle name="Output 2 8 4 3 3" xfId="34859"/>
    <cellStyle name="Output 2 8 4 3 4" xfId="34860"/>
    <cellStyle name="Output 2 8 4 4" xfId="34861"/>
    <cellStyle name="Output 2 8 4 4 2" xfId="34862"/>
    <cellStyle name="Output 2 8 4 4 3" xfId="34863"/>
    <cellStyle name="Output 2 8 4 4 4" xfId="34864"/>
    <cellStyle name="Output 2 8 4 5" xfId="34865"/>
    <cellStyle name="Output 2 8 4 5 2" xfId="34866"/>
    <cellStyle name="Output 2 8 4 5 3" xfId="34867"/>
    <cellStyle name="Output 2 8 4 5 4" xfId="34868"/>
    <cellStyle name="Output 2 8 4 6" xfId="34869"/>
    <cellStyle name="Output 2 8 4 6 2" xfId="34870"/>
    <cellStyle name="Output 2 8 4 6 3" xfId="34871"/>
    <cellStyle name="Output 2 8 4 6 4" xfId="34872"/>
    <cellStyle name="Output 2 8 4 7" xfId="34873"/>
    <cellStyle name="Output 2 8 4 8" xfId="34874"/>
    <cellStyle name="Output 2 8 4 9" xfId="34875"/>
    <cellStyle name="Output 2 8 5" xfId="34876"/>
    <cellStyle name="Output 2 8 5 10" xfId="34877"/>
    <cellStyle name="Output 2 8 5 11" xfId="34878"/>
    <cellStyle name="Output 2 8 5 2" xfId="34879"/>
    <cellStyle name="Output 2 8 5 2 2" xfId="34880"/>
    <cellStyle name="Output 2 8 5 2 3" xfId="34881"/>
    <cellStyle name="Output 2 8 5 2 4" xfId="34882"/>
    <cellStyle name="Output 2 8 5 3" xfId="34883"/>
    <cellStyle name="Output 2 8 5 3 2" xfId="34884"/>
    <cellStyle name="Output 2 8 5 3 3" xfId="34885"/>
    <cellStyle name="Output 2 8 5 3 4" xfId="34886"/>
    <cellStyle name="Output 2 8 5 4" xfId="34887"/>
    <cellStyle name="Output 2 8 5 4 2" xfId="34888"/>
    <cellStyle name="Output 2 8 5 4 3" xfId="34889"/>
    <cellStyle name="Output 2 8 5 4 4" xfId="34890"/>
    <cellStyle name="Output 2 8 5 5" xfId="34891"/>
    <cellStyle name="Output 2 8 5 5 2" xfId="34892"/>
    <cellStyle name="Output 2 8 5 5 3" xfId="34893"/>
    <cellStyle name="Output 2 8 5 5 4" xfId="34894"/>
    <cellStyle name="Output 2 8 5 6" xfId="34895"/>
    <cellStyle name="Output 2 8 5 6 2" xfId="34896"/>
    <cellStyle name="Output 2 8 5 6 3" xfId="34897"/>
    <cellStyle name="Output 2 8 5 6 4" xfId="34898"/>
    <cellStyle name="Output 2 8 5 7" xfId="34899"/>
    <cellStyle name="Output 2 8 5 8" xfId="34900"/>
    <cellStyle name="Output 2 8 5 9" xfId="34901"/>
    <cellStyle name="Output 2 8 6" xfId="34902"/>
    <cellStyle name="Output 2 8 6 2" xfId="34903"/>
    <cellStyle name="Output 2 8 6 2 2" xfId="34904"/>
    <cellStyle name="Output 2 8 6 2 3" xfId="34905"/>
    <cellStyle name="Output 2 8 6 3" xfId="34906"/>
    <cellStyle name="Output 2 8 6 3 2" xfId="34907"/>
    <cellStyle name="Output 2 8 6 3 3" xfId="34908"/>
    <cellStyle name="Output 2 8 6 4" xfId="34909"/>
    <cellStyle name="Output 2 8 6 4 2" xfId="34910"/>
    <cellStyle name="Output 2 8 6 4 3" xfId="34911"/>
    <cellStyle name="Output 2 8 6 5" xfId="34912"/>
    <cellStyle name="Output 2 8 6 5 2" xfId="34913"/>
    <cellStyle name="Output 2 8 6 5 3" xfId="34914"/>
    <cellStyle name="Output 2 8 6 6" xfId="34915"/>
    <cellStyle name="Output 2 8 6 6 2" xfId="34916"/>
    <cellStyle name="Output 2 8 6 6 3" xfId="34917"/>
    <cellStyle name="Output 2 8 6 7" xfId="34918"/>
    <cellStyle name="Output 2 8 6 8" xfId="34919"/>
    <cellStyle name="Output 2 8 6 9" xfId="34920"/>
    <cellStyle name="Output 2 8 7" xfId="34921"/>
    <cellStyle name="Output 2 8 7 2" xfId="34922"/>
    <cellStyle name="Output 2 8 7 2 2" xfId="34923"/>
    <cellStyle name="Output 2 8 7 2 3" xfId="34924"/>
    <cellStyle name="Output 2 8 7 3" xfId="34925"/>
    <cellStyle name="Output 2 8 7 3 2" xfId="34926"/>
    <cellStyle name="Output 2 8 7 3 3" xfId="34927"/>
    <cellStyle name="Output 2 8 7 4" xfId="34928"/>
    <cellStyle name="Output 2 8 7 4 2" xfId="34929"/>
    <cellStyle name="Output 2 8 7 4 3" xfId="34930"/>
    <cellStyle name="Output 2 8 7 5" xfId="34931"/>
    <cellStyle name="Output 2 8 7 5 2" xfId="34932"/>
    <cellStyle name="Output 2 8 7 5 3" xfId="34933"/>
    <cellStyle name="Output 2 8 7 6" xfId="34934"/>
    <cellStyle name="Output 2 8 7 6 2" xfId="34935"/>
    <cellStyle name="Output 2 8 7 6 3" xfId="34936"/>
    <cellStyle name="Output 2 8 7 7" xfId="34937"/>
    <cellStyle name="Output 2 8 7 8" xfId="34938"/>
    <cellStyle name="Output 2 8 7 9" xfId="34939"/>
    <cellStyle name="Output 2 8 8" xfId="34940"/>
    <cellStyle name="Output 2 8 8 2" xfId="34941"/>
    <cellStyle name="Output 2 8 8 2 2" xfId="34942"/>
    <cellStyle name="Output 2 8 8 2 3" xfId="34943"/>
    <cellStyle name="Output 2 8 8 3" xfId="34944"/>
    <cellStyle name="Output 2 8 8 3 2" xfId="34945"/>
    <cellStyle name="Output 2 8 8 3 3" xfId="34946"/>
    <cellStyle name="Output 2 8 8 4" xfId="34947"/>
    <cellStyle name="Output 2 8 8 4 2" xfId="34948"/>
    <cellStyle name="Output 2 8 8 4 3" xfId="34949"/>
    <cellStyle name="Output 2 8 8 5" xfId="34950"/>
    <cellStyle name="Output 2 8 8 5 2" xfId="34951"/>
    <cellStyle name="Output 2 8 8 5 3" xfId="34952"/>
    <cellStyle name="Output 2 8 8 6" xfId="34953"/>
    <cellStyle name="Output 2 8 8 6 2" xfId="34954"/>
    <cellStyle name="Output 2 8 8 6 3" xfId="34955"/>
    <cellStyle name="Output 2 8 8 7" xfId="34956"/>
    <cellStyle name="Output 2 8 8 8" xfId="34957"/>
    <cellStyle name="Output 2 8 8 9" xfId="34958"/>
    <cellStyle name="Output 2 8 9" xfId="34959"/>
    <cellStyle name="Output 2 8 9 2" xfId="34960"/>
    <cellStyle name="Output 2 8 9 2 2" xfId="34961"/>
    <cellStyle name="Output 2 8 9 2 3" xfId="34962"/>
    <cellStyle name="Output 2 8 9 3" xfId="34963"/>
    <cellStyle name="Output 2 8 9 3 2" xfId="34964"/>
    <cellStyle name="Output 2 8 9 3 3" xfId="34965"/>
    <cellStyle name="Output 2 8 9 4" xfId="34966"/>
    <cellStyle name="Output 2 8 9 4 2" xfId="34967"/>
    <cellStyle name="Output 2 8 9 4 3" xfId="34968"/>
    <cellStyle name="Output 2 8 9 5" xfId="34969"/>
    <cellStyle name="Output 2 8 9 5 2" xfId="34970"/>
    <cellStyle name="Output 2 8 9 5 3" xfId="34971"/>
    <cellStyle name="Output 2 8 9 6" xfId="34972"/>
    <cellStyle name="Output 2 8 9 6 2" xfId="34973"/>
    <cellStyle name="Output 2 8 9 6 3" xfId="34974"/>
    <cellStyle name="Output 2 8 9 7" xfId="34975"/>
    <cellStyle name="Output 2 8 9 8" xfId="34976"/>
    <cellStyle name="Output 2 8 9 9" xfId="34977"/>
    <cellStyle name="Output 2 9" xfId="34978"/>
    <cellStyle name="Output 2 9 10" xfId="34979"/>
    <cellStyle name="Output 2 9 10 2" xfId="34980"/>
    <cellStyle name="Output 2 9 10 2 2" xfId="34981"/>
    <cellStyle name="Output 2 9 10 2 3" xfId="34982"/>
    <cellStyle name="Output 2 9 10 3" xfId="34983"/>
    <cellStyle name="Output 2 9 10 3 2" xfId="34984"/>
    <cellStyle name="Output 2 9 10 3 3" xfId="34985"/>
    <cellStyle name="Output 2 9 10 4" xfId="34986"/>
    <cellStyle name="Output 2 9 10 4 2" xfId="34987"/>
    <cellStyle name="Output 2 9 10 4 3" xfId="34988"/>
    <cellStyle name="Output 2 9 10 5" xfId="34989"/>
    <cellStyle name="Output 2 9 10 5 2" xfId="34990"/>
    <cellStyle name="Output 2 9 10 5 3" xfId="34991"/>
    <cellStyle name="Output 2 9 10 6" xfId="34992"/>
    <cellStyle name="Output 2 9 10 6 2" xfId="34993"/>
    <cellStyle name="Output 2 9 10 6 3" xfId="34994"/>
    <cellStyle name="Output 2 9 10 7" xfId="34995"/>
    <cellStyle name="Output 2 9 10 8" xfId="34996"/>
    <cellStyle name="Output 2 9 10 9" xfId="34997"/>
    <cellStyle name="Output 2 9 11" xfId="34998"/>
    <cellStyle name="Output 2 9 11 2" xfId="34999"/>
    <cellStyle name="Output 2 9 11 2 2" xfId="35000"/>
    <cellStyle name="Output 2 9 11 2 3" xfId="35001"/>
    <cellStyle name="Output 2 9 11 3" xfId="35002"/>
    <cellStyle name="Output 2 9 11 3 2" xfId="35003"/>
    <cellStyle name="Output 2 9 11 3 3" xfId="35004"/>
    <cellStyle name="Output 2 9 11 4" xfId="35005"/>
    <cellStyle name="Output 2 9 11 4 2" xfId="35006"/>
    <cellStyle name="Output 2 9 11 4 3" xfId="35007"/>
    <cellStyle name="Output 2 9 11 5" xfId="35008"/>
    <cellStyle name="Output 2 9 11 5 2" xfId="35009"/>
    <cellStyle name="Output 2 9 11 5 3" xfId="35010"/>
    <cellStyle name="Output 2 9 11 6" xfId="35011"/>
    <cellStyle name="Output 2 9 11 6 2" xfId="35012"/>
    <cellStyle name="Output 2 9 11 6 3" xfId="35013"/>
    <cellStyle name="Output 2 9 11 7" xfId="35014"/>
    <cellStyle name="Output 2 9 11 8" xfId="35015"/>
    <cellStyle name="Output 2 9 11 9" xfId="35016"/>
    <cellStyle name="Output 2 9 12" xfId="35017"/>
    <cellStyle name="Output 2 9 12 2" xfId="35018"/>
    <cellStyle name="Output 2 9 12 2 2" xfId="35019"/>
    <cellStyle name="Output 2 9 12 2 3" xfId="35020"/>
    <cellStyle name="Output 2 9 12 3" xfId="35021"/>
    <cellStyle name="Output 2 9 12 3 2" xfId="35022"/>
    <cellStyle name="Output 2 9 12 3 3" xfId="35023"/>
    <cellStyle name="Output 2 9 12 4" xfId="35024"/>
    <cellStyle name="Output 2 9 12 4 2" xfId="35025"/>
    <cellStyle name="Output 2 9 12 4 3" xfId="35026"/>
    <cellStyle name="Output 2 9 12 5" xfId="35027"/>
    <cellStyle name="Output 2 9 12 5 2" xfId="35028"/>
    <cellStyle name="Output 2 9 12 5 3" xfId="35029"/>
    <cellStyle name="Output 2 9 12 6" xfId="35030"/>
    <cellStyle name="Output 2 9 12 6 2" xfId="35031"/>
    <cellStyle name="Output 2 9 12 6 3" xfId="35032"/>
    <cellStyle name="Output 2 9 12 7" xfId="35033"/>
    <cellStyle name="Output 2 9 12 8" xfId="35034"/>
    <cellStyle name="Output 2 9 12 9" xfId="35035"/>
    <cellStyle name="Output 2 9 13" xfId="35036"/>
    <cellStyle name="Output 2 9 13 2" xfId="35037"/>
    <cellStyle name="Output 2 9 13 2 2" xfId="35038"/>
    <cellStyle name="Output 2 9 13 2 3" xfId="35039"/>
    <cellStyle name="Output 2 9 13 3" xfId="35040"/>
    <cellStyle name="Output 2 9 13 3 2" xfId="35041"/>
    <cellStyle name="Output 2 9 13 3 3" xfId="35042"/>
    <cellStyle name="Output 2 9 13 4" xfId="35043"/>
    <cellStyle name="Output 2 9 13 4 2" xfId="35044"/>
    <cellStyle name="Output 2 9 13 4 3" xfId="35045"/>
    <cellStyle name="Output 2 9 13 5" xfId="35046"/>
    <cellStyle name="Output 2 9 13 5 2" xfId="35047"/>
    <cellStyle name="Output 2 9 13 5 3" xfId="35048"/>
    <cellStyle name="Output 2 9 13 6" xfId="35049"/>
    <cellStyle name="Output 2 9 13 6 2" xfId="35050"/>
    <cellStyle name="Output 2 9 13 6 3" xfId="35051"/>
    <cellStyle name="Output 2 9 13 7" xfId="35052"/>
    <cellStyle name="Output 2 9 13 8" xfId="35053"/>
    <cellStyle name="Output 2 9 13 9" xfId="35054"/>
    <cellStyle name="Output 2 9 14" xfId="35055"/>
    <cellStyle name="Output 2 9 14 2" xfId="35056"/>
    <cellStyle name="Output 2 9 14 3" xfId="35057"/>
    <cellStyle name="Output 2 9 14 4" xfId="35058"/>
    <cellStyle name="Output 2 9 15" xfId="35059"/>
    <cellStyle name="Output 2 9 16" xfId="35060"/>
    <cellStyle name="Output 2 9 17" xfId="35061"/>
    <cellStyle name="Output 2 9 18" xfId="35062"/>
    <cellStyle name="Output 2 9 19" xfId="35063"/>
    <cellStyle name="Output 2 9 2" xfId="35064"/>
    <cellStyle name="Output 2 9 2 10" xfId="35065"/>
    <cellStyle name="Output 2 9 2 10 2" xfId="35066"/>
    <cellStyle name="Output 2 9 2 10 2 2" xfId="35067"/>
    <cellStyle name="Output 2 9 2 10 2 3" xfId="35068"/>
    <cellStyle name="Output 2 9 2 10 3" xfId="35069"/>
    <cellStyle name="Output 2 9 2 10 3 2" xfId="35070"/>
    <cellStyle name="Output 2 9 2 10 3 3" xfId="35071"/>
    <cellStyle name="Output 2 9 2 10 4" xfId="35072"/>
    <cellStyle name="Output 2 9 2 10 4 2" xfId="35073"/>
    <cellStyle name="Output 2 9 2 10 4 3" xfId="35074"/>
    <cellStyle name="Output 2 9 2 10 5" xfId="35075"/>
    <cellStyle name="Output 2 9 2 10 5 2" xfId="35076"/>
    <cellStyle name="Output 2 9 2 10 5 3" xfId="35077"/>
    <cellStyle name="Output 2 9 2 10 6" xfId="35078"/>
    <cellStyle name="Output 2 9 2 10 6 2" xfId="35079"/>
    <cellStyle name="Output 2 9 2 10 6 3" xfId="35080"/>
    <cellStyle name="Output 2 9 2 10 7" xfId="35081"/>
    <cellStyle name="Output 2 9 2 10 8" xfId="35082"/>
    <cellStyle name="Output 2 9 2 11" xfId="35083"/>
    <cellStyle name="Output 2 9 2 11 2" xfId="35084"/>
    <cellStyle name="Output 2 9 2 11 2 2" xfId="35085"/>
    <cellStyle name="Output 2 9 2 11 2 3" xfId="35086"/>
    <cellStyle name="Output 2 9 2 11 3" xfId="35087"/>
    <cellStyle name="Output 2 9 2 11 3 2" xfId="35088"/>
    <cellStyle name="Output 2 9 2 11 3 3" xfId="35089"/>
    <cellStyle name="Output 2 9 2 11 4" xfId="35090"/>
    <cellStyle name="Output 2 9 2 11 4 2" xfId="35091"/>
    <cellStyle name="Output 2 9 2 11 4 3" xfId="35092"/>
    <cellStyle name="Output 2 9 2 11 5" xfId="35093"/>
    <cellStyle name="Output 2 9 2 11 5 2" xfId="35094"/>
    <cellStyle name="Output 2 9 2 11 5 3" xfId="35095"/>
    <cellStyle name="Output 2 9 2 11 6" xfId="35096"/>
    <cellStyle name="Output 2 9 2 11 6 2" xfId="35097"/>
    <cellStyle name="Output 2 9 2 11 6 3" xfId="35098"/>
    <cellStyle name="Output 2 9 2 11 7" xfId="35099"/>
    <cellStyle name="Output 2 9 2 11 8" xfId="35100"/>
    <cellStyle name="Output 2 9 2 12" xfId="35101"/>
    <cellStyle name="Output 2 9 2 12 2" xfId="35102"/>
    <cellStyle name="Output 2 9 2 12 2 2" xfId="35103"/>
    <cellStyle name="Output 2 9 2 12 2 3" xfId="35104"/>
    <cellStyle name="Output 2 9 2 12 3" xfId="35105"/>
    <cellStyle name="Output 2 9 2 12 3 2" xfId="35106"/>
    <cellStyle name="Output 2 9 2 12 3 3" xfId="35107"/>
    <cellStyle name="Output 2 9 2 12 4" xfId="35108"/>
    <cellStyle name="Output 2 9 2 12 4 2" xfId="35109"/>
    <cellStyle name="Output 2 9 2 12 4 3" xfId="35110"/>
    <cellStyle name="Output 2 9 2 12 5" xfId="35111"/>
    <cellStyle name="Output 2 9 2 12 5 2" xfId="35112"/>
    <cellStyle name="Output 2 9 2 12 5 3" xfId="35113"/>
    <cellStyle name="Output 2 9 2 12 6" xfId="35114"/>
    <cellStyle name="Output 2 9 2 12 6 2" xfId="35115"/>
    <cellStyle name="Output 2 9 2 12 6 3" xfId="35116"/>
    <cellStyle name="Output 2 9 2 12 7" xfId="35117"/>
    <cellStyle name="Output 2 9 2 12 8" xfId="35118"/>
    <cellStyle name="Output 2 9 2 13" xfId="35119"/>
    <cellStyle name="Output 2 9 2 13 2" xfId="35120"/>
    <cellStyle name="Output 2 9 2 13 2 2" xfId="35121"/>
    <cellStyle name="Output 2 9 2 13 2 3" xfId="35122"/>
    <cellStyle name="Output 2 9 2 13 3" xfId="35123"/>
    <cellStyle name="Output 2 9 2 13 3 2" xfId="35124"/>
    <cellStyle name="Output 2 9 2 13 3 3" xfId="35125"/>
    <cellStyle name="Output 2 9 2 13 4" xfId="35126"/>
    <cellStyle name="Output 2 9 2 13 4 2" xfId="35127"/>
    <cellStyle name="Output 2 9 2 13 4 3" xfId="35128"/>
    <cellStyle name="Output 2 9 2 13 5" xfId="35129"/>
    <cellStyle name="Output 2 9 2 13 5 2" xfId="35130"/>
    <cellStyle name="Output 2 9 2 13 5 3" xfId="35131"/>
    <cellStyle name="Output 2 9 2 13 6" xfId="35132"/>
    <cellStyle name="Output 2 9 2 13 6 2" xfId="35133"/>
    <cellStyle name="Output 2 9 2 13 6 3" xfId="35134"/>
    <cellStyle name="Output 2 9 2 13 7" xfId="35135"/>
    <cellStyle name="Output 2 9 2 13 8" xfId="35136"/>
    <cellStyle name="Output 2 9 2 14" xfId="35137"/>
    <cellStyle name="Output 2 9 2 14 2" xfId="35138"/>
    <cellStyle name="Output 2 9 2 14 2 2" xfId="35139"/>
    <cellStyle name="Output 2 9 2 14 2 3" xfId="35140"/>
    <cellStyle name="Output 2 9 2 14 3" xfId="35141"/>
    <cellStyle name="Output 2 9 2 14 3 2" xfId="35142"/>
    <cellStyle name="Output 2 9 2 14 3 3" xfId="35143"/>
    <cellStyle name="Output 2 9 2 14 4" xfId="35144"/>
    <cellStyle name="Output 2 9 2 14 4 2" xfId="35145"/>
    <cellStyle name="Output 2 9 2 14 4 3" xfId="35146"/>
    <cellStyle name="Output 2 9 2 14 5" xfId="35147"/>
    <cellStyle name="Output 2 9 2 14 5 2" xfId="35148"/>
    <cellStyle name="Output 2 9 2 14 5 3" xfId="35149"/>
    <cellStyle name="Output 2 9 2 14 6" xfId="35150"/>
    <cellStyle name="Output 2 9 2 14 6 2" xfId="35151"/>
    <cellStyle name="Output 2 9 2 14 6 3" xfId="35152"/>
    <cellStyle name="Output 2 9 2 14 7" xfId="35153"/>
    <cellStyle name="Output 2 9 2 14 8" xfId="35154"/>
    <cellStyle name="Output 2 9 2 15" xfId="35155"/>
    <cellStyle name="Output 2 9 2 15 2" xfId="35156"/>
    <cellStyle name="Output 2 9 2 15 3" xfId="35157"/>
    <cellStyle name="Output 2 9 2 16" xfId="35158"/>
    <cellStyle name="Output 2 9 2 16 2" xfId="35159"/>
    <cellStyle name="Output 2 9 2 16 3" xfId="35160"/>
    <cellStyle name="Output 2 9 2 17" xfId="35161"/>
    <cellStyle name="Output 2 9 2 18" xfId="35162"/>
    <cellStyle name="Output 2 9 2 2" xfId="35163"/>
    <cellStyle name="Output 2 9 2 2 2" xfId="35164"/>
    <cellStyle name="Output 2 9 2 2 2 2" xfId="35165"/>
    <cellStyle name="Output 2 9 2 2 2 3" xfId="35166"/>
    <cellStyle name="Output 2 9 2 2 3" xfId="35167"/>
    <cellStyle name="Output 2 9 2 2 3 2" xfId="35168"/>
    <cellStyle name="Output 2 9 2 2 3 3" xfId="35169"/>
    <cellStyle name="Output 2 9 2 2 4" xfId="35170"/>
    <cellStyle name="Output 2 9 2 2 4 2" xfId="35171"/>
    <cellStyle name="Output 2 9 2 2 4 3" xfId="35172"/>
    <cellStyle name="Output 2 9 2 2 5" xfId="35173"/>
    <cellStyle name="Output 2 9 2 2 5 2" xfId="35174"/>
    <cellStyle name="Output 2 9 2 2 5 3" xfId="35175"/>
    <cellStyle name="Output 2 9 2 2 6" xfId="35176"/>
    <cellStyle name="Output 2 9 2 2 6 2" xfId="35177"/>
    <cellStyle name="Output 2 9 2 2 6 3" xfId="35178"/>
    <cellStyle name="Output 2 9 2 2 7" xfId="35179"/>
    <cellStyle name="Output 2 9 2 2 8" xfId="35180"/>
    <cellStyle name="Output 2 9 2 2 9" xfId="35181"/>
    <cellStyle name="Output 2 9 2 3" xfId="35182"/>
    <cellStyle name="Output 2 9 2 3 2" xfId="35183"/>
    <cellStyle name="Output 2 9 2 3 2 2" xfId="35184"/>
    <cellStyle name="Output 2 9 2 3 2 3" xfId="35185"/>
    <cellStyle name="Output 2 9 2 3 3" xfId="35186"/>
    <cellStyle name="Output 2 9 2 3 3 2" xfId="35187"/>
    <cellStyle name="Output 2 9 2 3 3 3" xfId="35188"/>
    <cellStyle name="Output 2 9 2 3 4" xfId="35189"/>
    <cellStyle name="Output 2 9 2 3 4 2" xfId="35190"/>
    <cellStyle name="Output 2 9 2 3 4 3" xfId="35191"/>
    <cellStyle name="Output 2 9 2 3 5" xfId="35192"/>
    <cellStyle name="Output 2 9 2 3 5 2" xfId="35193"/>
    <cellStyle name="Output 2 9 2 3 5 3" xfId="35194"/>
    <cellStyle name="Output 2 9 2 3 6" xfId="35195"/>
    <cellStyle name="Output 2 9 2 3 6 2" xfId="35196"/>
    <cellStyle name="Output 2 9 2 3 6 3" xfId="35197"/>
    <cellStyle name="Output 2 9 2 3 7" xfId="35198"/>
    <cellStyle name="Output 2 9 2 3 8" xfId="35199"/>
    <cellStyle name="Output 2 9 2 3 9" xfId="35200"/>
    <cellStyle name="Output 2 9 2 4" xfId="35201"/>
    <cellStyle name="Output 2 9 2 4 2" xfId="35202"/>
    <cellStyle name="Output 2 9 2 4 2 2" xfId="35203"/>
    <cellStyle name="Output 2 9 2 4 2 3" xfId="35204"/>
    <cellStyle name="Output 2 9 2 4 3" xfId="35205"/>
    <cellStyle name="Output 2 9 2 4 3 2" xfId="35206"/>
    <cellStyle name="Output 2 9 2 4 3 3" xfId="35207"/>
    <cellStyle name="Output 2 9 2 4 4" xfId="35208"/>
    <cellStyle name="Output 2 9 2 4 4 2" xfId="35209"/>
    <cellStyle name="Output 2 9 2 4 4 3" xfId="35210"/>
    <cellStyle name="Output 2 9 2 4 5" xfId="35211"/>
    <cellStyle name="Output 2 9 2 4 5 2" xfId="35212"/>
    <cellStyle name="Output 2 9 2 4 5 3" xfId="35213"/>
    <cellStyle name="Output 2 9 2 4 6" xfId="35214"/>
    <cellStyle name="Output 2 9 2 4 6 2" xfId="35215"/>
    <cellStyle name="Output 2 9 2 4 6 3" xfId="35216"/>
    <cellStyle name="Output 2 9 2 4 7" xfId="35217"/>
    <cellStyle name="Output 2 9 2 4 8" xfId="35218"/>
    <cellStyle name="Output 2 9 2 4 9" xfId="35219"/>
    <cellStyle name="Output 2 9 2 5" xfId="35220"/>
    <cellStyle name="Output 2 9 2 5 2" xfId="35221"/>
    <cellStyle name="Output 2 9 2 5 2 2" xfId="35222"/>
    <cellStyle name="Output 2 9 2 5 2 3" xfId="35223"/>
    <cellStyle name="Output 2 9 2 5 3" xfId="35224"/>
    <cellStyle name="Output 2 9 2 5 3 2" xfId="35225"/>
    <cellStyle name="Output 2 9 2 5 3 3" xfId="35226"/>
    <cellStyle name="Output 2 9 2 5 4" xfId="35227"/>
    <cellStyle name="Output 2 9 2 5 4 2" xfId="35228"/>
    <cellStyle name="Output 2 9 2 5 4 3" xfId="35229"/>
    <cellStyle name="Output 2 9 2 5 5" xfId="35230"/>
    <cellStyle name="Output 2 9 2 5 5 2" xfId="35231"/>
    <cellStyle name="Output 2 9 2 5 5 3" xfId="35232"/>
    <cellStyle name="Output 2 9 2 5 6" xfId="35233"/>
    <cellStyle name="Output 2 9 2 5 6 2" xfId="35234"/>
    <cellStyle name="Output 2 9 2 5 6 3" xfId="35235"/>
    <cellStyle name="Output 2 9 2 5 7" xfId="35236"/>
    <cellStyle name="Output 2 9 2 5 8" xfId="35237"/>
    <cellStyle name="Output 2 9 2 5 9" xfId="35238"/>
    <cellStyle name="Output 2 9 2 6" xfId="35239"/>
    <cellStyle name="Output 2 9 2 6 2" xfId="35240"/>
    <cellStyle name="Output 2 9 2 6 2 2" xfId="35241"/>
    <cellStyle name="Output 2 9 2 6 2 3" xfId="35242"/>
    <cellStyle name="Output 2 9 2 6 3" xfId="35243"/>
    <cellStyle name="Output 2 9 2 6 3 2" xfId="35244"/>
    <cellStyle name="Output 2 9 2 6 3 3" xfId="35245"/>
    <cellStyle name="Output 2 9 2 6 4" xfId="35246"/>
    <cellStyle name="Output 2 9 2 6 4 2" xfId="35247"/>
    <cellStyle name="Output 2 9 2 6 4 3" xfId="35248"/>
    <cellStyle name="Output 2 9 2 6 5" xfId="35249"/>
    <cellStyle name="Output 2 9 2 6 5 2" xfId="35250"/>
    <cellStyle name="Output 2 9 2 6 5 3" xfId="35251"/>
    <cellStyle name="Output 2 9 2 6 6" xfId="35252"/>
    <cellStyle name="Output 2 9 2 6 6 2" xfId="35253"/>
    <cellStyle name="Output 2 9 2 6 6 3" xfId="35254"/>
    <cellStyle name="Output 2 9 2 6 7" xfId="35255"/>
    <cellStyle name="Output 2 9 2 6 8" xfId="35256"/>
    <cellStyle name="Output 2 9 2 6 9" xfId="35257"/>
    <cellStyle name="Output 2 9 2 7" xfId="35258"/>
    <cellStyle name="Output 2 9 2 7 2" xfId="35259"/>
    <cellStyle name="Output 2 9 2 7 2 2" xfId="35260"/>
    <cellStyle name="Output 2 9 2 7 2 3" xfId="35261"/>
    <cellStyle name="Output 2 9 2 7 3" xfId="35262"/>
    <cellStyle name="Output 2 9 2 7 3 2" xfId="35263"/>
    <cellStyle name="Output 2 9 2 7 3 3" xfId="35264"/>
    <cellStyle name="Output 2 9 2 7 4" xfId="35265"/>
    <cellStyle name="Output 2 9 2 7 4 2" xfId="35266"/>
    <cellStyle name="Output 2 9 2 7 4 3" xfId="35267"/>
    <cellStyle name="Output 2 9 2 7 5" xfId="35268"/>
    <cellStyle name="Output 2 9 2 7 5 2" xfId="35269"/>
    <cellStyle name="Output 2 9 2 7 5 3" xfId="35270"/>
    <cellStyle name="Output 2 9 2 7 6" xfId="35271"/>
    <cellStyle name="Output 2 9 2 7 6 2" xfId="35272"/>
    <cellStyle name="Output 2 9 2 7 6 3" xfId="35273"/>
    <cellStyle name="Output 2 9 2 7 7" xfId="35274"/>
    <cellStyle name="Output 2 9 2 7 8" xfId="35275"/>
    <cellStyle name="Output 2 9 2 7 9" xfId="35276"/>
    <cellStyle name="Output 2 9 2 8" xfId="35277"/>
    <cellStyle name="Output 2 9 2 8 2" xfId="35278"/>
    <cellStyle name="Output 2 9 2 8 2 2" xfId="35279"/>
    <cellStyle name="Output 2 9 2 8 2 3" xfId="35280"/>
    <cellStyle name="Output 2 9 2 8 3" xfId="35281"/>
    <cellStyle name="Output 2 9 2 8 3 2" xfId="35282"/>
    <cellStyle name="Output 2 9 2 8 3 3" xfId="35283"/>
    <cellStyle name="Output 2 9 2 8 4" xfId="35284"/>
    <cellStyle name="Output 2 9 2 8 4 2" xfId="35285"/>
    <cellStyle name="Output 2 9 2 8 4 3" xfId="35286"/>
    <cellStyle name="Output 2 9 2 8 5" xfId="35287"/>
    <cellStyle name="Output 2 9 2 8 5 2" xfId="35288"/>
    <cellStyle name="Output 2 9 2 8 5 3" xfId="35289"/>
    <cellStyle name="Output 2 9 2 8 6" xfId="35290"/>
    <cellStyle name="Output 2 9 2 8 6 2" xfId="35291"/>
    <cellStyle name="Output 2 9 2 8 6 3" xfId="35292"/>
    <cellStyle name="Output 2 9 2 8 7" xfId="35293"/>
    <cellStyle name="Output 2 9 2 8 8" xfId="35294"/>
    <cellStyle name="Output 2 9 2 8 9" xfId="35295"/>
    <cellStyle name="Output 2 9 2 9" xfId="35296"/>
    <cellStyle name="Output 2 9 2 9 2" xfId="35297"/>
    <cellStyle name="Output 2 9 2 9 2 2" xfId="35298"/>
    <cellStyle name="Output 2 9 2 9 2 3" xfId="35299"/>
    <cellStyle name="Output 2 9 2 9 3" xfId="35300"/>
    <cellStyle name="Output 2 9 2 9 3 2" xfId="35301"/>
    <cellStyle name="Output 2 9 2 9 3 3" xfId="35302"/>
    <cellStyle name="Output 2 9 2 9 4" xfId="35303"/>
    <cellStyle name="Output 2 9 2 9 4 2" xfId="35304"/>
    <cellStyle name="Output 2 9 2 9 4 3" xfId="35305"/>
    <cellStyle name="Output 2 9 2 9 5" xfId="35306"/>
    <cellStyle name="Output 2 9 2 9 5 2" xfId="35307"/>
    <cellStyle name="Output 2 9 2 9 5 3" xfId="35308"/>
    <cellStyle name="Output 2 9 2 9 6" xfId="35309"/>
    <cellStyle name="Output 2 9 2 9 6 2" xfId="35310"/>
    <cellStyle name="Output 2 9 2 9 6 3" xfId="35311"/>
    <cellStyle name="Output 2 9 2 9 7" xfId="35312"/>
    <cellStyle name="Output 2 9 2 9 8" xfId="35313"/>
    <cellStyle name="Output 2 9 20" xfId="35314"/>
    <cellStyle name="Output 2 9 21" xfId="35315"/>
    <cellStyle name="Output 2 9 3" xfId="35316"/>
    <cellStyle name="Output 2 9 3 10" xfId="35317"/>
    <cellStyle name="Output 2 9 3 10 2" xfId="35318"/>
    <cellStyle name="Output 2 9 3 10 2 2" xfId="35319"/>
    <cellStyle name="Output 2 9 3 10 2 3" xfId="35320"/>
    <cellStyle name="Output 2 9 3 10 3" xfId="35321"/>
    <cellStyle name="Output 2 9 3 10 3 2" xfId="35322"/>
    <cellStyle name="Output 2 9 3 10 3 3" xfId="35323"/>
    <cellStyle name="Output 2 9 3 10 4" xfId="35324"/>
    <cellStyle name="Output 2 9 3 10 4 2" xfId="35325"/>
    <cellStyle name="Output 2 9 3 10 4 3" xfId="35326"/>
    <cellStyle name="Output 2 9 3 10 5" xfId="35327"/>
    <cellStyle name="Output 2 9 3 10 5 2" xfId="35328"/>
    <cellStyle name="Output 2 9 3 10 5 3" xfId="35329"/>
    <cellStyle name="Output 2 9 3 10 6" xfId="35330"/>
    <cellStyle name="Output 2 9 3 10 6 2" xfId="35331"/>
    <cellStyle name="Output 2 9 3 10 6 3" xfId="35332"/>
    <cellStyle name="Output 2 9 3 10 7" xfId="35333"/>
    <cellStyle name="Output 2 9 3 10 8" xfId="35334"/>
    <cellStyle name="Output 2 9 3 11" xfId="35335"/>
    <cellStyle name="Output 2 9 3 11 2" xfId="35336"/>
    <cellStyle name="Output 2 9 3 11 2 2" xfId="35337"/>
    <cellStyle name="Output 2 9 3 11 2 3" xfId="35338"/>
    <cellStyle name="Output 2 9 3 11 3" xfId="35339"/>
    <cellStyle name="Output 2 9 3 11 3 2" xfId="35340"/>
    <cellStyle name="Output 2 9 3 11 3 3" xfId="35341"/>
    <cellStyle name="Output 2 9 3 11 4" xfId="35342"/>
    <cellStyle name="Output 2 9 3 11 4 2" xfId="35343"/>
    <cellStyle name="Output 2 9 3 11 4 3" xfId="35344"/>
    <cellStyle name="Output 2 9 3 11 5" xfId="35345"/>
    <cellStyle name="Output 2 9 3 11 5 2" xfId="35346"/>
    <cellStyle name="Output 2 9 3 11 5 3" xfId="35347"/>
    <cellStyle name="Output 2 9 3 11 6" xfId="35348"/>
    <cellStyle name="Output 2 9 3 11 6 2" xfId="35349"/>
    <cellStyle name="Output 2 9 3 11 6 3" xfId="35350"/>
    <cellStyle name="Output 2 9 3 11 7" xfId="35351"/>
    <cellStyle name="Output 2 9 3 11 8" xfId="35352"/>
    <cellStyle name="Output 2 9 3 12" xfId="35353"/>
    <cellStyle name="Output 2 9 3 12 2" xfId="35354"/>
    <cellStyle name="Output 2 9 3 12 2 2" xfId="35355"/>
    <cellStyle name="Output 2 9 3 12 2 3" xfId="35356"/>
    <cellStyle name="Output 2 9 3 12 3" xfId="35357"/>
    <cellStyle name="Output 2 9 3 12 3 2" xfId="35358"/>
    <cellStyle name="Output 2 9 3 12 3 3" xfId="35359"/>
    <cellStyle name="Output 2 9 3 12 4" xfId="35360"/>
    <cellStyle name="Output 2 9 3 12 4 2" xfId="35361"/>
    <cellStyle name="Output 2 9 3 12 4 3" xfId="35362"/>
    <cellStyle name="Output 2 9 3 12 5" xfId="35363"/>
    <cellStyle name="Output 2 9 3 12 5 2" xfId="35364"/>
    <cellStyle name="Output 2 9 3 12 5 3" xfId="35365"/>
    <cellStyle name="Output 2 9 3 12 6" xfId="35366"/>
    <cellStyle name="Output 2 9 3 12 6 2" xfId="35367"/>
    <cellStyle name="Output 2 9 3 12 6 3" xfId="35368"/>
    <cellStyle name="Output 2 9 3 12 7" xfId="35369"/>
    <cellStyle name="Output 2 9 3 12 8" xfId="35370"/>
    <cellStyle name="Output 2 9 3 13" xfId="35371"/>
    <cellStyle name="Output 2 9 3 13 2" xfId="35372"/>
    <cellStyle name="Output 2 9 3 13 2 2" xfId="35373"/>
    <cellStyle name="Output 2 9 3 13 2 3" xfId="35374"/>
    <cellStyle name="Output 2 9 3 13 3" xfId="35375"/>
    <cellStyle name="Output 2 9 3 13 3 2" xfId="35376"/>
    <cellStyle name="Output 2 9 3 13 3 3" xfId="35377"/>
    <cellStyle name="Output 2 9 3 13 4" xfId="35378"/>
    <cellStyle name="Output 2 9 3 13 4 2" xfId="35379"/>
    <cellStyle name="Output 2 9 3 13 4 3" xfId="35380"/>
    <cellStyle name="Output 2 9 3 13 5" xfId="35381"/>
    <cellStyle name="Output 2 9 3 13 5 2" xfId="35382"/>
    <cellStyle name="Output 2 9 3 13 5 3" xfId="35383"/>
    <cellStyle name="Output 2 9 3 13 6" xfId="35384"/>
    <cellStyle name="Output 2 9 3 13 6 2" xfId="35385"/>
    <cellStyle name="Output 2 9 3 13 6 3" xfId="35386"/>
    <cellStyle name="Output 2 9 3 13 7" xfId="35387"/>
    <cellStyle name="Output 2 9 3 13 8" xfId="35388"/>
    <cellStyle name="Output 2 9 3 14" xfId="35389"/>
    <cellStyle name="Output 2 9 3 14 2" xfId="35390"/>
    <cellStyle name="Output 2 9 3 14 2 2" xfId="35391"/>
    <cellStyle name="Output 2 9 3 14 2 3" xfId="35392"/>
    <cellStyle name="Output 2 9 3 14 3" xfId="35393"/>
    <cellStyle name="Output 2 9 3 14 3 2" xfId="35394"/>
    <cellStyle name="Output 2 9 3 14 3 3" xfId="35395"/>
    <cellStyle name="Output 2 9 3 14 4" xfId="35396"/>
    <cellStyle name="Output 2 9 3 14 4 2" xfId="35397"/>
    <cellStyle name="Output 2 9 3 14 4 3" xfId="35398"/>
    <cellStyle name="Output 2 9 3 14 5" xfId="35399"/>
    <cellStyle name="Output 2 9 3 14 5 2" xfId="35400"/>
    <cellStyle name="Output 2 9 3 14 5 3" xfId="35401"/>
    <cellStyle name="Output 2 9 3 14 6" xfId="35402"/>
    <cellStyle name="Output 2 9 3 14 6 2" xfId="35403"/>
    <cellStyle name="Output 2 9 3 14 6 3" xfId="35404"/>
    <cellStyle name="Output 2 9 3 14 7" xfId="35405"/>
    <cellStyle name="Output 2 9 3 14 8" xfId="35406"/>
    <cellStyle name="Output 2 9 3 15" xfId="35407"/>
    <cellStyle name="Output 2 9 3 15 2" xfId="35408"/>
    <cellStyle name="Output 2 9 3 15 3" xfId="35409"/>
    <cellStyle name="Output 2 9 3 16" xfId="35410"/>
    <cellStyle name="Output 2 9 3 16 2" xfId="35411"/>
    <cellStyle name="Output 2 9 3 16 3" xfId="35412"/>
    <cellStyle name="Output 2 9 3 17" xfId="35413"/>
    <cellStyle name="Output 2 9 3 18" xfId="35414"/>
    <cellStyle name="Output 2 9 3 2" xfId="35415"/>
    <cellStyle name="Output 2 9 3 2 2" xfId="35416"/>
    <cellStyle name="Output 2 9 3 2 2 2" xfId="35417"/>
    <cellStyle name="Output 2 9 3 2 2 3" xfId="35418"/>
    <cellStyle name="Output 2 9 3 2 3" xfId="35419"/>
    <cellStyle name="Output 2 9 3 2 3 2" xfId="35420"/>
    <cellStyle name="Output 2 9 3 2 3 3" xfId="35421"/>
    <cellStyle name="Output 2 9 3 2 4" xfId="35422"/>
    <cellStyle name="Output 2 9 3 2 4 2" xfId="35423"/>
    <cellStyle name="Output 2 9 3 2 4 3" xfId="35424"/>
    <cellStyle name="Output 2 9 3 2 5" xfId="35425"/>
    <cellStyle name="Output 2 9 3 2 5 2" xfId="35426"/>
    <cellStyle name="Output 2 9 3 2 5 3" xfId="35427"/>
    <cellStyle name="Output 2 9 3 2 6" xfId="35428"/>
    <cellStyle name="Output 2 9 3 2 6 2" xfId="35429"/>
    <cellStyle name="Output 2 9 3 2 6 3" xfId="35430"/>
    <cellStyle name="Output 2 9 3 2 7" xfId="35431"/>
    <cellStyle name="Output 2 9 3 2 8" xfId="35432"/>
    <cellStyle name="Output 2 9 3 2 9" xfId="35433"/>
    <cellStyle name="Output 2 9 3 3" xfId="35434"/>
    <cellStyle name="Output 2 9 3 3 2" xfId="35435"/>
    <cellStyle name="Output 2 9 3 3 2 2" xfId="35436"/>
    <cellStyle name="Output 2 9 3 3 2 3" xfId="35437"/>
    <cellStyle name="Output 2 9 3 3 3" xfId="35438"/>
    <cellStyle name="Output 2 9 3 3 3 2" xfId="35439"/>
    <cellStyle name="Output 2 9 3 3 3 3" xfId="35440"/>
    <cellStyle name="Output 2 9 3 3 4" xfId="35441"/>
    <cellStyle name="Output 2 9 3 3 4 2" xfId="35442"/>
    <cellStyle name="Output 2 9 3 3 4 3" xfId="35443"/>
    <cellStyle name="Output 2 9 3 3 5" xfId="35444"/>
    <cellStyle name="Output 2 9 3 3 5 2" xfId="35445"/>
    <cellStyle name="Output 2 9 3 3 5 3" xfId="35446"/>
    <cellStyle name="Output 2 9 3 3 6" xfId="35447"/>
    <cellStyle name="Output 2 9 3 3 6 2" xfId="35448"/>
    <cellStyle name="Output 2 9 3 3 6 3" xfId="35449"/>
    <cellStyle name="Output 2 9 3 3 7" xfId="35450"/>
    <cellStyle name="Output 2 9 3 3 8" xfId="35451"/>
    <cellStyle name="Output 2 9 3 3 9" xfId="35452"/>
    <cellStyle name="Output 2 9 3 4" xfId="35453"/>
    <cellStyle name="Output 2 9 3 4 2" xfId="35454"/>
    <cellStyle name="Output 2 9 3 4 2 2" xfId="35455"/>
    <cellStyle name="Output 2 9 3 4 2 3" xfId="35456"/>
    <cellStyle name="Output 2 9 3 4 3" xfId="35457"/>
    <cellStyle name="Output 2 9 3 4 3 2" xfId="35458"/>
    <cellStyle name="Output 2 9 3 4 3 3" xfId="35459"/>
    <cellStyle name="Output 2 9 3 4 4" xfId="35460"/>
    <cellStyle name="Output 2 9 3 4 4 2" xfId="35461"/>
    <cellStyle name="Output 2 9 3 4 4 3" xfId="35462"/>
    <cellStyle name="Output 2 9 3 4 5" xfId="35463"/>
    <cellStyle name="Output 2 9 3 4 5 2" xfId="35464"/>
    <cellStyle name="Output 2 9 3 4 5 3" xfId="35465"/>
    <cellStyle name="Output 2 9 3 4 6" xfId="35466"/>
    <cellStyle name="Output 2 9 3 4 6 2" xfId="35467"/>
    <cellStyle name="Output 2 9 3 4 6 3" xfId="35468"/>
    <cellStyle name="Output 2 9 3 4 7" xfId="35469"/>
    <cellStyle name="Output 2 9 3 4 8" xfId="35470"/>
    <cellStyle name="Output 2 9 3 4 9" xfId="35471"/>
    <cellStyle name="Output 2 9 3 5" xfId="35472"/>
    <cellStyle name="Output 2 9 3 5 2" xfId="35473"/>
    <cellStyle name="Output 2 9 3 5 2 2" xfId="35474"/>
    <cellStyle name="Output 2 9 3 5 2 3" xfId="35475"/>
    <cellStyle name="Output 2 9 3 5 3" xfId="35476"/>
    <cellStyle name="Output 2 9 3 5 3 2" xfId="35477"/>
    <cellStyle name="Output 2 9 3 5 3 3" xfId="35478"/>
    <cellStyle name="Output 2 9 3 5 4" xfId="35479"/>
    <cellStyle name="Output 2 9 3 5 4 2" xfId="35480"/>
    <cellStyle name="Output 2 9 3 5 4 3" xfId="35481"/>
    <cellStyle name="Output 2 9 3 5 5" xfId="35482"/>
    <cellStyle name="Output 2 9 3 5 5 2" xfId="35483"/>
    <cellStyle name="Output 2 9 3 5 5 3" xfId="35484"/>
    <cellStyle name="Output 2 9 3 5 6" xfId="35485"/>
    <cellStyle name="Output 2 9 3 5 6 2" xfId="35486"/>
    <cellStyle name="Output 2 9 3 5 6 3" xfId="35487"/>
    <cellStyle name="Output 2 9 3 5 7" xfId="35488"/>
    <cellStyle name="Output 2 9 3 5 8" xfId="35489"/>
    <cellStyle name="Output 2 9 3 5 9" xfId="35490"/>
    <cellStyle name="Output 2 9 3 6" xfId="35491"/>
    <cellStyle name="Output 2 9 3 6 2" xfId="35492"/>
    <cellStyle name="Output 2 9 3 6 2 2" xfId="35493"/>
    <cellStyle name="Output 2 9 3 6 2 3" xfId="35494"/>
    <cellStyle name="Output 2 9 3 6 3" xfId="35495"/>
    <cellStyle name="Output 2 9 3 6 3 2" xfId="35496"/>
    <cellStyle name="Output 2 9 3 6 3 3" xfId="35497"/>
    <cellStyle name="Output 2 9 3 6 4" xfId="35498"/>
    <cellStyle name="Output 2 9 3 6 4 2" xfId="35499"/>
    <cellStyle name="Output 2 9 3 6 4 3" xfId="35500"/>
    <cellStyle name="Output 2 9 3 6 5" xfId="35501"/>
    <cellStyle name="Output 2 9 3 6 5 2" xfId="35502"/>
    <cellStyle name="Output 2 9 3 6 5 3" xfId="35503"/>
    <cellStyle name="Output 2 9 3 6 6" xfId="35504"/>
    <cellStyle name="Output 2 9 3 6 6 2" xfId="35505"/>
    <cellStyle name="Output 2 9 3 6 6 3" xfId="35506"/>
    <cellStyle name="Output 2 9 3 6 7" xfId="35507"/>
    <cellStyle name="Output 2 9 3 6 8" xfId="35508"/>
    <cellStyle name="Output 2 9 3 6 9" xfId="35509"/>
    <cellStyle name="Output 2 9 3 7" xfId="35510"/>
    <cellStyle name="Output 2 9 3 7 2" xfId="35511"/>
    <cellStyle name="Output 2 9 3 7 2 2" xfId="35512"/>
    <cellStyle name="Output 2 9 3 7 2 3" xfId="35513"/>
    <cellStyle name="Output 2 9 3 7 3" xfId="35514"/>
    <cellStyle name="Output 2 9 3 7 3 2" xfId="35515"/>
    <cellStyle name="Output 2 9 3 7 3 3" xfId="35516"/>
    <cellStyle name="Output 2 9 3 7 4" xfId="35517"/>
    <cellStyle name="Output 2 9 3 7 4 2" xfId="35518"/>
    <cellStyle name="Output 2 9 3 7 4 3" xfId="35519"/>
    <cellStyle name="Output 2 9 3 7 5" xfId="35520"/>
    <cellStyle name="Output 2 9 3 7 5 2" xfId="35521"/>
    <cellStyle name="Output 2 9 3 7 5 3" xfId="35522"/>
    <cellStyle name="Output 2 9 3 7 6" xfId="35523"/>
    <cellStyle name="Output 2 9 3 7 6 2" xfId="35524"/>
    <cellStyle name="Output 2 9 3 7 6 3" xfId="35525"/>
    <cellStyle name="Output 2 9 3 7 7" xfId="35526"/>
    <cellStyle name="Output 2 9 3 7 8" xfId="35527"/>
    <cellStyle name="Output 2 9 3 7 9" xfId="35528"/>
    <cellStyle name="Output 2 9 3 8" xfId="35529"/>
    <cellStyle name="Output 2 9 3 8 2" xfId="35530"/>
    <cellStyle name="Output 2 9 3 8 2 2" xfId="35531"/>
    <cellStyle name="Output 2 9 3 8 2 3" xfId="35532"/>
    <cellStyle name="Output 2 9 3 8 3" xfId="35533"/>
    <cellStyle name="Output 2 9 3 8 3 2" xfId="35534"/>
    <cellStyle name="Output 2 9 3 8 3 3" xfId="35535"/>
    <cellStyle name="Output 2 9 3 8 4" xfId="35536"/>
    <cellStyle name="Output 2 9 3 8 4 2" xfId="35537"/>
    <cellStyle name="Output 2 9 3 8 4 3" xfId="35538"/>
    <cellStyle name="Output 2 9 3 8 5" xfId="35539"/>
    <cellStyle name="Output 2 9 3 8 5 2" xfId="35540"/>
    <cellStyle name="Output 2 9 3 8 5 3" xfId="35541"/>
    <cellStyle name="Output 2 9 3 8 6" xfId="35542"/>
    <cellStyle name="Output 2 9 3 8 6 2" xfId="35543"/>
    <cellStyle name="Output 2 9 3 8 6 3" xfId="35544"/>
    <cellStyle name="Output 2 9 3 8 7" xfId="35545"/>
    <cellStyle name="Output 2 9 3 8 8" xfId="35546"/>
    <cellStyle name="Output 2 9 3 8 9" xfId="35547"/>
    <cellStyle name="Output 2 9 3 9" xfId="35548"/>
    <cellStyle name="Output 2 9 3 9 2" xfId="35549"/>
    <cellStyle name="Output 2 9 3 9 2 2" xfId="35550"/>
    <cellStyle name="Output 2 9 3 9 2 3" xfId="35551"/>
    <cellStyle name="Output 2 9 3 9 3" xfId="35552"/>
    <cellStyle name="Output 2 9 3 9 3 2" xfId="35553"/>
    <cellStyle name="Output 2 9 3 9 3 3" xfId="35554"/>
    <cellStyle name="Output 2 9 3 9 4" xfId="35555"/>
    <cellStyle name="Output 2 9 3 9 4 2" xfId="35556"/>
    <cellStyle name="Output 2 9 3 9 4 3" xfId="35557"/>
    <cellStyle name="Output 2 9 3 9 5" xfId="35558"/>
    <cellStyle name="Output 2 9 3 9 5 2" xfId="35559"/>
    <cellStyle name="Output 2 9 3 9 5 3" xfId="35560"/>
    <cellStyle name="Output 2 9 3 9 6" xfId="35561"/>
    <cellStyle name="Output 2 9 3 9 6 2" xfId="35562"/>
    <cellStyle name="Output 2 9 3 9 6 3" xfId="35563"/>
    <cellStyle name="Output 2 9 3 9 7" xfId="35564"/>
    <cellStyle name="Output 2 9 3 9 8" xfId="35565"/>
    <cellStyle name="Output 2 9 4" xfId="35566"/>
    <cellStyle name="Output 2 9 4 10" xfId="35567"/>
    <cellStyle name="Output 2 9 4 11" xfId="35568"/>
    <cellStyle name="Output 2 9 4 2" xfId="35569"/>
    <cellStyle name="Output 2 9 4 2 2" xfId="35570"/>
    <cellStyle name="Output 2 9 4 2 3" xfId="35571"/>
    <cellStyle name="Output 2 9 4 2 4" xfId="35572"/>
    <cellStyle name="Output 2 9 4 3" xfId="35573"/>
    <cellStyle name="Output 2 9 4 3 2" xfId="35574"/>
    <cellStyle name="Output 2 9 4 3 3" xfId="35575"/>
    <cellStyle name="Output 2 9 4 3 4" xfId="35576"/>
    <cellStyle name="Output 2 9 4 4" xfId="35577"/>
    <cellStyle name="Output 2 9 4 4 2" xfId="35578"/>
    <cellStyle name="Output 2 9 4 4 3" xfId="35579"/>
    <cellStyle name="Output 2 9 4 4 4" xfId="35580"/>
    <cellStyle name="Output 2 9 4 5" xfId="35581"/>
    <cellStyle name="Output 2 9 4 5 2" xfId="35582"/>
    <cellStyle name="Output 2 9 4 5 3" xfId="35583"/>
    <cellStyle name="Output 2 9 4 5 4" xfId="35584"/>
    <cellStyle name="Output 2 9 4 6" xfId="35585"/>
    <cellStyle name="Output 2 9 4 6 2" xfId="35586"/>
    <cellStyle name="Output 2 9 4 6 3" xfId="35587"/>
    <cellStyle name="Output 2 9 4 6 4" xfId="35588"/>
    <cellStyle name="Output 2 9 4 7" xfId="35589"/>
    <cellStyle name="Output 2 9 4 8" xfId="35590"/>
    <cellStyle name="Output 2 9 4 9" xfId="35591"/>
    <cellStyle name="Output 2 9 5" xfId="35592"/>
    <cellStyle name="Output 2 9 5 10" xfId="35593"/>
    <cellStyle name="Output 2 9 5 11" xfId="35594"/>
    <cellStyle name="Output 2 9 5 2" xfId="35595"/>
    <cellStyle name="Output 2 9 5 2 2" xfId="35596"/>
    <cellStyle name="Output 2 9 5 2 3" xfId="35597"/>
    <cellStyle name="Output 2 9 5 2 4" xfId="35598"/>
    <cellStyle name="Output 2 9 5 3" xfId="35599"/>
    <cellStyle name="Output 2 9 5 3 2" xfId="35600"/>
    <cellStyle name="Output 2 9 5 3 3" xfId="35601"/>
    <cellStyle name="Output 2 9 5 3 4" xfId="35602"/>
    <cellStyle name="Output 2 9 5 4" xfId="35603"/>
    <cellStyle name="Output 2 9 5 4 2" xfId="35604"/>
    <cellStyle name="Output 2 9 5 4 3" xfId="35605"/>
    <cellStyle name="Output 2 9 5 4 4" xfId="35606"/>
    <cellStyle name="Output 2 9 5 5" xfId="35607"/>
    <cellStyle name="Output 2 9 5 5 2" xfId="35608"/>
    <cellStyle name="Output 2 9 5 5 3" xfId="35609"/>
    <cellStyle name="Output 2 9 5 5 4" xfId="35610"/>
    <cellStyle name="Output 2 9 5 6" xfId="35611"/>
    <cellStyle name="Output 2 9 5 6 2" xfId="35612"/>
    <cellStyle name="Output 2 9 5 6 3" xfId="35613"/>
    <cellStyle name="Output 2 9 5 6 4" xfId="35614"/>
    <cellStyle name="Output 2 9 5 7" xfId="35615"/>
    <cellStyle name="Output 2 9 5 8" xfId="35616"/>
    <cellStyle name="Output 2 9 5 9" xfId="35617"/>
    <cellStyle name="Output 2 9 6" xfId="35618"/>
    <cellStyle name="Output 2 9 6 2" xfId="35619"/>
    <cellStyle name="Output 2 9 6 2 2" xfId="35620"/>
    <cellStyle name="Output 2 9 6 2 3" xfId="35621"/>
    <cellStyle name="Output 2 9 6 3" xfId="35622"/>
    <cellStyle name="Output 2 9 6 3 2" xfId="35623"/>
    <cellStyle name="Output 2 9 6 3 3" xfId="35624"/>
    <cellStyle name="Output 2 9 6 4" xfId="35625"/>
    <cellStyle name="Output 2 9 6 4 2" xfId="35626"/>
    <cellStyle name="Output 2 9 6 4 3" xfId="35627"/>
    <cellStyle name="Output 2 9 6 5" xfId="35628"/>
    <cellStyle name="Output 2 9 6 5 2" xfId="35629"/>
    <cellStyle name="Output 2 9 6 5 3" xfId="35630"/>
    <cellStyle name="Output 2 9 6 6" xfId="35631"/>
    <cellStyle name="Output 2 9 6 6 2" xfId="35632"/>
    <cellStyle name="Output 2 9 6 6 3" xfId="35633"/>
    <cellStyle name="Output 2 9 6 7" xfId="35634"/>
    <cellStyle name="Output 2 9 6 8" xfId="35635"/>
    <cellStyle name="Output 2 9 6 9" xfId="35636"/>
    <cellStyle name="Output 2 9 7" xfId="35637"/>
    <cellStyle name="Output 2 9 7 2" xfId="35638"/>
    <cellStyle name="Output 2 9 7 2 2" xfId="35639"/>
    <cellStyle name="Output 2 9 7 2 3" xfId="35640"/>
    <cellStyle name="Output 2 9 7 3" xfId="35641"/>
    <cellStyle name="Output 2 9 7 3 2" xfId="35642"/>
    <cellStyle name="Output 2 9 7 3 3" xfId="35643"/>
    <cellStyle name="Output 2 9 7 4" xfId="35644"/>
    <cellStyle name="Output 2 9 7 4 2" xfId="35645"/>
    <cellStyle name="Output 2 9 7 4 3" xfId="35646"/>
    <cellStyle name="Output 2 9 7 5" xfId="35647"/>
    <cellStyle name="Output 2 9 7 5 2" xfId="35648"/>
    <cellStyle name="Output 2 9 7 5 3" xfId="35649"/>
    <cellStyle name="Output 2 9 7 6" xfId="35650"/>
    <cellStyle name="Output 2 9 7 6 2" xfId="35651"/>
    <cellStyle name="Output 2 9 7 6 3" xfId="35652"/>
    <cellStyle name="Output 2 9 7 7" xfId="35653"/>
    <cellStyle name="Output 2 9 7 8" xfId="35654"/>
    <cellStyle name="Output 2 9 7 9" xfId="35655"/>
    <cellStyle name="Output 2 9 8" xfId="35656"/>
    <cellStyle name="Output 2 9 8 2" xfId="35657"/>
    <cellStyle name="Output 2 9 8 2 2" xfId="35658"/>
    <cellStyle name="Output 2 9 8 2 3" xfId="35659"/>
    <cellStyle name="Output 2 9 8 3" xfId="35660"/>
    <cellStyle name="Output 2 9 8 3 2" xfId="35661"/>
    <cellStyle name="Output 2 9 8 3 3" xfId="35662"/>
    <cellStyle name="Output 2 9 8 4" xfId="35663"/>
    <cellStyle name="Output 2 9 8 4 2" xfId="35664"/>
    <cellStyle name="Output 2 9 8 4 3" xfId="35665"/>
    <cellStyle name="Output 2 9 8 5" xfId="35666"/>
    <cellStyle name="Output 2 9 8 5 2" xfId="35667"/>
    <cellStyle name="Output 2 9 8 5 3" xfId="35668"/>
    <cellStyle name="Output 2 9 8 6" xfId="35669"/>
    <cellStyle name="Output 2 9 8 6 2" xfId="35670"/>
    <cellStyle name="Output 2 9 8 6 3" xfId="35671"/>
    <cellStyle name="Output 2 9 8 7" xfId="35672"/>
    <cellStyle name="Output 2 9 8 8" xfId="35673"/>
    <cellStyle name="Output 2 9 8 9" xfId="35674"/>
    <cellStyle name="Output 2 9 9" xfId="35675"/>
    <cellStyle name="Output 2 9 9 2" xfId="35676"/>
    <cellStyle name="Output 2 9 9 2 2" xfId="35677"/>
    <cellStyle name="Output 2 9 9 2 3" xfId="35678"/>
    <cellStyle name="Output 2 9 9 3" xfId="35679"/>
    <cellStyle name="Output 2 9 9 3 2" xfId="35680"/>
    <cellStyle name="Output 2 9 9 3 3" xfId="35681"/>
    <cellStyle name="Output 2 9 9 4" xfId="35682"/>
    <cellStyle name="Output 2 9 9 4 2" xfId="35683"/>
    <cellStyle name="Output 2 9 9 4 3" xfId="35684"/>
    <cellStyle name="Output 2 9 9 5" xfId="35685"/>
    <cellStyle name="Output 2 9 9 5 2" xfId="35686"/>
    <cellStyle name="Output 2 9 9 5 3" xfId="35687"/>
    <cellStyle name="Output 2 9 9 6" xfId="35688"/>
    <cellStyle name="Output 2 9 9 6 2" xfId="35689"/>
    <cellStyle name="Output 2 9 9 6 3" xfId="35690"/>
    <cellStyle name="Output 2 9 9 7" xfId="35691"/>
    <cellStyle name="Output 2 9 9 8" xfId="35692"/>
    <cellStyle name="Output 2 9 9 9" xfId="35693"/>
    <cellStyle name="Output 3" xfId="35694"/>
    <cellStyle name="Output 4" xfId="35695"/>
    <cellStyle name="Percent" xfId="2" builtinId="5"/>
    <cellStyle name="Percent [2]" xfId="35696"/>
    <cellStyle name="Percent [2] 2" xfId="35697"/>
    <cellStyle name="Percent [2]_29(d) - Gas extensions -tariffs" xfId="35698"/>
    <cellStyle name="Percent 2" xfId="35699"/>
    <cellStyle name="Percent 2 2" xfId="35700"/>
    <cellStyle name="Percent 3" xfId="35701"/>
    <cellStyle name="Percent 3 2" xfId="35702"/>
    <cellStyle name="Percent 3 4" xfId="35703"/>
    <cellStyle name="Percent 4" xfId="35704"/>
    <cellStyle name="Percent 5" xfId="35705"/>
    <cellStyle name="Percent 6" xfId="35706"/>
    <cellStyle name="Percent 7" xfId="35707"/>
    <cellStyle name="Percentage" xfId="35708"/>
    <cellStyle name="Period Title" xfId="35709"/>
    <cellStyle name="PSChar" xfId="35710"/>
    <cellStyle name="PSDate" xfId="35711"/>
    <cellStyle name="PSDec" xfId="35712"/>
    <cellStyle name="PSDetail" xfId="35713"/>
    <cellStyle name="PSDetail 2" xfId="35714"/>
    <cellStyle name="PSHeading" xfId="35715"/>
    <cellStyle name="PSHeading 10" xfId="35716"/>
    <cellStyle name="PSHeading 11" xfId="35717"/>
    <cellStyle name="PSHeading 2" xfId="35718"/>
    <cellStyle name="PSHeading 2 2" xfId="35719"/>
    <cellStyle name="PSHeading 2 2 2" xfId="35720"/>
    <cellStyle name="PSHeading 2 2 3" xfId="35721"/>
    <cellStyle name="PSHeading 2 3" xfId="35722"/>
    <cellStyle name="PSHeading 2 3 2" xfId="35723"/>
    <cellStyle name="PSHeading 2 3 3" xfId="35724"/>
    <cellStyle name="PSHeading 2 4" xfId="35725"/>
    <cellStyle name="PSHeading 2 4 2" xfId="35726"/>
    <cellStyle name="PSHeading 2 4 3" xfId="35727"/>
    <cellStyle name="PSHeading 2 5" xfId="35728"/>
    <cellStyle name="PSHeading 2 5 2" xfId="35729"/>
    <cellStyle name="PSHeading 2 6" xfId="35730"/>
    <cellStyle name="PSHeading 2 7" xfId="35731"/>
    <cellStyle name="PSHeading 2 8" xfId="35732"/>
    <cellStyle name="PSHeading 3" xfId="35733"/>
    <cellStyle name="PSHeading 3 2" xfId="35734"/>
    <cellStyle name="PSHeading 3 3" xfId="35735"/>
    <cellStyle name="PSHeading 4" xfId="35736"/>
    <cellStyle name="PSHeading 5" xfId="35737"/>
    <cellStyle name="PSHeading 6" xfId="35738"/>
    <cellStyle name="PSHeading 7" xfId="35739"/>
    <cellStyle name="PSHeading 8" xfId="35740"/>
    <cellStyle name="PSHeading 9" xfId="35741"/>
    <cellStyle name="PSInt" xfId="35742"/>
    <cellStyle name="PSSpacer" xfId="35743"/>
    <cellStyle name="Ratio" xfId="35744"/>
    <cellStyle name="Ratio 2" xfId="35745"/>
    <cellStyle name="Ratio_29(d) - Gas extensions -tariffs" xfId="35746"/>
    <cellStyle name="Right Date" xfId="35747"/>
    <cellStyle name="Right Number" xfId="35748"/>
    <cellStyle name="Right Year" xfId="35749"/>
    <cellStyle name="RIN_TB2" xfId="35750"/>
    <cellStyle name="Row label 1" xfId="35751"/>
    <cellStyle name="SAPError" xfId="35752"/>
    <cellStyle name="SAPError 2" xfId="35753"/>
    <cellStyle name="SAPKey" xfId="35754"/>
    <cellStyle name="SAPKey 2" xfId="35755"/>
    <cellStyle name="SAPLocked" xfId="35756"/>
    <cellStyle name="SAPLocked 2" xfId="35757"/>
    <cellStyle name="SAPOutput" xfId="35758"/>
    <cellStyle name="SAPOutput 2" xfId="35759"/>
    <cellStyle name="SAPSpace" xfId="35760"/>
    <cellStyle name="SAPSpace 2" xfId="35761"/>
    <cellStyle name="SAPText" xfId="35762"/>
    <cellStyle name="SAPText 2" xfId="35763"/>
    <cellStyle name="SAPUnLocked" xfId="35764"/>
    <cellStyle name="SAPUnLocked 2" xfId="35765"/>
    <cellStyle name="Sheet Title" xfId="35766"/>
    <cellStyle name="ss16" xfId="50800"/>
    <cellStyle name="Standard_Australi" xfId="35767"/>
    <cellStyle name="Style 1" xfId="35768"/>
    <cellStyle name="Style 1 2" xfId="35769"/>
    <cellStyle name="Style 1 3" xfId="35770"/>
    <cellStyle name="Style 1_29(d) - Gas extensions -tariffs" xfId="35771"/>
    <cellStyle name="Style2" xfId="35772"/>
    <cellStyle name="Style3" xfId="35773"/>
    <cellStyle name="Style4" xfId="35774"/>
    <cellStyle name="Style4 2" xfId="35775"/>
    <cellStyle name="Style4_29(d) - Gas extensions -tariffs" xfId="35776"/>
    <cellStyle name="Style5" xfId="35777"/>
    <cellStyle name="Style5 2" xfId="35778"/>
    <cellStyle name="Style5_29(d) - Gas extensions -tariffs" xfId="35779"/>
    <cellStyle name="Summary Text" xfId="50801"/>
    <cellStyle name="Table Head Green" xfId="35780"/>
    <cellStyle name="Table Head Green 2" xfId="35781"/>
    <cellStyle name="Table Head Green 2 2" xfId="35782"/>
    <cellStyle name="Table Head Green 3" xfId="35783"/>
    <cellStyle name="Table Head_pldt" xfId="35784"/>
    <cellStyle name="Table Heading" xfId="50802"/>
    <cellStyle name="Table Source" xfId="35785"/>
    <cellStyle name="Table Units" xfId="35786"/>
    <cellStyle name="Table Units 2" xfId="35787"/>
    <cellStyle name="TableLvl2" xfId="8"/>
    <cellStyle name="TableLvl3" xfId="35788"/>
    <cellStyle name="Text" xfId="35789"/>
    <cellStyle name="Text 2" xfId="35790"/>
    <cellStyle name="Text 3" xfId="35791"/>
    <cellStyle name="Text Head 1" xfId="35792"/>
    <cellStyle name="Text Head 2" xfId="35793"/>
    <cellStyle name="Text Indent 2" xfId="35794"/>
    <cellStyle name="Theirs" xfId="35795"/>
    <cellStyle name="Title 2" xfId="35796"/>
    <cellStyle name="Title 3" xfId="35797"/>
    <cellStyle name="TOC 1" xfId="35798"/>
    <cellStyle name="TOC 2" xfId="35799"/>
    <cellStyle name="TOC 3" xfId="35800"/>
    <cellStyle name="Total 2" xfId="35801"/>
    <cellStyle name="Total 2 10" xfId="35802"/>
    <cellStyle name="Total 2 10 10" xfId="35803"/>
    <cellStyle name="Total 2 10 10 2" xfId="35804"/>
    <cellStyle name="Total 2 10 10 2 2" xfId="35805"/>
    <cellStyle name="Total 2 10 10 2 3" xfId="35806"/>
    <cellStyle name="Total 2 10 10 3" xfId="35807"/>
    <cellStyle name="Total 2 10 10 3 2" xfId="35808"/>
    <cellStyle name="Total 2 10 10 3 3" xfId="35809"/>
    <cellStyle name="Total 2 10 10 4" xfId="35810"/>
    <cellStyle name="Total 2 10 10 4 2" xfId="35811"/>
    <cellStyle name="Total 2 10 10 4 3" xfId="35812"/>
    <cellStyle name="Total 2 10 10 5" xfId="35813"/>
    <cellStyle name="Total 2 10 10 5 2" xfId="35814"/>
    <cellStyle name="Total 2 10 10 5 3" xfId="35815"/>
    <cellStyle name="Total 2 10 10 6" xfId="35816"/>
    <cellStyle name="Total 2 10 10 6 2" xfId="35817"/>
    <cellStyle name="Total 2 10 10 6 3" xfId="35818"/>
    <cellStyle name="Total 2 10 10 7" xfId="35819"/>
    <cellStyle name="Total 2 10 10 8" xfId="35820"/>
    <cellStyle name="Total 2 10 11" xfId="35821"/>
    <cellStyle name="Total 2 10 11 2" xfId="35822"/>
    <cellStyle name="Total 2 10 11 2 2" xfId="35823"/>
    <cellStyle name="Total 2 10 11 2 3" xfId="35824"/>
    <cellStyle name="Total 2 10 11 3" xfId="35825"/>
    <cellStyle name="Total 2 10 11 3 2" xfId="35826"/>
    <cellStyle name="Total 2 10 11 3 3" xfId="35827"/>
    <cellStyle name="Total 2 10 11 4" xfId="35828"/>
    <cellStyle name="Total 2 10 11 4 2" xfId="35829"/>
    <cellStyle name="Total 2 10 11 4 3" xfId="35830"/>
    <cellStyle name="Total 2 10 11 5" xfId="35831"/>
    <cellStyle name="Total 2 10 11 5 2" xfId="35832"/>
    <cellStyle name="Total 2 10 11 5 3" xfId="35833"/>
    <cellStyle name="Total 2 10 11 6" xfId="35834"/>
    <cellStyle name="Total 2 10 11 6 2" xfId="35835"/>
    <cellStyle name="Total 2 10 11 6 3" xfId="35836"/>
    <cellStyle name="Total 2 10 11 7" xfId="35837"/>
    <cellStyle name="Total 2 10 11 8" xfId="35838"/>
    <cellStyle name="Total 2 10 12" xfId="35839"/>
    <cellStyle name="Total 2 10 12 2" xfId="35840"/>
    <cellStyle name="Total 2 10 12 2 2" xfId="35841"/>
    <cellStyle name="Total 2 10 12 2 3" xfId="35842"/>
    <cellStyle name="Total 2 10 12 3" xfId="35843"/>
    <cellStyle name="Total 2 10 12 3 2" xfId="35844"/>
    <cellStyle name="Total 2 10 12 3 3" xfId="35845"/>
    <cellStyle name="Total 2 10 12 4" xfId="35846"/>
    <cellStyle name="Total 2 10 12 4 2" xfId="35847"/>
    <cellStyle name="Total 2 10 12 4 3" xfId="35848"/>
    <cellStyle name="Total 2 10 12 5" xfId="35849"/>
    <cellStyle name="Total 2 10 12 5 2" xfId="35850"/>
    <cellStyle name="Total 2 10 12 5 3" xfId="35851"/>
    <cellStyle name="Total 2 10 12 6" xfId="35852"/>
    <cellStyle name="Total 2 10 12 6 2" xfId="35853"/>
    <cellStyle name="Total 2 10 12 6 3" xfId="35854"/>
    <cellStyle name="Total 2 10 12 7" xfId="35855"/>
    <cellStyle name="Total 2 10 12 8" xfId="35856"/>
    <cellStyle name="Total 2 10 13" xfId="35857"/>
    <cellStyle name="Total 2 10 13 2" xfId="35858"/>
    <cellStyle name="Total 2 10 13 2 2" xfId="35859"/>
    <cellStyle name="Total 2 10 13 2 3" xfId="35860"/>
    <cellStyle name="Total 2 10 13 3" xfId="35861"/>
    <cellStyle name="Total 2 10 13 3 2" xfId="35862"/>
    <cellStyle name="Total 2 10 13 3 3" xfId="35863"/>
    <cellStyle name="Total 2 10 13 4" xfId="35864"/>
    <cellStyle name="Total 2 10 13 4 2" xfId="35865"/>
    <cellStyle name="Total 2 10 13 4 3" xfId="35866"/>
    <cellStyle name="Total 2 10 13 5" xfId="35867"/>
    <cellStyle name="Total 2 10 13 5 2" xfId="35868"/>
    <cellStyle name="Total 2 10 13 5 3" xfId="35869"/>
    <cellStyle name="Total 2 10 13 6" xfId="35870"/>
    <cellStyle name="Total 2 10 13 6 2" xfId="35871"/>
    <cellStyle name="Total 2 10 13 6 3" xfId="35872"/>
    <cellStyle name="Total 2 10 13 7" xfId="35873"/>
    <cellStyle name="Total 2 10 13 8" xfId="35874"/>
    <cellStyle name="Total 2 10 14" xfId="35875"/>
    <cellStyle name="Total 2 10 14 2" xfId="35876"/>
    <cellStyle name="Total 2 10 14 2 2" xfId="35877"/>
    <cellStyle name="Total 2 10 14 2 3" xfId="35878"/>
    <cellStyle name="Total 2 10 14 3" xfId="35879"/>
    <cellStyle name="Total 2 10 14 3 2" xfId="35880"/>
    <cellStyle name="Total 2 10 14 3 3" xfId="35881"/>
    <cellStyle name="Total 2 10 14 4" xfId="35882"/>
    <cellStyle name="Total 2 10 14 4 2" xfId="35883"/>
    <cellStyle name="Total 2 10 14 4 3" xfId="35884"/>
    <cellStyle name="Total 2 10 14 5" xfId="35885"/>
    <cellStyle name="Total 2 10 14 5 2" xfId="35886"/>
    <cellStyle name="Total 2 10 14 5 3" xfId="35887"/>
    <cellStyle name="Total 2 10 14 6" xfId="35888"/>
    <cellStyle name="Total 2 10 14 6 2" xfId="35889"/>
    <cellStyle name="Total 2 10 14 6 3" xfId="35890"/>
    <cellStyle name="Total 2 10 14 7" xfId="35891"/>
    <cellStyle name="Total 2 10 14 8" xfId="35892"/>
    <cellStyle name="Total 2 10 15" xfId="35893"/>
    <cellStyle name="Total 2 10 15 2" xfId="35894"/>
    <cellStyle name="Total 2 10 15 3" xfId="35895"/>
    <cellStyle name="Total 2 10 16" xfId="35896"/>
    <cellStyle name="Total 2 10 16 2" xfId="35897"/>
    <cellStyle name="Total 2 10 16 3" xfId="35898"/>
    <cellStyle name="Total 2 10 17" xfId="35899"/>
    <cellStyle name="Total 2 10 18" xfId="35900"/>
    <cellStyle name="Total 2 10 2" xfId="35901"/>
    <cellStyle name="Total 2 10 2 2" xfId="35902"/>
    <cellStyle name="Total 2 10 2 2 2" xfId="35903"/>
    <cellStyle name="Total 2 10 2 2 3" xfId="35904"/>
    <cellStyle name="Total 2 10 2 3" xfId="35905"/>
    <cellStyle name="Total 2 10 2 3 2" xfId="35906"/>
    <cellStyle name="Total 2 10 2 3 3" xfId="35907"/>
    <cellStyle name="Total 2 10 2 4" xfId="35908"/>
    <cellStyle name="Total 2 10 2 4 2" xfId="35909"/>
    <cellStyle name="Total 2 10 2 4 3" xfId="35910"/>
    <cellStyle name="Total 2 10 2 5" xfId="35911"/>
    <cellStyle name="Total 2 10 2 5 2" xfId="35912"/>
    <cellStyle name="Total 2 10 2 5 3" xfId="35913"/>
    <cellStyle name="Total 2 10 2 6" xfId="35914"/>
    <cellStyle name="Total 2 10 2 6 2" xfId="35915"/>
    <cellStyle name="Total 2 10 2 6 3" xfId="35916"/>
    <cellStyle name="Total 2 10 2 7" xfId="35917"/>
    <cellStyle name="Total 2 10 2 8" xfId="35918"/>
    <cellStyle name="Total 2 10 2 9" xfId="35919"/>
    <cellStyle name="Total 2 10 3" xfId="35920"/>
    <cellStyle name="Total 2 10 3 2" xfId="35921"/>
    <cellStyle name="Total 2 10 3 2 2" xfId="35922"/>
    <cellStyle name="Total 2 10 3 2 3" xfId="35923"/>
    <cellStyle name="Total 2 10 3 3" xfId="35924"/>
    <cellStyle name="Total 2 10 3 3 2" xfId="35925"/>
    <cellStyle name="Total 2 10 3 3 3" xfId="35926"/>
    <cellStyle name="Total 2 10 3 4" xfId="35927"/>
    <cellStyle name="Total 2 10 3 4 2" xfId="35928"/>
    <cellStyle name="Total 2 10 3 4 3" xfId="35929"/>
    <cellStyle name="Total 2 10 3 5" xfId="35930"/>
    <cellStyle name="Total 2 10 3 5 2" xfId="35931"/>
    <cellStyle name="Total 2 10 3 5 3" xfId="35932"/>
    <cellStyle name="Total 2 10 3 6" xfId="35933"/>
    <cellStyle name="Total 2 10 3 6 2" xfId="35934"/>
    <cellStyle name="Total 2 10 3 6 3" xfId="35935"/>
    <cellStyle name="Total 2 10 3 7" xfId="35936"/>
    <cellStyle name="Total 2 10 3 8" xfId="35937"/>
    <cellStyle name="Total 2 10 3 9" xfId="35938"/>
    <cellStyle name="Total 2 10 4" xfId="35939"/>
    <cellStyle name="Total 2 10 4 2" xfId="35940"/>
    <cellStyle name="Total 2 10 4 2 2" xfId="35941"/>
    <cellStyle name="Total 2 10 4 2 3" xfId="35942"/>
    <cellStyle name="Total 2 10 4 3" xfId="35943"/>
    <cellStyle name="Total 2 10 4 3 2" xfId="35944"/>
    <cellStyle name="Total 2 10 4 3 3" xfId="35945"/>
    <cellStyle name="Total 2 10 4 4" xfId="35946"/>
    <cellStyle name="Total 2 10 4 4 2" xfId="35947"/>
    <cellStyle name="Total 2 10 4 4 3" xfId="35948"/>
    <cellStyle name="Total 2 10 4 5" xfId="35949"/>
    <cellStyle name="Total 2 10 4 5 2" xfId="35950"/>
    <cellStyle name="Total 2 10 4 5 3" xfId="35951"/>
    <cellStyle name="Total 2 10 4 6" xfId="35952"/>
    <cellStyle name="Total 2 10 4 6 2" xfId="35953"/>
    <cellStyle name="Total 2 10 4 6 3" xfId="35954"/>
    <cellStyle name="Total 2 10 4 7" xfId="35955"/>
    <cellStyle name="Total 2 10 4 8" xfId="35956"/>
    <cellStyle name="Total 2 10 4 9" xfId="35957"/>
    <cellStyle name="Total 2 10 5" xfId="35958"/>
    <cellStyle name="Total 2 10 5 2" xfId="35959"/>
    <cellStyle name="Total 2 10 5 2 2" xfId="35960"/>
    <cellStyle name="Total 2 10 5 2 3" xfId="35961"/>
    <cellStyle name="Total 2 10 5 3" xfId="35962"/>
    <cellStyle name="Total 2 10 5 3 2" xfId="35963"/>
    <cellStyle name="Total 2 10 5 3 3" xfId="35964"/>
    <cellStyle name="Total 2 10 5 4" xfId="35965"/>
    <cellStyle name="Total 2 10 5 4 2" xfId="35966"/>
    <cellStyle name="Total 2 10 5 4 3" xfId="35967"/>
    <cellStyle name="Total 2 10 5 5" xfId="35968"/>
    <cellStyle name="Total 2 10 5 5 2" xfId="35969"/>
    <cellStyle name="Total 2 10 5 5 3" xfId="35970"/>
    <cellStyle name="Total 2 10 5 6" xfId="35971"/>
    <cellStyle name="Total 2 10 5 6 2" xfId="35972"/>
    <cellStyle name="Total 2 10 5 6 3" xfId="35973"/>
    <cellStyle name="Total 2 10 5 7" xfId="35974"/>
    <cellStyle name="Total 2 10 5 8" xfId="35975"/>
    <cellStyle name="Total 2 10 5 9" xfId="35976"/>
    <cellStyle name="Total 2 10 6" xfId="35977"/>
    <cellStyle name="Total 2 10 6 2" xfId="35978"/>
    <cellStyle name="Total 2 10 6 2 2" xfId="35979"/>
    <cellStyle name="Total 2 10 6 2 3" xfId="35980"/>
    <cellStyle name="Total 2 10 6 3" xfId="35981"/>
    <cellStyle name="Total 2 10 6 3 2" xfId="35982"/>
    <cellStyle name="Total 2 10 6 3 3" xfId="35983"/>
    <cellStyle name="Total 2 10 6 4" xfId="35984"/>
    <cellStyle name="Total 2 10 6 4 2" xfId="35985"/>
    <cellStyle name="Total 2 10 6 4 3" xfId="35986"/>
    <cellStyle name="Total 2 10 6 5" xfId="35987"/>
    <cellStyle name="Total 2 10 6 5 2" xfId="35988"/>
    <cellStyle name="Total 2 10 6 5 3" xfId="35989"/>
    <cellStyle name="Total 2 10 6 6" xfId="35990"/>
    <cellStyle name="Total 2 10 6 6 2" xfId="35991"/>
    <cellStyle name="Total 2 10 6 6 3" xfId="35992"/>
    <cellStyle name="Total 2 10 6 7" xfId="35993"/>
    <cellStyle name="Total 2 10 6 8" xfId="35994"/>
    <cellStyle name="Total 2 10 6 9" xfId="35995"/>
    <cellStyle name="Total 2 10 7" xfId="35996"/>
    <cellStyle name="Total 2 10 7 2" xfId="35997"/>
    <cellStyle name="Total 2 10 7 2 2" xfId="35998"/>
    <cellStyle name="Total 2 10 7 2 3" xfId="35999"/>
    <cellStyle name="Total 2 10 7 3" xfId="36000"/>
    <cellStyle name="Total 2 10 7 3 2" xfId="36001"/>
    <cellStyle name="Total 2 10 7 3 3" xfId="36002"/>
    <cellStyle name="Total 2 10 7 4" xfId="36003"/>
    <cellStyle name="Total 2 10 7 4 2" xfId="36004"/>
    <cellStyle name="Total 2 10 7 4 3" xfId="36005"/>
    <cellStyle name="Total 2 10 7 5" xfId="36006"/>
    <cellStyle name="Total 2 10 7 5 2" xfId="36007"/>
    <cellStyle name="Total 2 10 7 5 3" xfId="36008"/>
    <cellStyle name="Total 2 10 7 6" xfId="36009"/>
    <cellStyle name="Total 2 10 7 6 2" xfId="36010"/>
    <cellStyle name="Total 2 10 7 6 3" xfId="36011"/>
    <cellStyle name="Total 2 10 7 7" xfId="36012"/>
    <cellStyle name="Total 2 10 7 8" xfId="36013"/>
    <cellStyle name="Total 2 10 7 9" xfId="36014"/>
    <cellStyle name="Total 2 10 8" xfId="36015"/>
    <cellStyle name="Total 2 10 8 2" xfId="36016"/>
    <cellStyle name="Total 2 10 8 2 2" xfId="36017"/>
    <cellStyle name="Total 2 10 8 2 3" xfId="36018"/>
    <cellStyle name="Total 2 10 8 3" xfId="36019"/>
    <cellStyle name="Total 2 10 8 3 2" xfId="36020"/>
    <cellStyle name="Total 2 10 8 3 3" xfId="36021"/>
    <cellStyle name="Total 2 10 8 4" xfId="36022"/>
    <cellStyle name="Total 2 10 8 4 2" xfId="36023"/>
    <cellStyle name="Total 2 10 8 4 3" xfId="36024"/>
    <cellStyle name="Total 2 10 8 5" xfId="36025"/>
    <cellStyle name="Total 2 10 8 5 2" xfId="36026"/>
    <cellStyle name="Total 2 10 8 5 3" xfId="36027"/>
    <cellStyle name="Total 2 10 8 6" xfId="36028"/>
    <cellStyle name="Total 2 10 8 6 2" xfId="36029"/>
    <cellStyle name="Total 2 10 8 6 3" xfId="36030"/>
    <cellStyle name="Total 2 10 8 7" xfId="36031"/>
    <cellStyle name="Total 2 10 8 8" xfId="36032"/>
    <cellStyle name="Total 2 10 8 9" xfId="36033"/>
    <cellStyle name="Total 2 10 9" xfId="36034"/>
    <cellStyle name="Total 2 10 9 2" xfId="36035"/>
    <cellStyle name="Total 2 10 9 2 2" xfId="36036"/>
    <cellStyle name="Total 2 10 9 2 3" xfId="36037"/>
    <cellStyle name="Total 2 10 9 3" xfId="36038"/>
    <cellStyle name="Total 2 10 9 3 2" xfId="36039"/>
    <cellStyle name="Total 2 10 9 3 3" xfId="36040"/>
    <cellStyle name="Total 2 10 9 4" xfId="36041"/>
    <cellStyle name="Total 2 10 9 4 2" xfId="36042"/>
    <cellStyle name="Total 2 10 9 4 3" xfId="36043"/>
    <cellStyle name="Total 2 10 9 5" xfId="36044"/>
    <cellStyle name="Total 2 10 9 5 2" xfId="36045"/>
    <cellStyle name="Total 2 10 9 5 3" xfId="36046"/>
    <cellStyle name="Total 2 10 9 6" xfId="36047"/>
    <cellStyle name="Total 2 10 9 6 2" xfId="36048"/>
    <cellStyle name="Total 2 10 9 6 3" xfId="36049"/>
    <cellStyle name="Total 2 10 9 7" xfId="36050"/>
    <cellStyle name="Total 2 10 9 8" xfId="36051"/>
    <cellStyle name="Total 2 11" xfId="36052"/>
    <cellStyle name="Total 2 11 10" xfId="36053"/>
    <cellStyle name="Total 2 11 10 2" xfId="36054"/>
    <cellStyle name="Total 2 11 10 2 2" xfId="36055"/>
    <cellStyle name="Total 2 11 10 2 3" xfId="36056"/>
    <cellStyle name="Total 2 11 10 3" xfId="36057"/>
    <cellStyle name="Total 2 11 10 3 2" xfId="36058"/>
    <cellStyle name="Total 2 11 10 3 3" xfId="36059"/>
    <cellStyle name="Total 2 11 10 4" xfId="36060"/>
    <cellStyle name="Total 2 11 10 4 2" xfId="36061"/>
    <cellStyle name="Total 2 11 10 4 3" xfId="36062"/>
    <cellStyle name="Total 2 11 10 5" xfId="36063"/>
    <cellStyle name="Total 2 11 10 5 2" xfId="36064"/>
    <cellStyle name="Total 2 11 10 5 3" xfId="36065"/>
    <cellStyle name="Total 2 11 10 6" xfId="36066"/>
    <cellStyle name="Total 2 11 10 6 2" xfId="36067"/>
    <cellStyle name="Total 2 11 10 6 3" xfId="36068"/>
    <cellStyle name="Total 2 11 10 7" xfId="36069"/>
    <cellStyle name="Total 2 11 10 8" xfId="36070"/>
    <cellStyle name="Total 2 11 11" xfId="36071"/>
    <cellStyle name="Total 2 11 11 2" xfId="36072"/>
    <cellStyle name="Total 2 11 11 2 2" xfId="36073"/>
    <cellStyle name="Total 2 11 11 2 3" xfId="36074"/>
    <cellStyle name="Total 2 11 11 3" xfId="36075"/>
    <cellStyle name="Total 2 11 11 3 2" xfId="36076"/>
    <cellStyle name="Total 2 11 11 3 3" xfId="36077"/>
    <cellStyle name="Total 2 11 11 4" xfId="36078"/>
    <cellStyle name="Total 2 11 11 4 2" xfId="36079"/>
    <cellStyle name="Total 2 11 11 4 3" xfId="36080"/>
    <cellStyle name="Total 2 11 11 5" xfId="36081"/>
    <cellStyle name="Total 2 11 11 5 2" xfId="36082"/>
    <cellStyle name="Total 2 11 11 5 3" xfId="36083"/>
    <cellStyle name="Total 2 11 11 6" xfId="36084"/>
    <cellStyle name="Total 2 11 11 6 2" xfId="36085"/>
    <cellStyle name="Total 2 11 11 6 3" xfId="36086"/>
    <cellStyle name="Total 2 11 11 7" xfId="36087"/>
    <cellStyle name="Total 2 11 11 8" xfId="36088"/>
    <cellStyle name="Total 2 11 12" xfId="36089"/>
    <cellStyle name="Total 2 11 12 2" xfId="36090"/>
    <cellStyle name="Total 2 11 12 2 2" xfId="36091"/>
    <cellStyle name="Total 2 11 12 2 3" xfId="36092"/>
    <cellStyle name="Total 2 11 12 3" xfId="36093"/>
    <cellStyle name="Total 2 11 12 3 2" xfId="36094"/>
    <cellStyle name="Total 2 11 12 3 3" xfId="36095"/>
    <cellStyle name="Total 2 11 12 4" xfId="36096"/>
    <cellStyle name="Total 2 11 12 4 2" xfId="36097"/>
    <cellStyle name="Total 2 11 12 4 3" xfId="36098"/>
    <cellStyle name="Total 2 11 12 5" xfId="36099"/>
    <cellStyle name="Total 2 11 12 5 2" xfId="36100"/>
    <cellStyle name="Total 2 11 12 5 3" xfId="36101"/>
    <cellStyle name="Total 2 11 12 6" xfId="36102"/>
    <cellStyle name="Total 2 11 12 6 2" xfId="36103"/>
    <cellStyle name="Total 2 11 12 6 3" xfId="36104"/>
    <cellStyle name="Total 2 11 12 7" xfId="36105"/>
    <cellStyle name="Total 2 11 12 8" xfId="36106"/>
    <cellStyle name="Total 2 11 13" xfId="36107"/>
    <cellStyle name="Total 2 11 13 2" xfId="36108"/>
    <cellStyle name="Total 2 11 13 2 2" xfId="36109"/>
    <cellStyle name="Total 2 11 13 2 3" xfId="36110"/>
    <cellStyle name="Total 2 11 13 3" xfId="36111"/>
    <cellStyle name="Total 2 11 13 3 2" xfId="36112"/>
    <cellStyle name="Total 2 11 13 3 3" xfId="36113"/>
    <cellStyle name="Total 2 11 13 4" xfId="36114"/>
    <cellStyle name="Total 2 11 13 4 2" xfId="36115"/>
    <cellStyle name="Total 2 11 13 4 3" xfId="36116"/>
    <cellStyle name="Total 2 11 13 5" xfId="36117"/>
    <cellStyle name="Total 2 11 13 5 2" xfId="36118"/>
    <cellStyle name="Total 2 11 13 5 3" xfId="36119"/>
    <cellStyle name="Total 2 11 13 6" xfId="36120"/>
    <cellStyle name="Total 2 11 13 6 2" xfId="36121"/>
    <cellStyle name="Total 2 11 13 6 3" xfId="36122"/>
    <cellStyle name="Total 2 11 13 7" xfId="36123"/>
    <cellStyle name="Total 2 11 13 8" xfId="36124"/>
    <cellStyle name="Total 2 11 14" xfId="36125"/>
    <cellStyle name="Total 2 11 14 2" xfId="36126"/>
    <cellStyle name="Total 2 11 14 2 2" xfId="36127"/>
    <cellStyle name="Total 2 11 14 2 3" xfId="36128"/>
    <cellStyle name="Total 2 11 14 3" xfId="36129"/>
    <cellStyle name="Total 2 11 14 3 2" xfId="36130"/>
    <cellStyle name="Total 2 11 14 3 3" xfId="36131"/>
    <cellStyle name="Total 2 11 14 4" xfId="36132"/>
    <cellStyle name="Total 2 11 14 4 2" xfId="36133"/>
    <cellStyle name="Total 2 11 14 4 3" xfId="36134"/>
    <cellStyle name="Total 2 11 14 5" xfId="36135"/>
    <cellStyle name="Total 2 11 14 5 2" xfId="36136"/>
    <cellStyle name="Total 2 11 14 5 3" xfId="36137"/>
    <cellStyle name="Total 2 11 14 6" xfId="36138"/>
    <cellStyle name="Total 2 11 14 6 2" xfId="36139"/>
    <cellStyle name="Total 2 11 14 6 3" xfId="36140"/>
    <cellStyle name="Total 2 11 14 7" xfId="36141"/>
    <cellStyle name="Total 2 11 14 8" xfId="36142"/>
    <cellStyle name="Total 2 11 15" xfId="36143"/>
    <cellStyle name="Total 2 11 15 2" xfId="36144"/>
    <cellStyle name="Total 2 11 15 3" xfId="36145"/>
    <cellStyle name="Total 2 11 16" xfId="36146"/>
    <cellStyle name="Total 2 11 16 2" xfId="36147"/>
    <cellStyle name="Total 2 11 16 3" xfId="36148"/>
    <cellStyle name="Total 2 11 17" xfId="36149"/>
    <cellStyle name="Total 2 11 18" xfId="36150"/>
    <cellStyle name="Total 2 11 2" xfId="36151"/>
    <cellStyle name="Total 2 11 2 2" xfId="36152"/>
    <cellStyle name="Total 2 11 2 2 2" xfId="36153"/>
    <cellStyle name="Total 2 11 2 2 3" xfId="36154"/>
    <cellStyle name="Total 2 11 2 3" xfId="36155"/>
    <cellStyle name="Total 2 11 2 3 2" xfId="36156"/>
    <cellStyle name="Total 2 11 2 3 3" xfId="36157"/>
    <cellStyle name="Total 2 11 2 4" xfId="36158"/>
    <cellStyle name="Total 2 11 2 4 2" xfId="36159"/>
    <cellStyle name="Total 2 11 2 4 3" xfId="36160"/>
    <cellStyle name="Total 2 11 2 5" xfId="36161"/>
    <cellStyle name="Total 2 11 2 5 2" xfId="36162"/>
    <cellStyle name="Total 2 11 2 5 3" xfId="36163"/>
    <cellStyle name="Total 2 11 2 6" xfId="36164"/>
    <cellStyle name="Total 2 11 2 6 2" xfId="36165"/>
    <cellStyle name="Total 2 11 2 6 3" xfId="36166"/>
    <cellStyle name="Total 2 11 2 7" xfId="36167"/>
    <cellStyle name="Total 2 11 2 8" xfId="36168"/>
    <cellStyle name="Total 2 11 2 9" xfId="36169"/>
    <cellStyle name="Total 2 11 3" xfId="36170"/>
    <cellStyle name="Total 2 11 3 2" xfId="36171"/>
    <cellStyle name="Total 2 11 3 2 2" xfId="36172"/>
    <cellStyle name="Total 2 11 3 2 3" xfId="36173"/>
    <cellStyle name="Total 2 11 3 3" xfId="36174"/>
    <cellStyle name="Total 2 11 3 3 2" xfId="36175"/>
    <cellStyle name="Total 2 11 3 3 3" xfId="36176"/>
    <cellStyle name="Total 2 11 3 4" xfId="36177"/>
    <cellStyle name="Total 2 11 3 4 2" xfId="36178"/>
    <cellStyle name="Total 2 11 3 4 3" xfId="36179"/>
    <cellStyle name="Total 2 11 3 5" xfId="36180"/>
    <cellStyle name="Total 2 11 3 5 2" xfId="36181"/>
    <cellStyle name="Total 2 11 3 5 3" xfId="36182"/>
    <cellStyle name="Total 2 11 3 6" xfId="36183"/>
    <cellStyle name="Total 2 11 3 6 2" xfId="36184"/>
    <cellStyle name="Total 2 11 3 6 3" xfId="36185"/>
    <cellStyle name="Total 2 11 3 7" xfId="36186"/>
    <cellStyle name="Total 2 11 3 8" xfId="36187"/>
    <cellStyle name="Total 2 11 3 9" xfId="36188"/>
    <cellStyle name="Total 2 11 4" xfId="36189"/>
    <cellStyle name="Total 2 11 4 2" xfId="36190"/>
    <cellStyle name="Total 2 11 4 2 2" xfId="36191"/>
    <cellStyle name="Total 2 11 4 2 3" xfId="36192"/>
    <cellStyle name="Total 2 11 4 3" xfId="36193"/>
    <cellStyle name="Total 2 11 4 3 2" xfId="36194"/>
    <cellStyle name="Total 2 11 4 3 3" xfId="36195"/>
    <cellStyle name="Total 2 11 4 4" xfId="36196"/>
    <cellStyle name="Total 2 11 4 4 2" xfId="36197"/>
    <cellStyle name="Total 2 11 4 4 3" xfId="36198"/>
    <cellStyle name="Total 2 11 4 5" xfId="36199"/>
    <cellStyle name="Total 2 11 4 5 2" xfId="36200"/>
    <cellStyle name="Total 2 11 4 5 3" xfId="36201"/>
    <cellStyle name="Total 2 11 4 6" xfId="36202"/>
    <cellStyle name="Total 2 11 4 6 2" xfId="36203"/>
    <cellStyle name="Total 2 11 4 6 3" xfId="36204"/>
    <cellStyle name="Total 2 11 4 7" xfId="36205"/>
    <cellStyle name="Total 2 11 4 8" xfId="36206"/>
    <cellStyle name="Total 2 11 4 9" xfId="36207"/>
    <cellStyle name="Total 2 11 5" xfId="36208"/>
    <cellStyle name="Total 2 11 5 2" xfId="36209"/>
    <cellStyle name="Total 2 11 5 2 2" xfId="36210"/>
    <cellStyle name="Total 2 11 5 2 3" xfId="36211"/>
    <cellStyle name="Total 2 11 5 3" xfId="36212"/>
    <cellStyle name="Total 2 11 5 3 2" xfId="36213"/>
    <cellStyle name="Total 2 11 5 3 3" xfId="36214"/>
    <cellStyle name="Total 2 11 5 4" xfId="36215"/>
    <cellStyle name="Total 2 11 5 4 2" xfId="36216"/>
    <cellStyle name="Total 2 11 5 4 3" xfId="36217"/>
    <cellStyle name="Total 2 11 5 5" xfId="36218"/>
    <cellStyle name="Total 2 11 5 5 2" xfId="36219"/>
    <cellStyle name="Total 2 11 5 5 3" xfId="36220"/>
    <cellStyle name="Total 2 11 5 6" xfId="36221"/>
    <cellStyle name="Total 2 11 5 6 2" xfId="36222"/>
    <cellStyle name="Total 2 11 5 6 3" xfId="36223"/>
    <cellStyle name="Total 2 11 5 7" xfId="36224"/>
    <cellStyle name="Total 2 11 5 8" xfId="36225"/>
    <cellStyle name="Total 2 11 5 9" xfId="36226"/>
    <cellStyle name="Total 2 11 6" xfId="36227"/>
    <cellStyle name="Total 2 11 6 2" xfId="36228"/>
    <cellStyle name="Total 2 11 6 2 2" xfId="36229"/>
    <cellStyle name="Total 2 11 6 2 3" xfId="36230"/>
    <cellStyle name="Total 2 11 6 3" xfId="36231"/>
    <cellStyle name="Total 2 11 6 3 2" xfId="36232"/>
    <cellStyle name="Total 2 11 6 3 3" xfId="36233"/>
    <cellStyle name="Total 2 11 6 4" xfId="36234"/>
    <cellStyle name="Total 2 11 6 4 2" xfId="36235"/>
    <cellStyle name="Total 2 11 6 4 3" xfId="36236"/>
    <cellStyle name="Total 2 11 6 5" xfId="36237"/>
    <cellStyle name="Total 2 11 6 5 2" xfId="36238"/>
    <cellStyle name="Total 2 11 6 5 3" xfId="36239"/>
    <cellStyle name="Total 2 11 6 6" xfId="36240"/>
    <cellStyle name="Total 2 11 6 6 2" xfId="36241"/>
    <cellStyle name="Total 2 11 6 6 3" xfId="36242"/>
    <cellStyle name="Total 2 11 6 7" xfId="36243"/>
    <cellStyle name="Total 2 11 6 8" xfId="36244"/>
    <cellStyle name="Total 2 11 6 9" xfId="36245"/>
    <cellStyle name="Total 2 11 7" xfId="36246"/>
    <cellStyle name="Total 2 11 7 2" xfId="36247"/>
    <cellStyle name="Total 2 11 7 2 2" xfId="36248"/>
    <cellStyle name="Total 2 11 7 2 3" xfId="36249"/>
    <cellStyle name="Total 2 11 7 3" xfId="36250"/>
    <cellStyle name="Total 2 11 7 3 2" xfId="36251"/>
    <cellStyle name="Total 2 11 7 3 3" xfId="36252"/>
    <cellStyle name="Total 2 11 7 4" xfId="36253"/>
    <cellStyle name="Total 2 11 7 4 2" xfId="36254"/>
    <cellStyle name="Total 2 11 7 4 3" xfId="36255"/>
    <cellStyle name="Total 2 11 7 5" xfId="36256"/>
    <cellStyle name="Total 2 11 7 5 2" xfId="36257"/>
    <cellStyle name="Total 2 11 7 5 3" xfId="36258"/>
    <cellStyle name="Total 2 11 7 6" xfId="36259"/>
    <cellStyle name="Total 2 11 7 6 2" xfId="36260"/>
    <cellStyle name="Total 2 11 7 6 3" xfId="36261"/>
    <cellStyle name="Total 2 11 7 7" xfId="36262"/>
    <cellStyle name="Total 2 11 7 8" xfId="36263"/>
    <cellStyle name="Total 2 11 7 9" xfId="36264"/>
    <cellStyle name="Total 2 11 8" xfId="36265"/>
    <cellStyle name="Total 2 11 8 2" xfId="36266"/>
    <cellStyle name="Total 2 11 8 2 2" xfId="36267"/>
    <cellStyle name="Total 2 11 8 2 3" xfId="36268"/>
    <cellStyle name="Total 2 11 8 3" xfId="36269"/>
    <cellStyle name="Total 2 11 8 3 2" xfId="36270"/>
    <cellStyle name="Total 2 11 8 3 3" xfId="36271"/>
    <cellStyle name="Total 2 11 8 4" xfId="36272"/>
    <cellStyle name="Total 2 11 8 4 2" xfId="36273"/>
    <cellStyle name="Total 2 11 8 4 3" xfId="36274"/>
    <cellStyle name="Total 2 11 8 5" xfId="36275"/>
    <cellStyle name="Total 2 11 8 5 2" xfId="36276"/>
    <cellStyle name="Total 2 11 8 5 3" xfId="36277"/>
    <cellStyle name="Total 2 11 8 6" xfId="36278"/>
    <cellStyle name="Total 2 11 8 6 2" xfId="36279"/>
    <cellStyle name="Total 2 11 8 6 3" xfId="36280"/>
    <cellStyle name="Total 2 11 8 7" xfId="36281"/>
    <cellStyle name="Total 2 11 8 8" xfId="36282"/>
    <cellStyle name="Total 2 11 8 9" xfId="36283"/>
    <cellStyle name="Total 2 11 9" xfId="36284"/>
    <cellStyle name="Total 2 11 9 2" xfId="36285"/>
    <cellStyle name="Total 2 11 9 2 2" xfId="36286"/>
    <cellStyle name="Total 2 11 9 2 3" xfId="36287"/>
    <cellStyle name="Total 2 11 9 3" xfId="36288"/>
    <cellStyle name="Total 2 11 9 3 2" xfId="36289"/>
    <cellStyle name="Total 2 11 9 3 3" xfId="36290"/>
    <cellStyle name="Total 2 11 9 4" xfId="36291"/>
    <cellStyle name="Total 2 11 9 4 2" xfId="36292"/>
    <cellStyle name="Total 2 11 9 4 3" xfId="36293"/>
    <cellStyle name="Total 2 11 9 5" xfId="36294"/>
    <cellStyle name="Total 2 11 9 5 2" xfId="36295"/>
    <cellStyle name="Total 2 11 9 5 3" xfId="36296"/>
    <cellStyle name="Total 2 11 9 6" xfId="36297"/>
    <cellStyle name="Total 2 11 9 6 2" xfId="36298"/>
    <cellStyle name="Total 2 11 9 6 3" xfId="36299"/>
    <cellStyle name="Total 2 11 9 7" xfId="36300"/>
    <cellStyle name="Total 2 11 9 8" xfId="36301"/>
    <cellStyle name="Total 2 12" xfId="36302"/>
    <cellStyle name="Total 2 12 10" xfId="36303"/>
    <cellStyle name="Total 2 12 11" xfId="36304"/>
    <cellStyle name="Total 2 12 2" xfId="36305"/>
    <cellStyle name="Total 2 12 2 2" xfId="36306"/>
    <cellStyle name="Total 2 12 2 3" xfId="36307"/>
    <cellStyle name="Total 2 12 2 4" xfId="36308"/>
    <cellStyle name="Total 2 12 3" xfId="36309"/>
    <cellStyle name="Total 2 12 3 2" xfId="36310"/>
    <cellStyle name="Total 2 12 3 3" xfId="36311"/>
    <cellStyle name="Total 2 12 3 4" xfId="36312"/>
    <cellStyle name="Total 2 12 4" xfId="36313"/>
    <cellStyle name="Total 2 12 4 2" xfId="36314"/>
    <cellStyle name="Total 2 12 4 3" xfId="36315"/>
    <cellStyle name="Total 2 12 4 4" xfId="36316"/>
    <cellStyle name="Total 2 12 5" xfId="36317"/>
    <cellStyle name="Total 2 12 5 2" xfId="36318"/>
    <cellStyle name="Total 2 12 5 3" xfId="36319"/>
    <cellStyle name="Total 2 12 5 4" xfId="36320"/>
    <cellStyle name="Total 2 12 6" xfId="36321"/>
    <cellStyle name="Total 2 12 6 2" xfId="36322"/>
    <cellStyle name="Total 2 12 6 3" xfId="36323"/>
    <cellStyle name="Total 2 12 6 4" xfId="36324"/>
    <cellStyle name="Total 2 12 7" xfId="36325"/>
    <cellStyle name="Total 2 12 8" xfId="36326"/>
    <cellStyle name="Total 2 12 9" xfId="36327"/>
    <cellStyle name="Total 2 13" xfId="36328"/>
    <cellStyle name="Total 2 13 10" xfId="36329"/>
    <cellStyle name="Total 2 13 2" xfId="36330"/>
    <cellStyle name="Total 2 13 2 2" xfId="36331"/>
    <cellStyle name="Total 2 13 2 3" xfId="36332"/>
    <cellStyle name="Total 2 13 2 4" xfId="36333"/>
    <cellStyle name="Total 2 13 3" xfId="36334"/>
    <cellStyle name="Total 2 13 3 2" xfId="36335"/>
    <cellStyle name="Total 2 13 3 3" xfId="36336"/>
    <cellStyle name="Total 2 13 3 4" xfId="36337"/>
    <cellStyle name="Total 2 13 4" xfId="36338"/>
    <cellStyle name="Total 2 13 4 2" xfId="36339"/>
    <cellStyle name="Total 2 13 4 3" xfId="36340"/>
    <cellStyle name="Total 2 13 4 4" xfId="36341"/>
    <cellStyle name="Total 2 13 5" xfId="36342"/>
    <cellStyle name="Total 2 13 5 2" xfId="36343"/>
    <cellStyle name="Total 2 13 5 3" xfId="36344"/>
    <cellStyle name="Total 2 13 5 4" xfId="36345"/>
    <cellStyle name="Total 2 13 6" xfId="36346"/>
    <cellStyle name="Total 2 13 6 2" xfId="36347"/>
    <cellStyle name="Total 2 13 6 3" xfId="36348"/>
    <cellStyle name="Total 2 13 6 4" xfId="36349"/>
    <cellStyle name="Total 2 13 7" xfId="36350"/>
    <cellStyle name="Total 2 13 8" xfId="36351"/>
    <cellStyle name="Total 2 13 9" xfId="36352"/>
    <cellStyle name="Total 2 14" xfId="36353"/>
    <cellStyle name="Total 2 14 2" xfId="36354"/>
    <cellStyle name="Total 2 14 2 2" xfId="36355"/>
    <cellStyle name="Total 2 14 2 3" xfId="36356"/>
    <cellStyle name="Total 2 14 3" xfId="36357"/>
    <cellStyle name="Total 2 14 3 2" xfId="36358"/>
    <cellStyle name="Total 2 14 3 3" xfId="36359"/>
    <cellStyle name="Total 2 14 4" xfId="36360"/>
    <cellStyle name="Total 2 14 4 2" xfId="36361"/>
    <cellStyle name="Total 2 14 4 3" xfId="36362"/>
    <cellStyle name="Total 2 14 5" xfId="36363"/>
    <cellStyle name="Total 2 14 5 2" xfId="36364"/>
    <cellStyle name="Total 2 14 5 3" xfId="36365"/>
    <cellStyle name="Total 2 14 6" xfId="36366"/>
    <cellStyle name="Total 2 14 6 2" xfId="36367"/>
    <cellStyle name="Total 2 14 6 3" xfId="36368"/>
    <cellStyle name="Total 2 14 7" xfId="36369"/>
    <cellStyle name="Total 2 14 8" xfId="36370"/>
    <cellStyle name="Total 2 14 9" xfId="36371"/>
    <cellStyle name="Total 2 15" xfId="36372"/>
    <cellStyle name="Total 2 15 2" xfId="36373"/>
    <cellStyle name="Total 2 15 2 2" xfId="36374"/>
    <cellStyle name="Total 2 15 2 3" xfId="36375"/>
    <cellStyle name="Total 2 15 3" xfId="36376"/>
    <cellStyle name="Total 2 15 3 2" xfId="36377"/>
    <cellStyle name="Total 2 15 3 3" xfId="36378"/>
    <cellStyle name="Total 2 15 4" xfId="36379"/>
    <cellStyle name="Total 2 15 4 2" xfId="36380"/>
    <cellStyle name="Total 2 15 4 3" xfId="36381"/>
    <cellStyle name="Total 2 15 5" xfId="36382"/>
    <cellStyle name="Total 2 15 5 2" xfId="36383"/>
    <cellStyle name="Total 2 15 5 3" xfId="36384"/>
    <cellStyle name="Total 2 15 6" xfId="36385"/>
    <cellStyle name="Total 2 15 6 2" xfId="36386"/>
    <cellStyle name="Total 2 15 6 3" xfId="36387"/>
    <cellStyle name="Total 2 15 7" xfId="36388"/>
    <cellStyle name="Total 2 15 8" xfId="36389"/>
    <cellStyle name="Total 2 15 9" xfId="36390"/>
    <cellStyle name="Total 2 16" xfId="36391"/>
    <cellStyle name="Total 2 16 2" xfId="36392"/>
    <cellStyle name="Total 2 16 2 2" xfId="36393"/>
    <cellStyle name="Total 2 16 2 3" xfId="36394"/>
    <cellStyle name="Total 2 16 3" xfId="36395"/>
    <cellStyle name="Total 2 16 3 2" xfId="36396"/>
    <cellStyle name="Total 2 16 3 3" xfId="36397"/>
    <cellStyle name="Total 2 16 4" xfId="36398"/>
    <cellStyle name="Total 2 16 4 2" xfId="36399"/>
    <cellStyle name="Total 2 16 4 3" xfId="36400"/>
    <cellStyle name="Total 2 16 5" xfId="36401"/>
    <cellStyle name="Total 2 16 5 2" xfId="36402"/>
    <cellStyle name="Total 2 16 5 3" xfId="36403"/>
    <cellStyle name="Total 2 16 6" xfId="36404"/>
    <cellStyle name="Total 2 16 6 2" xfId="36405"/>
    <cellStyle name="Total 2 16 6 3" xfId="36406"/>
    <cellStyle name="Total 2 16 7" xfId="36407"/>
    <cellStyle name="Total 2 16 8" xfId="36408"/>
    <cellStyle name="Total 2 16 9" xfId="36409"/>
    <cellStyle name="Total 2 17" xfId="36410"/>
    <cellStyle name="Total 2 17 2" xfId="36411"/>
    <cellStyle name="Total 2 17 2 2" xfId="36412"/>
    <cellStyle name="Total 2 17 2 3" xfId="36413"/>
    <cellStyle name="Total 2 17 3" xfId="36414"/>
    <cellStyle name="Total 2 17 3 2" xfId="36415"/>
    <cellStyle name="Total 2 17 3 3" xfId="36416"/>
    <cellStyle name="Total 2 17 4" xfId="36417"/>
    <cellStyle name="Total 2 17 4 2" xfId="36418"/>
    <cellStyle name="Total 2 17 4 3" xfId="36419"/>
    <cellStyle name="Total 2 17 5" xfId="36420"/>
    <cellStyle name="Total 2 17 5 2" xfId="36421"/>
    <cellStyle name="Total 2 17 5 3" xfId="36422"/>
    <cellStyle name="Total 2 17 6" xfId="36423"/>
    <cellStyle name="Total 2 17 6 2" xfId="36424"/>
    <cellStyle name="Total 2 17 6 3" xfId="36425"/>
    <cellStyle name="Total 2 17 7" xfId="36426"/>
    <cellStyle name="Total 2 17 8" xfId="36427"/>
    <cellStyle name="Total 2 17 9" xfId="36428"/>
    <cellStyle name="Total 2 18" xfId="36429"/>
    <cellStyle name="Total 2 18 2" xfId="36430"/>
    <cellStyle name="Total 2 18 2 2" xfId="36431"/>
    <cellStyle name="Total 2 18 2 3" xfId="36432"/>
    <cellStyle name="Total 2 18 3" xfId="36433"/>
    <cellStyle name="Total 2 18 3 2" xfId="36434"/>
    <cellStyle name="Total 2 18 3 3" xfId="36435"/>
    <cellStyle name="Total 2 18 4" xfId="36436"/>
    <cellStyle name="Total 2 18 4 2" xfId="36437"/>
    <cellStyle name="Total 2 18 4 3" xfId="36438"/>
    <cellStyle name="Total 2 18 5" xfId="36439"/>
    <cellStyle name="Total 2 18 5 2" xfId="36440"/>
    <cellStyle name="Total 2 18 5 3" xfId="36441"/>
    <cellStyle name="Total 2 18 6" xfId="36442"/>
    <cellStyle name="Total 2 18 6 2" xfId="36443"/>
    <cellStyle name="Total 2 18 6 3" xfId="36444"/>
    <cellStyle name="Total 2 18 7" xfId="36445"/>
    <cellStyle name="Total 2 18 8" xfId="36446"/>
    <cellStyle name="Total 2 18 9" xfId="36447"/>
    <cellStyle name="Total 2 19" xfId="36448"/>
    <cellStyle name="Total 2 19 2" xfId="36449"/>
    <cellStyle name="Total 2 19 2 2" xfId="36450"/>
    <cellStyle name="Total 2 19 2 3" xfId="36451"/>
    <cellStyle name="Total 2 19 3" xfId="36452"/>
    <cellStyle name="Total 2 19 3 2" xfId="36453"/>
    <cellStyle name="Total 2 19 3 3" xfId="36454"/>
    <cellStyle name="Total 2 19 4" xfId="36455"/>
    <cellStyle name="Total 2 19 4 2" xfId="36456"/>
    <cellStyle name="Total 2 19 4 3" xfId="36457"/>
    <cellStyle name="Total 2 19 5" xfId="36458"/>
    <cellStyle name="Total 2 19 5 2" xfId="36459"/>
    <cellStyle name="Total 2 19 5 3" xfId="36460"/>
    <cellStyle name="Total 2 19 6" xfId="36461"/>
    <cellStyle name="Total 2 19 6 2" xfId="36462"/>
    <cellStyle name="Total 2 19 6 3" xfId="36463"/>
    <cellStyle name="Total 2 19 7" xfId="36464"/>
    <cellStyle name="Total 2 19 8" xfId="36465"/>
    <cellStyle name="Total 2 19 9" xfId="36466"/>
    <cellStyle name="Total 2 2" xfId="36467"/>
    <cellStyle name="Total 2 2 10" xfId="36468"/>
    <cellStyle name="Total 2 2 10 2" xfId="36469"/>
    <cellStyle name="Total 2 2 10 2 2" xfId="36470"/>
    <cellStyle name="Total 2 2 10 2 3" xfId="36471"/>
    <cellStyle name="Total 2 2 10 3" xfId="36472"/>
    <cellStyle name="Total 2 2 10 3 2" xfId="36473"/>
    <cellStyle name="Total 2 2 10 3 3" xfId="36474"/>
    <cellStyle name="Total 2 2 10 4" xfId="36475"/>
    <cellStyle name="Total 2 2 10 4 2" xfId="36476"/>
    <cellStyle name="Total 2 2 10 4 3" xfId="36477"/>
    <cellStyle name="Total 2 2 10 5" xfId="36478"/>
    <cellStyle name="Total 2 2 10 5 2" xfId="36479"/>
    <cellStyle name="Total 2 2 10 5 3" xfId="36480"/>
    <cellStyle name="Total 2 2 10 6" xfId="36481"/>
    <cellStyle name="Total 2 2 10 6 2" xfId="36482"/>
    <cellStyle name="Total 2 2 10 6 3" xfId="36483"/>
    <cellStyle name="Total 2 2 10 7" xfId="36484"/>
    <cellStyle name="Total 2 2 10 8" xfId="36485"/>
    <cellStyle name="Total 2 2 10 9" xfId="36486"/>
    <cellStyle name="Total 2 2 11" xfId="36487"/>
    <cellStyle name="Total 2 2 11 2" xfId="36488"/>
    <cellStyle name="Total 2 2 11 2 2" xfId="36489"/>
    <cellStyle name="Total 2 2 11 2 3" xfId="36490"/>
    <cellStyle name="Total 2 2 11 3" xfId="36491"/>
    <cellStyle name="Total 2 2 11 3 2" xfId="36492"/>
    <cellStyle name="Total 2 2 11 3 3" xfId="36493"/>
    <cellStyle name="Total 2 2 11 4" xfId="36494"/>
    <cellStyle name="Total 2 2 11 4 2" xfId="36495"/>
    <cellStyle name="Total 2 2 11 4 3" xfId="36496"/>
    <cellStyle name="Total 2 2 11 5" xfId="36497"/>
    <cellStyle name="Total 2 2 11 5 2" xfId="36498"/>
    <cellStyle name="Total 2 2 11 5 3" xfId="36499"/>
    <cellStyle name="Total 2 2 11 6" xfId="36500"/>
    <cellStyle name="Total 2 2 11 6 2" xfId="36501"/>
    <cellStyle name="Total 2 2 11 6 3" xfId="36502"/>
    <cellStyle name="Total 2 2 11 7" xfId="36503"/>
    <cellStyle name="Total 2 2 11 8" xfId="36504"/>
    <cellStyle name="Total 2 2 11 9" xfId="36505"/>
    <cellStyle name="Total 2 2 12" xfId="36506"/>
    <cellStyle name="Total 2 2 12 2" xfId="36507"/>
    <cellStyle name="Total 2 2 12 2 2" xfId="36508"/>
    <cellStyle name="Total 2 2 12 2 3" xfId="36509"/>
    <cellStyle name="Total 2 2 12 3" xfId="36510"/>
    <cellStyle name="Total 2 2 12 3 2" xfId="36511"/>
    <cellStyle name="Total 2 2 12 3 3" xfId="36512"/>
    <cellStyle name="Total 2 2 12 4" xfId="36513"/>
    <cellStyle name="Total 2 2 12 4 2" xfId="36514"/>
    <cellStyle name="Total 2 2 12 4 3" xfId="36515"/>
    <cellStyle name="Total 2 2 12 5" xfId="36516"/>
    <cellStyle name="Total 2 2 12 5 2" xfId="36517"/>
    <cellStyle name="Total 2 2 12 5 3" xfId="36518"/>
    <cellStyle name="Total 2 2 12 6" xfId="36519"/>
    <cellStyle name="Total 2 2 12 6 2" xfId="36520"/>
    <cellStyle name="Total 2 2 12 6 3" xfId="36521"/>
    <cellStyle name="Total 2 2 12 7" xfId="36522"/>
    <cellStyle name="Total 2 2 12 8" xfId="36523"/>
    <cellStyle name="Total 2 2 12 9" xfId="36524"/>
    <cellStyle name="Total 2 2 13" xfId="36525"/>
    <cellStyle name="Total 2 2 13 2" xfId="36526"/>
    <cellStyle name="Total 2 2 13 2 2" xfId="36527"/>
    <cellStyle name="Total 2 2 13 2 3" xfId="36528"/>
    <cellStyle name="Total 2 2 13 3" xfId="36529"/>
    <cellStyle name="Total 2 2 13 3 2" xfId="36530"/>
    <cellStyle name="Total 2 2 13 3 3" xfId="36531"/>
    <cellStyle name="Total 2 2 13 4" xfId="36532"/>
    <cellStyle name="Total 2 2 13 4 2" xfId="36533"/>
    <cellStyle name="Total 2 2 13 4 3" xfId="36534"/>
    <cellStyle name="Total 2 2 13 5" xfId="36535"/>
    <cellStyle name="Total 2 2 13 5 2" xfId="36536"/>
    <cellStyle name="Total 2 2 13 5 3" xfId="36537"/>
    <cellStyle name="Total 2 2 13 6" xfId="36538"/>
    <cellStyle name="Total 2 2 13 6 2" xfId="36539"/>
    <cellStyle name="Total 2 2 13 6 3" xfId="36540"/>
    <cellStyle name="Total 2 2 13 7" xfId="36541"/>
    <cellStyle name="Total 2 2 13 8" xfId="36542"/>
    <cellStyle name="Total 2 2 13 9" xfId="36543"/>
    <cellStyle name="Total 2 2 14" xfId="36544"/>
    <cellStyle name="Total 2 2 14 2" xfId="36545"/>
    <cellStyle name="Total 2 2 14 2 2" xfId="36546"/>
    <cellStyle name="Total 2 2 14 2 3" xfId="36547"/>
    <cellStyle name="Total 2 2 14 3" xfId="36548"/>
    <cellStyle name="Total 2 2 14 3 2" xfId="36549"/>
    <cellStyle name="Total 2 2 14 3 3" xfId="36550"/>
    <cellStyle name="Total 2 2 14 4" xfId="36551"/>
    <cellStyle name="Total 2 2 14 4 2" xfId="36552"/>
    <cellStyle name="Total 2 2 14 4 3" xfId="36553"/>
    <cellStyle name="Total 2 2 14 5" xfId="36554"/>
    <cellStyle name="Total 2 2 14 5 2" xfId="36555"/>
    <cellStyle name="Total 2 2 14 5 3" xfId="36556"/>
    <cellStyle name="Total 2 2 14 6" xfId="36557"/>
    <cellStyle name="Total 2 2 14 6 2" xfId="36558"/>
    <cellStyle name="Total 2 2 14 6 3" xfId="36559"/>
    <cellStyle name="Total 2 2 14 7" xfId="36560"/>
    <cellStyle name="Total 2 2 14 8" xfId="36561"/>
    <cellStyle name="Total 2 2 14 9" xfId="36562"/>
    <cellStyle name="Total 2 2 15" xfId="36563"/>
    <cellStyle name="Total 2 2 15 2" xfId="36564"/>
    <cellStyle name="Total 2 2 15 2 2" xfId="36565"/>
    <cellStyle name="Total 2 2 15 2 3" xfId="36566"/>
    <cellStyle name="Total 2 2 15 3" xfId="36567"/>
    <cellStyle name="Total 2 2 15 3 2" xfId="36568"/>
    <cellStyle name="Total 2 2 15 3 3" xfId="36569"/>
    <cellStyle name="Total 2 2 15 4" xfId="36570"/>
    <cellStyle name="Total 2 2 15 4 2" xfId="36571"/>
    <cellStyle name="Total 2 2 15 4 3" xfId="36572"/>
    <cellStyle name="Total 2 2 15 5" xfId="36573"/>
    <cellStyle name="Total 2 2 15 5 2" xfId="36574"/>
    <cellStyle name="Total 2 2 15 5 3" xfId="36575"/>
    <cellStyle name="Total 2 2 15 6" xfId="36576"/>
    <cellStyle name="Total 2 2 15 6 2" xfId="36577"/>
    <cellStyle name="Total 2 2 15 6 3" xfId="36578"/>
    <cellStyle name="Total 2 2 15 7" xfId="36579"/>
    <cellStyle name="Total 2 2 15 8" xfId="36580"/>
    <cellStyle name="Total 2 2 15 9" xfId="36581"/>
    <cellStyle name="Total 2 2 16" xfId="36582"/>
    <cellStyle name="Total 2 2 16 2" xfId="36583"/>
    <cellStyle name="Total 2 2 16 3" xfId="36584"/>
    <cellStyle name="Total 2 2 16 4" xfId="36585"/>
    <cellStyle name="Total 2 2 17" xfId="36586"/>
    <cellStyle name="Total 2 2 18" xfId="36587"/>
    <cellStyle name="Total 2 2 19" xfId="36588"/>
    <cellStyle name="Total 2 2 2" xfId="36589"/>
    <cellStyle name="Total 2 2 2 10" xfId="36590"/>
    <cellStyle name="Total 2 2 2 10 2" xfId="36591"/>
    <cellStyle name="Total 2 2 2 10 2 2" xfId="36592"/>
    <cellStyle name="Total 2 2 2 10 2 3" xfId="36593"/>
    <cellStyle name="Total 2 2 2 10 3" xfId="36594"/>
    <cellStyle name="Total 2 2 2 10 3 2" xfId="36595"/>
    <cellStyle name="Total 2 2 2 10 3 3" xfId="36596"/>
    <cellStyle name="Total 2 2 2 10 4" xfId="36597"/>
    <cellStyle name="Total 2 2 2 10 4 2" xfId="36598"/>
    <cellStyle name="Total 2 2 2 10 4 3" xfId="36599"/>
    <cellStyle name="Total 2 2 2 10 5" xfId="36600"/>
    <cellStyle name="Total 2 2 2 10 5 2" xfId="36601"/>
    <cellStyle name="Total 2 2 2 10 5 3" xfId="36602"/>
    <cellStyle name="Total 2 2 2 10 6" xfId="36603"/>
    <cellStyle name="Total 2 2 2 10 6 2" xfId="36604"/>
    <cellStyle name="Total 2 2 2 10 6 3" xfId="36605"/>
    <cellStyle name="Total 2 2 2 10 7" xfId="36606"/>
    <cellStyle name="Total 2 2 2 10 8" xfId="36607"/>
    <cellStyle name="Total 2 2 2 10 9" xfId="36608"/>
    <cellStyle name="Total 2 2 2 11" xfId="36609"/>
    <cellStyle name="Total 2 2 2 11 2" xfId="36610"/>
    <cellStyle name="Total 2 2 2 11 2 2" xfId="36611"/>
    <cellStyle name="Total 2 2 2 11 2 3" xfId="36612"/>
    <cellStyle name="Total 2 2 2 11 3" xfId="36613"/>
    <cellStyle name="Total 2 2 2 11 3 2" xfId="36614"/>
    <cellStyle name="Total 2 2 2 11 3 3" xfId="36615"/>
    <cellStyle name="Total 2 2 2 11 4" xfId="36616"/>
    <cellStyle name="Total 2 2 2 11 4 2" xfId="36617"/>
    <cellStyle name="Total 2 2 2 11 4 3" xfId="36618"/>
    <cellStyle name="Total 2 2 2 11 5" xfId="36619"/>
    <cellStyle name="Total 2 2 2 11 5 2" xfId="36620"/>
    <cellStyle name="Total 2 2 2 11 5 3" xfId="36621"/>
    <cellStyle name="Total 2 2 2 11 6" xfId="36622"/>
    <cellStyle name="Total 2 2 2 11 6 2" xfId="36623"/>
    <cellStyle name="Total 2 2 2 11 6 3" xfId="36624"/>
    <cellStyle name="Total 2 2 2 11 7" xfId="36625"/>
    <cellStyle name="Total 2 2 2 11 8" xfId="36626"/>
    <cellStyle name="Total 2 2 2 11 9" xfId="36627"/>
    <cellStyle name="Total 2 2 2 12" xfId="36628"/>
    <cellStyle name="Total 2 2 2 12 2" xfId="36629"/>
    <cellStyle name="Total 2 2 2 12 2 2" xfId="36630"/>
    <cellStyle name="Total 2 2 2 12 2 3" xfId="36631"/>
    <cellStyle name="Total 2 2 2 12 3" xfId="36632"/>
    <cellStyle name="Total 2 2 2 12 3 2" xfId="36633"/>
    <cellStyle name="Total 2 2 2 12 3 3" xfId="36634"/>
    <cellStyle name="Total 2 2 2 12 4" xfId="36635"/>
    <cellStyle name="Total 2 2 2 12 4 2" xfId="36636"/>
    <cellStyle name="Total 2 2 2 12 4 3" xfId="36637"/>
    <cellStyle name="Total 2 2 2 12 5" xfId="36638"/>
    <cellStyle name="Total 2 2 2 12 5 2" xfId="36639"/>
    <cellStyle name="Total 2 2 2 12 5 3" xfId="36640"/>
    <cellStyle name="Total 2 2 2 12 6" xfId="36641"/>
    <cellStyle name="Total 2 2 2 12 6 2" xfId="36642"/>
    <cellStyle name="Total 2 2 2 12 6 3" xfId="36643"/>
    <cellStyle name="Total 2 2 2 12 7" xfId="36644"/>
    <cellStyle name="Total 2 2 2 12 8" xfId="36645"/>
    <cellStyle name="Total 2 2 2 12 9" xfId="36646"/>
    <cellStyle name="Total 2 2 2 13" xfId="36647"/>
    <cellStyle name="Total 2 2 2 13 2" xfId="36648"/>
    <cellStyle name="Total 2 2 2 13 2 2" xfId="36649"/>
    <cellStyle name="Total 2 2 2 13 2 3" xfId="36650"/>
    <cellStyle name="Total 2 2 2 13 3" xfId="36651"/>
    <cellStyle name="Total 2 2 2 13 3 2" xfId="36652"/>
    <cellStyle name="Total 2 2 2 13 3 3" xfId="36653"/>
    <cellStyle name="Total 2 2 2 13 4" xfId="36654"/>
    <cellStyle name="Total 2 2 2 13 4 2" xfId="36655"/>
    <cellStyle name="Total 2 2 2 13 4 3" xfId="36656"/>
    <cellStyle name="Total 2 2 2 13 5" xfId="36657"/>
    <cellStyle name="Total 2 2 2 13 5 2" xfId="36658"/>
    <cellStyle name="Total 2 2 2 13 5 3" xfId="36659"/>
    <cellStyle name="Total 2 2 2 13 6" xfId="36660"/>
    <cellStyle name="Total 2 2 2 13 6 2" xfId="36661"/>
    <cellStyle name="Total 2 2 2 13 6 3" xfId="36662"/>
    <cellStyle name="Total 2 2 2 13 7" xfId="36663"/>
    <cellStyle name="Total 2 2 2 13 8" xfId="36664"/>
    <cellStyle name="Total 2 2 2 13 9" xfId="36665"/>
    <cellStyle name="Total 2 2 2 14" xfId="36666"/>
    <cellStyle name="Total 2 2 2 14 2" xfId="36667"/>
    <cellStyle name="Total 2 2 2 14 3" xfId="36668"/>
    <cellStyle name="Total 2 2 2 14 4" xfId="36669"/>
    <cellStyle name="Total 2 2 2 15" xfId="36670"/>
    <cellStyle name="Total 2 2 2 16" xfId="36671"/>
    <cellStyle name="Total 2 2 2 17" xfId="36672"/>
    <cellStyle name="Total 2 2 2 18" xfId="36673"/>
    <cellStyle name="Total 2 2 2 19" xfId="36674"/>
    <cellStyle name="Total 2 2 2 2" xfId="36675"/>
    <cellStyle name="Total 2 2 2 2 10" xfId="36676"/>
    <cellStyle name="Total 2 2 2 2 10 2" xfId="36677"/>
    <cellStyle name="Total 2 2 2 2 10 2 2" xfId="36678"/>
    <cellStyle name="Total 2 2 2 2 10 2 3" xfId="36679"/>
    <cellStyle name="Total 2 2 2 2 10 3" xfId="36680"/>
    <cellStyle name="Total 2 2 2 2 10 3 2" xfId="36681"/>
    <cellStyle name="Total 2 2 2 2 10 3 3" xfId="36682"/>
    <cellStyle name="Total 2 2 2 2 10 4" xfId="36683"/>
    <cellStyle name="Total 2 2 2 2 10 4 2" xfId="36684"/>
    <cellStyle name="Total 2 2 2 2 10 4 3" xfId="36685"/>
    <cellStyle name="Total 2 2 2 2 10 5" xfId="36686"/>
    <cellStyle name="Total 2 2 2 2 10 5 2" xfId="36687"/>
    <cellStyle name="Total 2 2 2 2 10 5 3" xfId="36688"/>
    <cellStyle name="Total 2 2 2 2 10 6" xfId="36689"/>
    <cellStyle name="Total 2 2 2 2 10 6 2" xfId="36690"/>
    <cellStyle name="Total 2 2 2 2 10 6 3" xfId="36691"/>
    <cellStyle name="Total 2 2 2 2 10 7" xfId="36692"/>
    <cellStyle name="Total 2 2 2 2 10 8" xfId="36693"/>
    <cellStyle name="Total 2 2 2 2 11" xfId="36694"/>
    <cellStyle name="Total 2 2 2 2 11 2" xfId="36695"/>
    <cellStyle name="Total 2 2 2 2 11 2 2" xfId="36696"/>
    <cellStyle name="Total 2 2 2 2 11 2 3" xfId="36697"/>
    <cellStyle name="Total 2 2 2 2 11 3" xfId="36698"/>
    <cellStyle name="Total 2 2 2 2 11 3 2" xfId="36699"/>
    <cellStyle name="Total 2 2 2 2 11 3 3" xfId="36700"/>
    <cellStyle name="Total 2 2 2 2 11 4" xfId="36701"/>
    <cellStyle name="Total 2 2 2 2 11 4 2" xfId="36702"/>
    <cellStyle name="Total 2 2 2 2 11 4 3" xfId="36703"/>
    <cellStyle name="Total 2 2 2 2 11 5" xfId="36704"/>
    <cellStyle name="Total 2 2 2 2 11 5 2" xfId="36705"/>
    <cellStyle name="Total 2 2 2 2 11 5 3" xfId="36706"/>
    <cellStyle name="Total 2 2 2 2 11 6" xfId="36707"/>
    <cellStyle name="Total 2 2 2 2 11 6 2" xfId="36708"/>
    <cellStyle name="Total 2 2 2 2 11 6 3" xfId="36709"/>
    <cellStyle name="Total 2 2 2 2 11 7" xfId="36710"/>
    <cellStyle name="Total 2 2 2 2 11 8" xfId="36711"/>
    <cellStyle name="Total 2 2 2 2 12" xfId="36712"/>
    <cellStyle name="Total 2 2 2 2 12 2" xfId="36713"/>
    <cellStyle name="Total 2 2 2 2 12 2 2" xfId="36714"/>
    <cellStyle name="Total 2 2 2 2 12 2 3" xfId="36715"/>
    <cellStyle name="Total 2 2 2 2 12 3" xfId="36716"/>
    <cellStyle name="Total 2 2 2 2 12 3 2" xfId="36717"/>
    <cellStyle name="Total 2 2 2 2 12 3 3" xfId="36718"/>
    <cellStyle name="Total 2 2 2 2 12 4" xfId="36719"/>
    <cellStyle name="Total 2 2 2 2 12 4 2" xfId="36720"/>
    <cellStyle name="Total 2 2 2 2 12 4 3" xfId="36721"/>
    <cellStyle name="Total 2 2 2 2 12 5" xfId="36722"/>
    <cellStyle name="Total 2 2 2 2 12 5 2" xfId="36723"/>
    <cellStyle name="Total 2 2 2 2 12 5 3" xfId="36724"/>
    <cellStyle name="Total 2 2 2 2 12 6" xfId="36725"/>
    <cellStyle name="Total 2 2 2 2 12 6 2" xfId="36726"/>
    <cellStyle name="Total 2 2 2 2 12 6 3" xfId="36727"/>
    <cellStyle name="Total 2 2 2 2 12 7" xfId="36728"/>
    <cellStyle name="Total 2 2 2 2 12 8" xfId="36729"/>
    <cellStyle name="Total 2 2 2 2 13" xfId="36730"/>
    <cellStyle name="Total 2 2 2 2 13 2" xfId="36731"/>
    <cellStyle name="Total 2 2 2 2 13 2 2" xfId="36732"/>
    <cellStyle name="Total 2 2 2 2 13 2 3" xfId="36733"/>
    <cellStyle name="Total 2 2 2 2 13 3" xfId="36734"/>
    <cellStyle name="Total 2 2 2 2 13 3 2" xfId="36735"/>
    <cellStyle name="Total 2 2 2 2 13 3 3" xfId="36736"/>
    <cellStyle name="Total 2 2 2 2 13 4" xfId="36737"/>
    <cellStyle name="Total 2 2 2 2 13 4 2" xfId="36738"/>
    <cellStyle name="Total 2 2 2 2 13 4 3" xfId="36739"/>
    <cellStyle name="Total 2 2 2 2 13 5" xfId="36740"/>
    <cellStyle name="Total 2 2 2 2 13 5 2" xfId="36741"/>
    <cellStyle name="Total 2 2 2 2 13 5 3" xfId="36742"/>
    <cellStyle name="Total 2 2 2 2 13 6" xfId="36743"/>
    <cellStyle name="Total 2 2 2 2 13 6 2" xfId="36744"/>
    <cellStyle name="Total 2 2 2 2 13 6 3" xfId="36745"/>
    <cellStyle name="Total 2 2 2 2 13 7" xfId="36746"/>
    <cellStyle name="Total 2 2 2 2 13 8" xfId="36747"/>
    <cellStyle name="Total 2 2 2 2 14" xfId="36748"/>
    <cellStyle name="Total 2 2 2 2 14 2" xfId="36749"/>
    <cellStyle name="Total 2 2 2 2 14 2 2" xfId="36750"/>
    <cellStyle name="Total 2 2 2 2 14 2 3" xfId="36751"/>
    <cellStyle name="Total 2 2 2 2 14 3" xfId="36752"/>
    <cellStyle name="Total 2 2 2 2 14 3 2" xfId="36753"/>
    <cellStyle name="Total 2 2 2 2 14 3 3" xfId="36754"/>
    <cellStyle name="Total 2 2 2 2 14 4" xfId="36755"/>
    <cellStyle name="Total 2 2 2 2 14 4 2" xfId="36756"/>
    <cellStyle name="Total 2 2 2 2 14 4 3" xfId="36757"/>
    <cellStyle name="Total 2 2 2 2 14 5" xfId="36758"/>
    <cellStyle name="Total 2 2 2 2 14 5 2" xfId="36759"/>
    <cellStyle name="Total 2 2 2 2 14 5 3" xfId="36760"/>
    <cellStyle name="Total 2 2 2 2 14 6" xfId="36761"/>
    <cellStyle name="Total 2 2 2 2 14 6 2" xfId="36762"/>
    <cellStyle name="Total 2 2 2 2 14 6 3" xfId="36763"/>
    <cellStyle name="Total 2 2 2 2 14 7" xfId="36764"/>
    <cellStyle name="Total 2 2 2 2 14 8" xfId="36765"/>
    <cellStyle name="Total 2 2 2 2 15" xfId="36766"/>
    <cellStyle name="Total 2 2 2 2 15 2" xfId="36767"/>
    <cellStyle name="Total 2 2 2 2 15 3" xfId="36768"/>
    <cellStyle name="Total 2 2 2 2 16" xfId="36769"/>
    <cellStyle name="Total 2 2 2 2 16 2" xfId="36770"/>
    <cellStyle name="Total 2 2 2 2 16 3" xfId="36771"/>
    <cellStyle name="Total 2 2 2 2 17" xfId="36772"/>
    <cellStyle name="Total 2 2 2 2 18" xfId="36773"/>
    <cellStyle name="Total 2 2 2 2 2" xfId="36774"/>
    <cellStyle name="Total 2 2 2 2 2 2" xfId="36775"/>
    <cellStyle name="Total 2 2 2 2 2 2 2" xfId="36776"/>
    <cellStyle name="Total 2 2 2 2 2 2 3" xfId="36777"/>
    <cellStyle name="Total 2 2 2 2 2 3" xfId="36778"/>
    <cellStyle name="Total 2 2 2 2 2 3 2" xfId="36779"/>
    <cellStyle name="Total 2 2 2 2 2 3 3" xfId="36780"/>
    <cellStyle name="Total 2 2 2 2 2 4" xfId="36781"/>
    <cellStyle name="Total 2 2 2 2 2 4 2" xfId="36782"/>
    <cellStyle name="Total 2 2 2 2 2 4 3" xfId="36783"/>
    <cellStyle name="Total 2 2 2 2 2 5" xfId="36784"/>
    <cellStyle name="Total 2 2 2 2 2 5 2" xfId="36785"/>
    <cellStyle name="Total 2 2 2 2 2 5 3" xfId="36786"/>
    <cellStyle name="Total 2 2 2 2 2 6" xfId="36787"/>
    <cellStyle name="Total 2 2 2 2 2 6 2" xfId="36788"/>
    <cellStyle name="Total 2 2 2 2 2 6 3" xfId="36789"/>
    <cellStyle name="Total 2 2 2 2 2 7" xfId="36790"/>
    <cellStyle name="Total 2 2 2 2 2 8" xfId="36791"/>
    <cellStyle name="Total 2 2 2 2 2 9" xfId="36792"/>
    <cellStyle name="Total 2 2 2 2 3" xfId="36793"/>
    <cellStyle name="Total 2 2 2 2 3 2" xfId="36794"/>
    <cellStyle name="Total 2 2 2 2 3 2 2" xfId="36795"/>
    <cellStyle name="Total 2 2 2 2 3 2 3" xfId="36796"/>
    <cellStyle name="Total 2 2 2 2 3 3" xfId="36797"/>
    <cellStyle name="Total 2 2 2 2 3 3 2" xfId="36798"/>
    <cellStyle name="Total 2 2 2 2 3 3 3" xfId="36799"/>
    <cellStyle name="Total 2 2 2 2 3 4" xfId="36800"/>
    <cellStyle name="Total 2 2 2 2 3 4 2" xfId="36801"/>
    <cellStyle name="Total 2 2 2 2 3 4 3" xfId="36802"/>
    <cellStyle name="Total 2 2 2 2 3 5" xfId="36803"/>
    <cellStyle name="Total 2 2 2 2 3 5 2" xfId="36804"/>
    <cellStyle name="Total 2 2 2 2 3 5 3" xfId="36805"/>
    <cellStyle name="Total 2 2 2 2 3 6" xfId="36806"/>
    <cellStyle name="Total 2 2 2 2 3 6 2" xfId="36807"/>
    <cellStyle name="Total 2 2 2 2 3 6 3" xfId="36808"/>
    <cellStyle name="Total 2 2 2 2 3 7" xfId="36809"/>
    <cellStyle name="Total 2 2 2 2 3 8" xfId="36810"/>
    <cellStyle name="Total 2 2 2 2 3 9" xfId="36811"/>
    <cellStyle name="Total 2 2 2 2 4" xfId="36812"/>
    <cellStyle name="Total 2 2 2 2 4 2" xfId="36813"/>
    <cellStyle name="Total 2 2 2 2 4 2 2" xfId="36814"/>
    <cellStyle name="Total 2 2 2 2 4 2 3" xfId="36815"/>
    <cellStyle name="Total 2 2 2 2 4 3" xfId="36816"/>
    <cellStyle name="Total 2 2 2 2 4 3 2" xfId="36817"/>
    <cellStyle name="Total 2 2 2 2 4 3 3" xfId="36818"/>
    <cellStyle name="Total 2 2 2 2 4 4" xfId="36819"/>
    <cellStyle name="Total 2 2 2 2 4 4 2" xfId="36820"/>
    <cellStyle name="Total 2 2 2 2 4 4 3" xfId="36821"/>
    <cellStyle name="Total 2 2 2 2 4 5" xfId="36822"/>
    <cellStyle name="Total 2 2 2 2 4 5 2" xfId="36823"/>
    <cellStyle name="Total 2 2 2 2 4 5 3" xfId="36824"/>
    <cellStyle name="Total 2 2 2 2 4 6" xfId="36825"/>
    <cellStyle name="Total 2 2 2 2 4 6 2" xfId="36826"/>
    <cellStyle name="Total 2 2 2 2 4 6 3" xfId="36827"/>
    <cellStyle name="Total 2 2 2 2 4 7" xfId="36828"/>
    <cellStyle name="Total 2 2 2 2 4 8" xfId="36829"/>
    <cellStyle name="Total 2 2 2 2 4 9" xfId="36830"/>
    <cellStyle name="Total 2 2 2 2 5" xfId="36831"/>
    <cellStyle name="Total 2 2 2 2 5 2" xfId="36832"/>
    <cellStyle name="Total 2 2 2 2 5 2 2" xfId="36833"/>
    <cellStyle name="Total 2 2 2 2 5 2 3" xfId="36834"/>
    <cellStyle name="Total 2 2 2 2 5 3" xfId="36835"/>
    <cellStyle name="Total 2 2 2 2 5 3 2" xfId="36836"/>
    <cellStyle name="Total 2 2 2 2 5 3 3" xfId="36837"/>
    <cellStyle name="Total 2 2 2 2 5 4" xfId="36838"/>
    <cellStyle name="Total 2 2 2 2 5 4 2" xfId="36839"/>
    <cellStyle name="Total 2 2 2 2 5 4 3" xfId="36840"/>
    <cellStyle name="Total 2 2 2 2 5 5" xfId="36841"/>
    <cellStyle name="Total 2 2 2 2 5 5 2" xfId="36842"/>
    <cellStyle name="Total 2 2 2 2 5 5 3" xfId="36843"/>
    <cellStyle name="Total 2 2 2 2 5 6" xfId="36844"/>
    <cellStyle name="Total 2 2 2 2 5 6 2" xfId="36845"/>
    <cellStyle name="Total 2 2 2 2 5 6 3" xfId="36846"/>
    <cellStyle name="Total 2 2 2 2 5 7" xfId="36847"/>
    <cellStyle name="Total 2 2 2 2 5 8" xfId="36848"/>
    <cellStyle name="Total 2 2 2 2 5 9" xfId="36849"/>
    <cellStyle name="Total 2 2 2 2 6" xfId="36850"/>
    <cellStyle name="Total 2 2 2 2 6 2" xfId="36851"/>
    <cellStyle name="Total 2 2 2 2 6 2 2" xfId="36852"/>
    <cellStyle name="Total 2 2 2 2 6 2 3" xfId="36853"/>
    <cellStyle name="Total 2 2 2 2 6 3" xfId="36854"/>
    <cellStyle name="Total 2 2 2 2 6 3 2" xfId="36855"/>
    <cellStyle name="Total 2 2 2 2 6 3 3" xfId="36856"/>
    <cellStyle name="Total 2 2 2 2 6 4" xfId="36857"/>
    <cellStyle name="Total 2 2 2 2 6 4 2" xfId="36858"/>
    <cellStyle name="Total 2 2 2 2 6 4 3" xfId="36859"/>
    <cellStyle name="Total 2 2 2 2 6 5" xfId="36860"/>
    <cellStyle name="Total 2 2 2 2 6 5 2" xfId="36861"/>
    <cellStyle name="Total 2 2 2 2 6 5 3" xfId="36862"/>
    <cellStyle name="Total 2 2 2 2 6 6" xfId="36863"/>
    <cellStyle name="Total 2 2 2 2 6 6 2" xfId="36864"/>
    <cellStyle name="Total 2 2 2 2 6 6 3" xfId="36865"/>
    <cellStyle name="Total 2 2 2 2 6 7" xfId="36866"/>
    <cellStyle name="Total 2 2 2 2 6 8" xfId="36867"/>
    <cellStyle name="Total 2 2 2 2 6 9" xfId="36868"/>
    <cellStyle name="Total 2 2 2 2 7" xfId="36869"/>
    <cellStyle name="Total 2 2 2 2 7 2" xfId="36870"/>
    <cellStyle name="Total 2 2 2 2 7 2 2" xfId="36871"/>
    <cellStyle name="Total 2 2 2 2 7 2 3" xfId="36872"/>
    <cellStyle name="Total 2 2 2 2 7 3" xfId="36873"/>
    <cellStyle name="Total 2 2 2 2 7 3 2" xfId="36874"/>
    <cellStyle name="Total 2 2 2 2 7 3 3" xfId="36875"/>
    <cellStyle name="Total 2 2 2 2 7 4" xfId="36876"/>
    <cellStyle name="Total 2 2 2 2 7 4 2" xfId="36877"/>
    <cellStyle name="Total 2 2 2 2 7 4 3" xfId="36878"/>
    <cellStyle name="Total 2 2 2 2 7 5" xfId="36879"/>
    <cellStyle name="Total 2 2 2 2 7 5 2" xfId="36880"/>
    <cellStyle name="Total 2 2 2 2 7 5 3" xfId="36881"/>
    <cellStyle name="Total 2 2 2 2 7 6" xfId="36882"/>
    <cellStyle name="Total 2 2 2 2 7 6 2" xfId="36883"/>
    <cellStyle name="Total 2 2 2 2 7 6 3" xfId="36884"/>
    <cellStyle name="Total 2 2 2 2 7 7" xfId="36885"/>
    <cellStyle name="Total 2 2 2 2 7 8" xfId="36886"/>
    <cellStyle name="Total 2 2 2 2 7 9" xfId="36887"/>
    <cellStyle name="Total 2 2 2 2 8" xfId="36888"/>
    <cellStyle name="Total 2 2 2 2 8 2" xfId="36889"/>
    <cellStyle name="Total 2 2 2 2 8 2 2" xfId="36890"/>
    <cellStyle name="Total 2 2 2 2 8 2 3" xfId="36891"/>
    <cellStyle name="Total 2 2 2 2 8 3" xfId="36892"/>
    <cellStyle name="Total 2 2 2 2 8 3 2" xfId="36893"/>
    <cellStyle name="Total 2 2 2 2 8 3 3" xfId="36894"/>
    <cellStyle name="Total 2 2 2 2 8 4" xfId="36895"/>
    <cellStyle name="Total 2 2 2 2 8 4 2" xfId="36896"/>
    <cellStyle name="Total 2 2 2 2 8 4 3" xfId="36897"/>
    <cellStyle name="Total 2 2 2 2 8 5" xfId="36898"/>
    <cellStyle name="Total 2 2 2 2 8 5 2" xfId="36899"/>
    <cellStyle name="Total 2 2 2 2 8 5 3" xfId="36900"/>
    <cellStyle name="Total 2 2 2 2 8 6" xfId="36901"/>
    <cellStyle name="Total 2 2 2 2 8 6 2" xfId="36902"/>
    <cellStyle name="Total 2 2 2 2 8 6 3" xfId="36903"/>
    <cellStyle name="Total 2 2 2 2 8 7" xfId="36904"/>
    <cellStyle name="Total 2 2 2 2 8 8" xfId="36905"/>
    <cellStyle name="Total 2 2 2 2 8 9" xfId="36906"/>
    <cellStyle name="Total 2 2 2 2 9" xfId="36907"/>
    <cellStyle name="Total 2 2 2 2 9 2" xfId="36908"/>
    <cellStyle name="Total 2 2 2 2 9 2 2" xfId="36909"/>
    <cellStyle name="Total 2 2 2 2 9 2 3" xfId="36910"/>
    <cellStyle name="Total 2 2 2 2 9 3" xfId="36911"/>
    <cellStyle name="Total 2 2 2 2 9 3 2" xfId="36912"/>
    <cellStyle name="Total 2 2 2 2 9 3 3" xfId="36913"/>
    <cellStyle name="Total 2 2 2 2 9 4" xfId="36914"/>
    <cellStyle name="Total 2 2 2 2 9 4 2" xfId="36915"/>
    <cellStyle name="Total 2 2 2 2 9 4 3" xfId="36916"/>
    <cellStyle name="Total 2 2 2 2 9 5" xfId="36917"/>
    <cellStyle name="Total 2 2 2 2 9 5 2" xfId="36918"/>
    <cellStyle name="Total 2 2 2 2 9 5 3" xfId="36919"/>
    <cellStyle name="Total 2 2 2 2 9 6" xfId="36920"/>
    <cellStyle name="Total 2 2 2 2 9 6 2" xfId="36921"/>
    <cellStyle name="Total 2 2 2 2 9 6 3" xfId="36922"/>
    <cellStyle name="Total 2 2 2 2 9 7" xfId="36923"/>
    <cellStyle name="Total 2 2 2 2 9 8" xfId="36924"/>
    <cellStyle name="Total 2 2 2 20" xfId="36925"/>
    <cellStyle name="Total 2 2 2 3" xfId="36926"/>
    <cellStyle name="Total 2 2 2 3 10" xfId="36927"/>
    <cellStyle name="Total 2 2 2 3 10 2" xfId="36928"/>
    <cellStyle name="Total 2 2 2 3 10 2 2" xfId="36929"/>
    <cellStyle name="Total 2 2 2 3 10 2 3" xfId="36930"/>
    <cellStyle name="Total 2 2 2 3 10 3" xfId="36931"/>
    <cellStyle name="Total 2 2 2 3 10 3 2" xfId="36932"/>
    <cellStyle name="Total 2 2 2 3 10 3 3" xfId="36933"/>
    <cellStyle name="Total 2 2 2 3 10 4" xfId="36934"/>
    <cellStyle name="Total 2 2 2 3 10 4 2" xfId="36935"/>
    <cellStyle name="Total 2 2 2 3 10 4 3" xfId="36936"/>
    <cellStyle name="Total 2 2 2 3 10 5" xfId="36937"/>
    <cellStyle name="Total 2 2 2 3 10 5 2" xfId="36938"/>
    <cellStyle name="Total 2 2 2 3 10 5 3" xfId="36939"/>
    <cellStyle name="Total 2 2 2 3 10 6" xfId="36940"/>
    <cellStyle name="Total 2 2 2 3 10 6 2" xfId="36941"/>
    <cellStyle name="Total 2 2 2 3 10 6 3" xfId="36942"/>
    <cellStyle name="Total 2 2 2 3 10 7" xfId="36943"/>
    <cellStyle name="Total 2 2 2 3 10 8" xfId="36944"/>
    <cellStyle name="Total 2 2 2 3 11" xfId="36945"/>
    <cellStyle name="Total 2 2 2 3 11 2" xfId="36946"/>
    <cellStyle name="Total 2 2 2 3 11 2 2" xfId="36947"/>
    <cellStyle name="Total 2 2 2 3 11 2 3" xfId="36948"/>
    <cellStyle name="Total 2 2 2 3 11 3" xfId="36949"/>
    <cellStyle name="Total 2 2 2 3 11 3 2" xfId="36950"/>
    <cellStyle name="Total 2 2 2 3 11 3 3" xfId="36951"/>
    <cellStyle name="Total 2 2 2 3 11 4" xfId="36952"/>
    <cellStyle name="Total 2 2 2 3 11 4 2" xfId="36953"/>
    <cellStyle name="Total 2 2 2 3 11 4 3" xfId="36954"/>
    <cellStyle name="Total 2 2 2 3 11 5" xfId="36955"/>
    <cellStyle name="Total 2 2 2 3 11 5 2" xfId="36956"/>
    <cellStyle name="Total 2 2 2 3 11 5 3" xfId="36957"/>
    <cellStyle name="Total 2 2 2 3 11 6" xfId="36958"/>
    <cellStyle name="Total 2 2 2 3 11 6 2" xfId="36959"/>
    <cellStyle name="Total 2 2 2 3 11 6 3" xfId="36960"/>
    <cellStyle name="Total 2 2 2 3 11 7" xfId="36961"/>
    <cellStyle name="Total 2 2 2 3 11 8" xfId="36962"/>
    <cellStyle name="Total 2 2 2 3 12" xfId="36963"/>
    <cellStyle name="Total 2 2 2 3 12 2" xfId="36964"/>
    <cellStyle name="Total 2 2 2 3 12 2 2" xfId="36965"/>
    <cellStyle name="Total 2 2 2 3 12 2 3" xfId="36966"/>
    <cellStyle name="Total 2 2 2 3 12 3" xfId="36967"/>
    <cellStyle name="Total 2 2 2 3 12 3 2" xfId="36968"/>
    <cellStyle name="Total 2 2 2 3 12 3 3" xfId="36969"/>
    <cellStyle name="Total 2 2 2 3 12 4" xfId="36970"/>
    <cellStyle name="Total 2 2 2 3 12 4 2" xfId="36971"/>
    <cellStyle name="Total 2 2 2 3 12 4 3" xfId="36972"/>
    <cellStyle name="Total 2 2 2 3 12 5" xfId="36973"/>
    <cellStyle name="Total 2 2 2 3 12 5 2" xfId="36974"/>
    <cellStyle name="Total 2 2 2 3 12 5 3" xfId="36975"/>
    <cellStyle name="Total 2 2 2 3 12 6" xfId="36976"/>
    <cellStyle name="Total 2 2 2 3 12 6 2" xfId="36977"/>
    <cellStyle name="Total 2 2 2 3 12 6 3" xfId="36978"/>
    <cellStyle name="Total 2 2 2 3 12 7" xfId="36979"/>
    <cellStyle name="Total 2 2 2 3 12 8" xfId="36980"/>
    <cellStyle name="Total 2 2 2 3 13" xfId="36981"/>
    <cellStyle name="Total 2 2 2 3 13 2" xfId="36982"/>
    <cellStyle name="Total 2 2 2 3 13 2 2" xfId="36983"/>
    <cellStyle name="Total 2 2 2 3 13 2 3" xfId="36984"/>
    <cellStyle name="Total 2 2 2 3 13 3" xfId="36985"/>
    <cellStyle name="Total 2 2 2 3 13 3 2" xfId="36986"/>
    <cellStyle name="Total 2 2 2 3 13 3 3" xfId="36987"/>
    <cellStyle name="Total 2 2 2 3 13 4" xfId="36988"/>
    <cellStyle name="Total 2 2 2 3 13 4 2" xfId="36989"/>
    <cellStyle name="Total 2 2 2 3 13 4 3" xfId="36990"/>
    <cellStyle name="Total 2 2 2 3 13 5" xfId="36991"/>
    <cellStyle name="Total 2 2 2 3 13 5 2" xfId="36992"/>
    <cellStyle name="Total 2 2 2 3 13 5 3" xfId="36993"/>
    <cellStyle name="Total 2 2 2 3 13 6" xfId="36994"/>
    <cellStyle name="Total 2 2 2 3 13 6 2" xfId="36995"/>
    <cellStyle name="Total 2 2 2 3 13 6 3" xfId="36996"/>
    <cellStyle name="Total 2 2 2 3 13 7" xfId="36997"/>
    <cellStyle name="Total 2 2 2 3 13 8" xfId="36998"/>
    <cellStyle name="Total 2 2 2 3 14" xfId="36999"/>
    <cellStyle name="Total 2 2 2 3 14 2" xfId="37000"/>
    <cellStyle name="Total 2 2 2 3 14 2 2" xfId="37001"/>
    <cellStyle name="Total 2 2 2 3 14 2 3" xfId="37002"/>
    <cellStyle name="Total 2 2 2 3 14 3" xfId="37003"/>
    <cellStyle name="Total 2 2 2 3 14 3 2" xfId="37004"/>
    <cellStyle name="Total 2 2 2 3 14 3 3" xfId="37005"/>
    <cellStyle name="Total 2 2 2 3 14 4" xfId="37006"/>
    <cellStyle name="Total 2 2 2 3 14 4 2" xfId="37007"/>
    <cellStyle name="Total 2 2 2 3 14 4 3" xfId="37008"/>
    <cellStyle name="Total 2 2 2 3 14 5" xfId="37009"/>
    <cellStyle name="Total 2 2 2 3 14 5 2" xfId="37010"/>
    <cellStyle name="Total 2 2 2 3 14 5 3" xfId="37011"/>
    <cellStyle name="Total 2 2 2 3 14 6" xfId="37012"/>
    <cellStyle name="Total 2 2 2 3 14 6 2" xfId="37013"/>
    <cellStyle name="Total 2 2 2 3 14 6 3" xfId="37014"/>
    <cellStyle name="Total 2 2 2 3 14 7" xfId="37015"/>
    <cellStyle name="Total 2 2 2 3 14 8" xfId="37016"/>
    <cellStyle name="Total 2 2 2 3 15" xfId="37017"/>
    <cellStyle name="Total 2 2 2 3 15 2" xfId="37018"/>
    <cellStyle name="Total 2 2 2 3 15 3" xfId="37019"/>
    <cellStyle name="Total 2 2 2 3 16" xfId="37020"/>
    <cellStyle name="Total 2 2 2 3 16 2" xfId="37021"/>
    <cellStyle name="Total 2 2 2 3 16 3" xfId="37022"/>
    <cellStyle name="Total 2 2 2 3 17" xfId="37023"/>
    <cellStyle name="Total 2 2 2 3 18" xfId="37024"/>
    <cellStyle name="Total 2 2 2 3 2" xfId="37025"/>
    <cellStyle name="Total 2 2 2 3 2 2" xfId="37026"/>
    <cellStyle name="Total 2 2 2 3 2 2 2" xfId="37027"/>
    <cellStyle name="Total 2 2 2 3 2 2 3" xfId="37028"/>
    <cellStyle name="Total 2 2 2 3 2 3" xfId="37029"/>
    <cellStyle name="Total 2 2 2 3 2 3 2" xfId="37030"/>
    <cellStyle name="Total 2 2 2 3 2 3 3" xfId="37031"/>
    <cellStyle name="Total 2 2 2 3 2 4" xfId="37032"/>
    <cellStyle name="Total 2 2 2 3 2 4 2" xfId="37033"/>
    <cellStyle name="Total 2 2 2 3 2 4 3" xfId="37034"/>
    <cellStyle name="Total 2 2 2 3 2 5" xfId="37035"/>
    <cellStyle name="Total 2 2 2 3 2 5 2" xfId="37036"/>
    <cellStyle name="Total 2 2 2 3 2 5 3" xfId="37037"/>
    <cellStyle name="Total 2 2 2 3 2 6" xfId="37038"/>
    <cellStyle name="Total 2 2 2 3 2 6 2" xfId="37039"/>
    <cellStyle name="Total 2 2 2 3 2 6 3" xfId="37040"/>
    <cellStyle name="Total 2 2 2 3 2 7" xfId="37041"/>
    <cellStyle name="Total 2 2 2 3 2 8" xfId="37042"/>
    <cellStyle name="Total 2 2 2 3 2 9" xfId="37043"/>
    <cellStyle name="Total 2 2 2 3 3" xfId="37044"/>
    <cellStyle name="Total 2 2 2 3 3 2" xfId="37045"/>
    <cellStyle name="Total 2 2 2 3 3 2 2" xfId="37046"/>
    <cellStyle name="Total 2 2 2 3 3 2 3" xfId="37047"/>
    <cellStyle name="Total 2 2 2 3 3 3" xfId="37048"/>
    <cellStyle name="Total 2 2 2 3 3 3 2" xfId="37049"/>
    <cellStyle name="Total 2 2 2 3 3 3 3" xfId="37050"/>
    <cellStyle name="Total 2 2 2 3 3 4" xfId="37051"/>
    <cellStyle name="Total 2 2 2 3 3 4 2" xfId="37052"/>
    <cellStyle name="Total 2 2 2 3 3 4 3" xfId="37053"/>
    <cellStyle name="Total 2 2 2 3 3 5" xfId="37054"/>
    <cellStyle name="Total 2 2 2 3 3 5 2" xfId="37055"/>
    <cellStyle name="Total 2 2 2 3 3 5 3" xfId="37056"/>
    <cellStyle name="Total 2 2 2 3 3 6" xfId="37057"/>
    <cellStyle name="Total 2 2 2 3 3 6 2" xfId="37058"/>
    <cellStyle name="Total 2 2 2 3 3 6 3" xfId="37059"/>
    <cellStyle name="Total 2 2 2 3 3 7" xfId="37060"/>
    <cellStyle name="Total 2 2 2 3 3 8" xfId="37061"/>
    <cellStyle name="Total 2 2 2 3 3 9" xfId="37062"/>
    <cellStyle name="Total 2 2 2 3 4" xfId="37063"/>
    <cellStyle name="Total 2 2 2 3 4 2" xfId="37064"/>
    <cellStyle name="Total 2 2 2 3 4 2 2" xfId="37065"/>
    <cellStyle name="Total 2 2 2 3 4 2 3" xfId="37066"/>
    <cellStyle name="Total 2 2 2 3 4 3" xfId="37067"/>
    <cellStyle name="Total 2 2 2 3 4 3 2" xfId="37068"/>
    <cellStyle name="Total 2 2 2 3 4 3 3" xfId="37069"/>
    <cellStyle name="Total 2 2 2 3 4 4" xfId="37070"/>
    <cellStyle name="Total 2 2 2 3 4 4 2" xfId="37071"/>
    <cellStyle name="Total 2 2 2 3 4 4 3" xfId="37072"/>
    <cellStyle name="Total 2 2 2 3 4 5" xfId="37073"/>
    <cellStyle name="Total 2 2 2 3 4 5 2" xfId="37074"/>
    <cellStyle name="Total 2 2 2 3 4 5 3" xfId="37075"/>
    <cellStyle name="Total 2 2 2 3 4 6" xfId="37076"/>
    <cellStyle name="Total 2 2 2 3 4 6 2" xfId="37077"/>
    <cellStyle name="Total 2 2 2 3 4 6 3" xfId="37078"/>
    <cellStyle name="Total 2 2 2 3 4 7" xfId="37079"/>
    <cellStyle name="Total 2 2 2 3 4 8" xfId="37080"/>
    <cellStyle name="Total 2 2 2 3 4 9" xfId="37081"/>
    <cellStyle name="Total 2 2 2 3 5" xfId="37082"/>
    <cellStyle name="Total 2 2 2 3 5 2" xfId="37083"/>
    <cellStyle name="Total 2 2 2 3 5 2 2" xfId="37084"/>
    <cellStyle name="Total 2 2 2 3 5 2 3" xfId="37085"/>
    <cellStyle name="Total 2 2 2 3 5 3" xfId="37086"/>
    <cellStyle name="Total 2 2 2 3 5 3 2" xfId="37087"/>
    <cellStyle name="Total 2 2 2 3 5 3 3" xfId="37088"/>
    <cellStyle name="Total 2 2 2 3 5 4" xfId="37089"/>
    <cellStyle name="Total 2 2 2 3 5 4 2" xfId="37090"/>
    <cellStyle name="Total 2 2 2 3 5 4 3" xfId="37091"/>
    <cellStyle name="Total 2 2 2 3 5 5" xfId="37092"/>
    <cellStyle name="Total 2 2 2 3 5 5 2" xfId="37093"/>
    <cellStyle name="Total 2 2 2 3 5 5 3" xfId="37094"/>
    <cellStyle name="Total 2 2 2 3 5 6" xfId="37095"/>
    <cellStyle name="Total 2 2 2 3 5 6 2" xfId="37096"/>
    <cellStyle name="Total 2 2 2 3 5 6 3" xfId="37097"/>
    <cellStyle name="Total 2 2 2 3 5 7" xfId="37098"/>
    <cellStyle name="Total 2 2 2 3 5 8" xfId="37099"/>
    <cellStyle name="Total 2 2 2 3 5 9" xfId="37100"/>
    <cellStyle name="Total 2 2 2 3 6" xfId="37101"/>
    <cellStyle name="Total 2 2 2 3 6 2" xfId="37102"/>
    <cellStyle name="Total 2 2 2 3 6 2 2" xfId="37103"/>
    <cellStyle name="Total 2 2 2 3 6 2 3" xfId="37104"/>
    <cellStyle name="Total 2 2 2 3 6 3" xfId="37105"/>
    <cellStyle name="Total 2 2 2 3 6 3 2" xfId="37106"/>
    <cellStyle name="Total 2 2 2 3 6 3 3" xfId="37107"/>
    <cellStyle name="Total 2 2 2 3 6 4" xfId="37108"/>
    <cellStyle name="Total 2 2 2 3 6 4 2" xfId="37109"/>
    <cellStyle name="Total 2 2 2 3 6 4 3" xfId="37110"/>
    <cellStyle name="Total 2 2 2 3 6 5" xfId="37111"/>
    <cellStyle name="Total 2 2 2 3 6 5 2" xfId="37112"/>
    <cellStyle name="Total 2 2 2 3 6 5 3" xfId="37113"/>
    <cellStyle name="Total 2 2 2 3 6 6" xfId="37114"/>
    <cellStyle name="Total 2 2 2 3 6 6 2" xfId="37115"/>
    <cellStyle name="Total 2 2 2 3 6 6 3" xfId="37116"/>
    <cellStyle name="Total 2 2 2 3 6 7" xfId="37117"/>
    <cellStyle name="Total 2 2 2 3 6 8" xfId="37118"/>
    <cellStyle name="Total 2 2 2 3 6 9" xfId="37119"/>
    <cellStyle name="Total 2 2 2 3 7" xfId="37120"/>
    <cellStyle name="Total 2 2 2 3 7 2" xfId="37121"/>
    <cellStyle name="Total 2 2 2 3 7 2 2" xfId="37122"/>
    <cellStyle name="Total 2 2 2 3 7 2 3" xfId="37123"/>
    <cellStyle name="Total 2 2 2 3 7 3" xfId="37124"/>
    <cellStyle name="Total 2 2 2 3 7 3 2" xfId="37125"/>
    <cellStyle name="Total 2 2 2 3 7 3 3" xfId="37126"/>
    <cellStyle name="Total 2 2 2 3 7 4" xfId="37127"/>
    <cellStyle name="Total 2 2 2 3 7 4 2" xfId="37128"/>
    <cellStyle name="Total 2 2 2 3 7 4 3" xfId="37129"/>
    <cellStyle name="Total 2 2 2 3 7 5" xfId="37130"/>
    <cellStyle name="Total 2 2 2 3 7 5 2" xfId="37131"/>
    <cellStyle name="Total 2 2 2 3 7 5 3" xfId="37132"/>
    <cellStyle name="Total 2 2 2 3 7 6" xfId="37133"/>
    <cellStyle name="Total 2 2 2 3 7 6 2" xfId="37134"/>
    <cellStyle name="Total 2 2 2 3 7 6 3" xfId="37135"/>
    <cellStyle name="Total 2 2 2 3 7 7" xfId="37136"/>
    <cellStyle name="Total 2 2 2 3 7 8" xfId="37137"/>
    <cellStyle name="Total 2 2 2 3 7 9" xfId="37138"/>
    <cellStyle name="Total 2 2 2 3 8" xfId="37139"/>
    <cellStyle name="Total 2 2 2 3 8 2" xfId="37140"/>
    <cellStyle name="Total 2 2 2 3 8 2 2" xfId="37141"/>
    <cellStyle name="Total 2 2 2 3 8 2 3" xfId="37142"/>
    <cellStyle name="Total 2 2 2 3 8 3" xfId="37143"/>
    <cellStyle name="Total 2 2 2 3 8 3 2" xfId="37144"/>
    <cellStyle name="Total 2 2 2 3 8 3 3" xfId="37145"/>
    <cellStyle name="Total 2 2 2 3 8 4" xfId="37146"/>
    <cellStyle name="Total 2 2 2 3 8 4 2" xfId="37147"/>
    <cellStyle name="Total 2 2 2 3 8 4 3" xfId="37148"/>
    <cellStyle name="Total 2 2 2 3 8 5" xfId="37149"/>
    <cellStyle name="Total 2 2 2 3 8 5 2" xfId="37150"/>
    <cellStyle name="Total 2 2 2 3 8 5 3" xfId="37151"/>
    <cellStyle name="Total 2 2 2 3 8 6" xfId="37152"/>
    <cellStyle name="Total 2 2 2 3 8 6 2" xfId="37153"/>
    <cellStyle name="Total 2 2 2 3 8 6 3" xfId="37154"/>
    <cellStyle name="Total 2 2 2 3 8 7" xfId="37155"/>
    <cellStyle name="Total 2 2 2 3 8 8" xfId="37156"/>
    <cellStyle name="Total 2 2 2 3 8 9" xfId="37157"/>
    <cellStyle name="Total 2 2 2 3 9" xfId="37158"/>
    <cellStyle name="Total 2 2 2 3 9 2" xfId="37159"/>
    <cellStyle name="Total 2 2 2 3 9 2 2" xfId="37160"/>
    <cellStyle name="Total 2 2 2 3 9 2 3" xfId="37161"/>
    <cellStyle name="Total 2 2 2 3 9 3" xfId="37162"/>
    <cellStyle name="Total 2 2 2 3 9 3 2" xfId="37163"/>
    <cellStyle name="Total 2 2 2 3 9 3 3" xfId="37164"/>
    <cellStyle name="Total 2 2 2 3 9 4" xfId="37165"/>
    <cellStyle name="Total 2 2 2 3 9 4 2" xfId="37166"/>
    <cellStyle name="Total 2 2 2 3 9 4 3" xfId="37167"/>
    <cellStyle name="Total 2 2 2 3 9 5" xfId="37168"/>
    <cellStyle name="Total 2 2 2 3 9 5 2" xfId="37169"/>
    <cellStyle name="Total 2 2 2 3 9 5 3" xfId="37170"/>
    <cellStyle name="Total 2 2 2 3 9 6" xfId="37171"/>
    <cellStyle name="Total 2 2 2 3 9 6 2" xfId="37172"/>
    <cellStyle name="Total 2 2 2 3 9 6 3" xfId="37173"/>
    <cellStyle name="Total 2 2 2 3 9 7" xfId="37174"/>
    <cellStyle name="Total 2 2 2 3 9 8" xfId="37175"/>
    <cellStyle name="Total 2 2 2 4" xfId="37176"/>
    <cellStyle name="Total 2 2 2 4 10" xfId="37177"/>
    <cellStyle name="Total 2 2 2 4 11" xfId="37178"/>
    <cellStyle name="Total 2 2 2 4 2" xfId="37179"/>
    <cellStyle name="Total 2 2 2 4 2 2" xfId="37180"/>
    <cellStyle name="Total 2 2 2 4 2 3" xfId="37181"/>
    <cellStyle name="Total 2 2 2 4 2 4" xfId="37182"/>
    <cellStyle name="Total 2 2 2 4 3" xfId="37183"/>
    <cellStyle name="Total 2 2 2 4 3 2" xfId="37184"/>
    <cellStyle name="Total 2 2 2 4 3 3" xfId="37185"/>
    <cellStyle name="Total 2 2 2 4 3 4" xfId="37186"/>
    <cellStyle name="Total 2 2 2 4 4" xfId="37187"/>
    <cellStyle name="Total 2 2 2 4 4 2" xfId="37188"/>
    <cellStyle name="Total 2 2 2 4 4 3" xfId="37189"/>
    <cellStyle name="Total 2 2 2 4 4 4" xfId="37190"/>
    <cellStyle name="Total 2 2 2 4 5" xfId="37191"/>
    <cellStyle name="Total 2 2 2 4 5 2" xfId="37192"/>
    <cellStyle name="Total 2 2 2 4 5 3" xfId="37193"/>
    <cellStyle name="Total 2 2 2 4 5 4" xfId="37194"/>
    <cellStyle name="Total 2 2 2 4 6" xfId="37195"/>
    <cellStyle name="Total 2 2 2 4 6 2" xfId="37196"/>
    <cellStyle name="Total 2 2 2 4 6 3" xfId="37197"/>
    <cellStyle name="Total 2 2 2 4 6 4" xfId="37198"/>
    <cellStyle name="Total 2 2 2 4 7" xfId="37199"/>
    <cellStyle name="Total 2 2 2 4 8" xfId="37200"/>
    <cellStyle name="Total 2 2 2 4 9" xfId="37201"/>
    <cellStyle name="Total 2 2 2 5" xfId="37202"/>
    <cellStyle name="Total 2 2 2 5 10" xfId="37203"/>
    <cellStyle name="Total 2 2 2 5 11" xfId="37204"/>
    <cellStyle name="Total 2 2 2 5 2" xfId="37205"/>
    <cellStyle name="Total 2 2 2 5 2 2" xfId="37206"/>
    <cellStyle name="Total 2 2 2 5 2 3" xfId="37207"/>
    <cellStyle name="Total 2 2 2 5 2 4" xfId="37208"/>
    <cellStyle name="Total 2 2 2 5 3" xfId="37209"/>
    <cellStyle name="Total 2 2 2 5 3 2" xfId="37210"/>
    <cellStyle name="Total 2 2 2 5 3 3" xfId="37211"/>
    <cellStyle name="Total 2 2 2 5 3 4" xfId="37212"/>
    <cellStyle name="Total 2 2 2 5 4" xfId="37213"/>
    <cellStyle name="Total 2 2 2 5 4 2" xfId="37214"/>
    <cellStyle name="Total 2 2 2 5 4 3" xfId="37215"/>
    <cellStyle name="Total 2 2 2 5 4 4" xfId="37216"/>
    <cellStyle name="Total 2 2 2 5 5" xfId="37217"/>
    <cellStyle name="Total 2 2 2 5 5 2" xfId="37218"/>
    <cellStyle name="Total 2 2 2 5 5 3" xfId="37219"/>
    <cellStyle name="Total 2 2 2 5 5 4" xfId="37220"/>
    <cellStyle name="Total 2 2 2 5 6" xfId="37221"/>
    <cellStyle name="Total 2 2 2 5 6 2" xfId="37222"/>
    <cellStyle name="Total 2 2 2 5 6 3" xfId="37223"/>
    <cellStyle name="Total 2 2 2 5 6 4" xfId="37224"/>
    <cellStyle name="Total 2 2 2 5 7" xfId="37225"/>
    <cellStyle name="Total 2 2 2 5 8" xfId="37226"/>
    <cellStyle name="Total 2 2 2 5 9" xfId="37227"/>
    <cellStyle name="Total 2 2 2 6" xfId="37228"/>
    <cellStyle name="Total 2 2 2 6 2" xfId="37229"/>
    <cellStyle name="Total 2 2 2 6 2 2" xfId="37230"/>
    <cellStyle name="Total 2 2 2 6 2 3" xfId="37231"/>
    <cellStyle name="Total 2 2 2 6 3" xfId="37232"/>
    <cellStyle name="Total 2 2 2 6 3 2" xfId="37233"/>
    <cellStyle name="Total 2 2 2 6 3 3" xfId="37234"/>
    <cellStyle name="Total 2 2 2 6 4" xfId="37235"/>
    <cellStyle name="Total 2 2 2 6 4 2" xfId="37236"/>
    <cellStyle name="Total 2 2 2 6 4 3" xfId="37237"/>
    <cellStyle name="Total 2 2 2 6 5" xfId="37238"/>
    <cellStyle name="Total 2 2 2 6 5 2" xfId="37239"/>
    <cellStyle name="Total 2 2 2 6 5 3" xfId="37240"/>
    <cellStyle name="Total 2 2 2 6 6" xfId="37241"/>
    <cellStyle name="Total 2 2 2 6 6 2" xfId="37242"/>
    <cellStyle name="Total 2 2 2 6 6 3" xfId="37243"/>
    <cellStyle name="Total 2 2 2 6 7" xfId="37244"/>
    <cellStyle name="Total 2 2 2 6 8" xfId="37245"/>
    <cellStyle name="Total 2 2 2 6 9" xfId="37246"/>
    <cellStyle name="Total 2 2 2 7" xfId="37247"/>
    <cellStyle name="Total 2 2 2 7 2" xfId="37248"/>
    <cellStyle name="Total 2 2 2 7 2 2" xfId="37249"/>
    <cellStyle name="Total 2 2 2 7 2 3" xfId="37250"/>
    <cellStyle name="Total 2 2 2 7 3" xfId="37251"/>
    <cellStyle name="Total 2 2 2 7 3 2" xfId="37252"/>
    <cellStyle name="Total 2 2 2 7 3 3" xfId="37253"/>
    <cellStyle name="Total 2 2 2 7 4" xfId="37254"/>
    <cellStyle name="Total 2 2 2 7 4 2" xfId="37255"/>
    <cellStyle name="Total 2 2 2 7 4 3" xfId="37256"/>
    <cellStyle name="Total 2 2 2 7 5" xfId="37257"/>
    <cellStyle name="Total 2 2 2 7 5 2" xfId="37258"/>
    <cellStyle name="Total 2 2 2 7 5 3" xfId="37259"/>
    <cellStyle name="Total 2 2 2 7 6" xfId="37260"/>
    <cellStyle name="Total 2 2 2 7 6 2" xfId="37261"/>
    <cellStyle name="Total 2 2 2 7 6 3" xfId="37262"/>
    <cellStyle name="Total 2 2 2 7 7" xfId="37263"/>
    <cellStyle name="Total 2 2 2 7 8" xfId="37264"/>
    <cellStyle name="Total 2 2 2 7 9" xfId="37265"/>
    <cellStyle name="Total 2 2 2 8" xfId="37266"/>
    <cellStyle name="Total 2 2 2 8 2" xfId="37267"/>
    <cellStyle name="Total 2 2 2 8 2 2" xfId="37268"/>
    <cellStyle name="Total 2 2 2 8 2 3" xfId="37269"/>
    <cellStyle name="Total 2 2 2 8 3" xfId="37270"/>
    <cellStyle name="Total 2 2 2 8 3 2" xfId="37271"/>
    <cellStyle name="Total 2 2 2 8 3 3" xfId="37272"/>
    <cellStyle name="Total 2 2 2 8 4" xfId="37273"/>
    <cellStyle name="Total 2 2 2 8 4 2" xfId="37274"/>
    <cellStyle name="Total 2 2 2 8 4 3" xfId="37275"/>
    <cellStyle name="Total 2 2 2 8 5" xfId="37276"/>
    <cellStyle name="Total 2 2 2 8 5 2" xfId="37277"/>
    <cellStyle name="Total 2 2 2 8 5 3" xfId="37278"/>
    <cellStyle name="Total 2 2 2 8 6" xfId="37279"/>
    <cellStyle name="Total 2 2 2 8 6 2" xfId="37280"/>
    <cellStyle name="Total 2 2 2 8 6 3" xfId="37281"/>
    <cellStyle name="Total 2 2 2 8 7" xfId="37282"/>
    <cellStyle name="Total 2 2 2 8 8" xfId="37283"/>
    <cellStyle name="Total 2 2 2 8 9" xfId="37284"/>
    <cellStyle name="Total 2 2 2 9" xfId="37285"/>
    <cellStyle name="Total 2 2 2 9 2" xfId="37286"/>
    <cellStyle name="Total 2 2 2 9 2 2" xfId="37287"/>
    <cellStyle name="Total 2 2 2 9 2 3" xfId="37288"/>
    <cellStyle name="Total 2 2 2 9 3" xfId="37289"/>
    <cellStyle name="Total 2 2 2 9 3 2" xfId="37290"/>
    <cellStyle name="Total 2 2 2 9 3 3" xfId="37291"/>
    <cellStyle name="Total 2 2 2 9 4" xfId="37292"/>
    <cellStyle name="Total 2 2 2 9 4 2" xfId="37293"/>
    <cellStyle name="Total 2 2 2 9 4 3" xfId="37294"/>
    <cellStyle name="Total 2 2 2 9 5" xfId="37295"/>
    <cellStyle name="Total 2 2 2 9 5 2" xfId="37296"/>
    <cellStyle name="Total 2 2 2 9 5 3" xfId="37297"/>
    <cellStyle name="Total 2 2 2 9 6" xfId="37298"/>
    <cellStyle name="Total 2 2 2 9 6 2" xfId="37299"/>
    <cellStyle name="Total 2 2 2 9 6 3" xfId="37300"/>
    <cellStyle name="Total 2 2 2 9 7" xfId="37301"/>
    <cellStyle name="Total 2 2 2 9 8" xfId="37302"/>
    <cellStyle name="Total 2 2 2 9 9" xfId="37303"/>
    <cellStyle name="Total 2 2 20" xfId="37304"/>
    <cellStyle name="Total 2 2 21" xfId="37305"/>
    <cellStyle name="Total 2 2 22" xfId="37306"/>
    <cellStyle name="Total 2 2 3" xfId="37307"/>
    <cellStyle name="Total 2 2 3 10" xfId="37308"/>
    <cellStyle name="Total 2 2 3 10 2" xfId="37309"/>
    <cellStyle name="Total 2 2 3 10 2 2" xfId="37310"/>
    <cellStyle name="Total 2 2 3 10 2 3" xfId="37311"/>
    <cellStyle name="Total 2 2 3 10 3" xfId="37312"/>
    <cellStyle name="Total 2 2 3 10 3 2" xfId="37313"/>
    <cellStyle name="Total 2 2 3 10 3 3" xfId="37314"/>
    <cellStyle name="Total 2 2 3 10 4" xfId="37315"/>
    <cellStyle name="Total 2 2 3 10 4 2" xfId="37316"/>
    <cellStyle name="Total 2 2 3 10 4 3" xfId="37317"/>
    <cellStyle name="Total 2 2 3 10 5" xfId="37318"/>
    <cellStyle name="Total 2 2 3 10 5 2" xfId="37319"/>
    <cellStyle name="Total 2 2 3 10 5 3" xfId="37320"/>
    <cellStyle name="Total 2 2 3 10 6" xfId="37321"/>
    <cellStyle name="Total 2 2 3 10 6 2" xfId="37322"/>
    <cellStyle name="Total 2 2 3 10 6 3" xfId="37323"/>
    <cellStyle name="Total 2 2 3 10 7" xfId="37324"/>
    <cellStyle name="Total 2 2 3 10 8" xfId="37325"/>
    <cellStyle name="Total 2 2 3 10 9" xfId="37326"/>
    <cellStyle name="Total 2 2 3 11" xfId="37327"/>
    <cellStyle name="Total 2 2 3 11 2" xfId="37328"/>
    <cellStyle name="Total 2 2 3 11 2 2" xfId="37329"/>
    <cellStyle name="Total 2 2 3 11 2 3" xfId="37330"/>
    <cellStyle name="Total 2 2 3 11 3" xfId="37331"/>
    <cellStyle name="Total 2 2 3 11 3 2" xfId="37332"/>
    <cellStyle name="Total 2 2 3 11 3 3" xfId="37333"/>
    <cellStyle name="Total 2 2 3 11 4" xfId="37334"/>
    <cellStyle name="Total 2 2 3 11 4 2" xfId="37335"/>
    <cellStyle name="Total 2 2 3 11 4 3" xfId="37336"/>
    <cellStyle name="Total 2 2 3 11 5" xfId="37337"/>
    <cellStyle name="Total 2 2 3 11 5 2" xfId="37338"/>
    <cellStyle name="Total 2 2 3 11 5 3" xfId="37339"/>
    <cellStyle name="Total 2 2 3 11 6" xfId="37340"/>
    <cellStyle name="Total 2 2 3 11 6 2" xfId="37341"/>
    <cellStyle name="Total 2 2 3 11 6 3" xfId="37342"/>
    <cellStyle name="Total 2 2 3 11 7" xfId="37343"/>
    <cellStyle name="Total 2 2 3 11 8" xfId="37344"/>
    <cellStyle name="Total 2 2 3 11 9" xfId="37345"/>
    <cellStyle name="Total 2 2 3 12" xfId="37346"/>
    <cellStyle name="Total 2 2 3 12 2" xfId="37347"/>
    <cellStyle name="Total 2 2 3 12 2 2" xfId="37348"/>
    <cellStyle name="Total 2 2 3 12 2 3" xfId="37349"/>
    <cellStyle name="Total 2 2 3 12 3" xfId="37350"/>
    <cellStyle name="Total 2 2 3 12 3 2" xfId="37351"/>
    <cellStyle name="Total 2 2 3 12 3 3" xfId="37352"/>
    <cellStyle name="Total 2 2 3 12 4" xfId="37353"/>
    <cellStyle name="Total 2 2 3 12 4 2" xfId="37354"/>
    <cellStyle name="Total 2 2 3 12 4 3" xfId="37355"/>
    <cellStyle name="Total 2 2 3 12 5" xfId="37356"/>
    <cellStyle name="Total 2 2 3 12 5 2" xfId="37357"/>
    <cellStyle name="Total 2 2 3 12 5 3" xfId="37358"/>
    <cellStyle name="Total 2 2 3 12 6" xfId="37359"/>
    <cellStyle name="Total 2 2 3 12 6 2" xfId="37360"/>
    <cellStyle name="Total 2 2 3 12 6 3" xfId="37361"/>
    <cellStyle name="Total 2 2 3 12 7" xfId="37362"/>
    <cellStyle name="Total 2 2 3 12 8" xfId="37363"/>
    <cellStyle name="Total 2 2 3 12 9" xfId="37364"/>
    <cellStyle name="Total 2 2 3 13" xfId="37365"/>
    <cellStyle name="Total 2 2 3 13 2" xfId="37366"/>
    <cellStyle name="Total 2 2 3 13 2 2" xfId="37367"/>
    <cellStyle name="Total 2 2 3 13 2 3" xfId="37368"/>
    <cellStyle name="Total 2 2 3 13 3" xfId="37369"/>
    <cellStyle name="Total 2 2 3 13 3 2" xfId="37370"/>
    <cellStyle name="Total 2 2 3 13 3 3" xfId="37371"/>
    <cellStyle name="Total 2 2 3 13 4" xfId="37372"/>
    <cellStyle name="Total 2 2 3 13 4 2" xfId="37373"/>
    <cellStyle name="Total 2 2 3 13 4 3" xfId="37374"/>
    <cellStyle name="Total 2 2 3 13 5" xfId="37375"/>
    <cellStyle name="Total 2 2 3 13 5 2" xfId="37376"/>
    <cellStyle name="Total 2 2 3 13 5 3" xfId="37377"/>
    <cellStyle name="Total 2 2 3 13 6" xfId="37378"/>
    <cellStyle name="Total 2 2 3 13 6 2" xfId="37379"/>
    <cellStyle name="Total 2 2 3 13 6 3" xfId="37380"/>
    <cellStyle name="Total 2 2 3 13 7" xfId="37381"/>
    <cellStyle name="Total 2 2 3 13 8" xfId="37382"/>
    <cellStyle name="Total 2 2 3 13 9" xfId="37383"/>
    <cellStyle name="Total 2 2 3 14" xfId="37384"/>
    <cellStyle name="Total 2 2 3 14 2" xfId="37385"/>
    <cellStyle name="Total 2 2 3 14 3" xfId="37386"/>
    <cellStyle name="Total 2 2 3 14 4" xfId="37387"/>
    <cellStyle name="Total 2 2 3 15" xfId="37388"/>
    <cellStyle name="Total 2 2 3 16" xfId="37389"/>
    <cellStyle name="Total 2 2 3 17" xfId="37390"/>
    <cellStyle name="Total 2 2 3 18" xfId="37391"/>
    <cellStyle name="Total 2 2 3 19" xfId="37392"/>
    <cellStyle name="Total 2 2 3 2" xfId="37393"/>
    <cellStyle name="Total 2 2 3 2 10" xfId="37394"/>
    <cellStyle name="Total 2 2 3 2 10 2" xfId="37395"/>
    <cellStyle name="Total 2 2 3 2 10 2 2" xfId="37396"/>
    <cellStyle name="Total 2 2 3 2 10 2 3" xfId="37397"/>
    <cellStyle name="Total 2 2 3 2 10 3" xfId="37398"/>
    <cellStyle name="Total 2 2 3 2 10 3 2" xfId="37399"/>
    <cellStyle name="Total 2 2 3 2 10 3 3" xfId="37400"/>
    <cellStyle name="Total 2 2 3 2 10 4" xfId="37401"/>
    <cellStyle name="Total 2 2 3 2 10 4 2" xfId="37402"/>
    <cellStyle name="Total 2 2 3 2 10 4 3" xfId="37403"/>
    <cellStyle name="Total 2 2 3 2 10 5" xfId="37404"/>
    <cellStyle name="Total 2 2 3 2 10 5 2" xfId="37405"/>
    <cellStyle name="Total 2 2 3 2 10 5 3" xfId="37406"/>
    <cellStyle name="Total 2 2 3 2 10 6" xfId="37407"/>
    <cellStyle name="Total 2 2 3 2 10 6 2" xfId="37408"/>
    <cellStyle name="Total 2 2 3 2 10 6 3" xfId="37409"/>
    <cellStyle name="Total 2 2 3 2 10 7" xfId="37410"/>
    <cellStyle name="Total 2 2 3 2 10 8" xfId="37411"/>
    <cellStyle name="Total 2 2 3 2 11" xfId="37412"/>
    <cellStyle name="Total 2 2 3 2 11 2" xfId="37413"/>
    <cellStyle name="Total 2 2 3 2 11 2 2" xfId="37414"/>
    <cellStyle name="Total 2 2 3 2 11 2 3" xfId="37415"/>
    <cellStyle name="Total 2 2 3 2 11 3" xfId="37416"/>
    <cellStyle name="Total 2 2 3 2 11 3 2" xfId="37417"/>
    <cellStyle name="Total 2 2 3 2 11 3 3" xfId="37418"/>
    <cellStyle name="Total 2 2 3 2 11 4" xfId="37419"/>
    <cellStyle name="Total 2 2 3 2 11 4 2" xfId="37420"/>
    <cellStyle name="Total 2 2 3 2 11 4 3" xfId="37421"/>
    <cellStyle name="Total 2 2 3 2 11 5" xfId="37422"/>
    <cellStyle name="Total 2 2 3 2 11 5 2" xfId="37423"/>
    <cellStyle name="Total 2 2 3 2 11 5 3" xfId="37424"/>
    <cellStyle name="Total 2 2 3 2 11 6" xfId="37425"/>
    <cellStyle name="Total 2 2 3 2 11 6 2" xfId="37426"/>
    <cellStyle name="Total 2 2 3 2 11 6 3" xfId="37427"/>
    <cellStyle name="Total 2 2 3 2 11 7" xfId="37428"/>
    <cellStyle name="Total 2 2 3 2 11 8" xfId="37429"/>
    <cellStyle name="Total 2 2 3 2 12" xfId="37430"/>
    <cellStyle name="Total 2 2 3 2 12 2" xfId="37431"/>
    <cellStyle name="Total 2 2 3 2 12 2 2" xfId="37432"/>
    <cellStyle name="Total 2 2 3 2 12 2 3" xfId="37433"/>
    <cellStyle name="Total 2 2 3 2 12 3" xfId="37434"/>
    <cellStyle name="Total 2 2 3 2 12 3 2" xfId="37435"/>
    <cellStyle name="Total 2 2 3 2 12 3 3" xfId="37436"/>
    <cellStyle name="Total 2 2 3 2 12 4" xfId="37437"/>
    <cellStyle name="Total 2 2 3 2 12 4 2" xfId="37438"/>
    <cellStyle name="Total 2 2 3 2 12 4 3" xfId="37439"/>
    <cellStyle name="Total 2 2 3 2 12 5" xfId="37440"/>
    <cellStyle name="Total 2 2 3 2 12 5 2" xfId="37441"/>
    <cellStyle name="Total 2 2 3 2 12 5 3" xfId="37442"/>
    <cellStyle name="Total 2 2 3 2 12 6" xfId="37443"/>
    <cellStyle name="Total 2 2 3 2 12 6 2" xfId="37444"/>
    <cellStyle name="Total 2 2 3 2 12 6 3" xfId="37445"/>
    <cellStyle name="Total 2 2 3 2 12 7" xfId="37446"/>
    <cellStyle name="Total 2 2 3 2 12 8" xfId="37447"/>
    <cellStyle name="Total 2 2 3 2 13" xfId="37448"/>
    <cellStyle name="Total 2 2 3 2 13 2" xfId="37449"/>
    <cellStyle name="Total 2 2 3 2 13 2 2" xfId="37450"/>
    <cellStyle name="Total 2 2 3 2 13 2 3" xfId="37451"/>
    <cellStyle name="Total 2 2 3 2 13 3" xfId="37452"/>
    <cellStyle name="Total 2 2 3 2 13 3 2" xfId="37453"/>
    <cellStyle name="Total 2 2 3 2 13 3 3" xfId="37454"/>
    <cellStyle name="Total 2 2 3 2 13 4" xfId="37455"/>
    <cellStyle name="Total 2 2 3 2 13 4 2" xfId="37456"/>
    <cellStyle name="Total 2 2 3 2 13 4 3" xfId="37457"/>
    <cellStyle name="Total 2 2 3 2 13 5" xfId="37458"/>
    <cellStyle name="Total 2 2 3 2 13 5 2" xfId="37459"/>
    <cellStyle name="Total 2 2 3 2 13 5 3" xfId="37460"/>
    <cellStyle name="Total 2 2 3 2 13 6" xfId="37461"/>
    <cellStyle name="Total 2 2 3 2 13 6 2" xfId="37462"/>
    <cellStyle name="Total 2 2 3 2 13 6 3" xfId="37463"/>
    <cellStyle name="Total 2 2 3 2 13 7" xfId="37464"/>
    <cellStyle name="Total 2 2 3 2 13 8" xfId="37465"/>
    <cellStyle name="Total 2 2 3 2 14" xfId="37466"/>
    <cellStyle name="Total 2 2 3 2 14 2" xfId="37467"/>
    <cellStyle name="Total 2 2 3 2 14 2 2" xfId="37468"/>
    <cellStyle name="Total 2 2 3 2 14 2 3" xfId="37469"/>
    <cellStyle name="Total 2 2 3 2 14 3" xfId="37470"/>
    <cellStyle name="Total 2 2 3 2 14 3 2" xfId="37471"/>
    <cellStyle name="Total 2 2 3 2 14 3 3" xfId="37472"/>
    <cellStyle name="Total 2 2 3 2 14 4" xfId="37473"/>
    <cellStyle name="Total 2 2 3 2 14 4 2" xfId="37474"/>
    <cellStyle name="Total 2 2 3 2 14 4 3" xfId="37475"/>
    <cellStyle name="Total 2 2 3 2 14 5" xfId="37476"/>
    <cellStyle name="Total 2 2 3 2 14 5 2" xfId="37477"/>
    <cellStyle name="Total 2 2 3 2 14 5 3" xfId="37478"/>
    <cellStyle name="Total 2 2 3 2 14 6" xfId="37479"/>
    <cellStyle name="Total 2 2 3 2 14 6 2" xfId="37480"/>
    <cellStyle name="Total 2 2 3 2 14 6 3" xfId="37481"/>
    <cellStyle name="Total 2 2 3 2 14 7" xfId="37482"/>
    <cellStyle name="Total 2 2 3 2 14 8" xfId="37483"/>
    <cellStyle name="Total 2 2 3 2 15" xfId="37484"/>
    <cellStyle name="Total 2 2 3 2 15 2" xfId="37485"/>
    <cellStyle name="Total 2 2 3 2 15 3" xfId="37486"/>
    <cellStyle name="Total 2 2 3 2 16" xfId="37487"/>
    <cellStyle name="Total 2 2 3 2 16 2" xfId="37488"/>
    <cellStyle name="Total 2 2 3 2 16 3" xfId="37489"/>
    <cellStyle name="Total 2 2 3 2 17" xfId="37490"/>
    <cellStyle name="Total 2 2 3 2 18" xfId="37491"/>
    <cellStyle name="Total 2 2 3 2 2" xfId="37492"/>
    <cellStyle name="Total 2 2 3 2 2 2" xfId="37493"/>
    <cellStyle name="Total 2 2 3 2 2 2 2" xfId="37494"/>
    <cellStyle name="Total 2 2 3 2 2 2 3" xfId="37495"/>
    <cellStyle name="Total 2 2 3 2 2 3" xfId="37496"/>
    <cellStyle name="Total 2 2 3 2 2 3 2" xfId="37497"/>
    <cellStyle name="Total 2 2 3 2 2 3 3" xfId="37498"/>
    <cellStyle name="Total 2 2 3 2 2 4" xfId="37499"/>
    <cellStyle name="Total 2 2 3 2 2 4 2" xfId="37500"/>
    <cellStyle name="Total 2 2 3 2 2 4 3" xfId="37501"/>
    <cellStyle name="Total 2 2 3 2 2 5" xfId="37502"/>
    <cellStyle name="Total 2 2 3 2 2 5 2" xfId="37503"/>
    <cellStyle name="Total 2 2 3 2 2 5 3" xfId="37504"/>
    <cellStyle name="Total 2 2 3 2 2 6" xfId="37505"/>
    <cellStyle name="Total 2 2 3 2 2 6 2" xfId="37506"/>
    <cellStyle name="Total 2 2 3 2 2 6 3" xfId="37507"/>
    <cellStyle name="Total 2 2 3 2 2 7" xfId="37508"/>
    <cellStyle name="Total 2 2 3 2 2 8" xfId="37509"/>
    <cellStyle name="Total 2 2 3 2 2 9" xfId="37510"/>
    <cellStyle name="Total 2 2 3 2 3" xfId="37511"/>
    <cellStyle name="Total 2 2 3 2 3 2" xfId="37512"/>
    <cellStyle name="Total 2 2 3 2 3 2 2" xfId="37513"/>
    <cellStyle name="Total 2 2 3 2 3 2 3" xfId="37514"/>
    <cellStyle name="Total 2 2 3 2 3 3" xfId="37515"/>
    <cellStyle name="Total 2 2 3 2 3 3 2" xfId="37516"/>
    <cellStyle name="Total 2 2 3 2 3 3 3" xfId="37517"/>
    <cellStyle name="Total 2 2 3 2 3 4" xfId="37518"/>
    <cellStyle name="Total 2 2 3 2 3 4 2" xfId="37519"/>
    <cellStyle name="Total 2 2 3 2 3 4 3" xfId="37520"/>
    <cellStyle name="Total 2 2 3 2 3 5" xfId="37521"/>
    <cellStyle name="Total 2 2 3 2 3 5 2" xfId="37522"/>
    <cellStyle name="Total 2 2 3 2 3 5 3" xfId="37523"/>
    <cellStyle name="Total 2 2 3 2 3 6" xfId="37524"/>
    <cellStyle name="Total 2 2 3 2 3 6 2" xfId="37525"/>
    <cellStyle name="Total 2 2 3 2 3 6 3" xfId="37526"/>
    <cellStyle name="Total 2 2 3 2 3 7" xfId="37527"/>
    <cellStyle name="Total 2 2 3 2 3 8" xfId="37528"/>
    <cellStyle name="Total 2 2 3 2 3 9" xfId="37529"/>
    <cellStyle name="Total 2 2 3 2 4" xfId="37530"/>
    <cellStyle name="Total 2 2 3 2 4 2" xfId="37531"/>
    <cellStyle name="Total 2 2 3 2 4 2 2" xfId="37532"/>
    <cellStyle name="Total 2 2 3 2 4 2 3" xfId="37533"/>
    <cellStyle name="Total 2 2 3 2 4 3" xfId="37534"/>
    <cellStyle name="Total 2 2 3 2 4 3 2" xfId="37535"/>
    <cellStyle name="Total 2 2 3 2 4 3 3" xfId="37536"/>
    <cellStyle name="Total 2 2 3 2 4 4" xfId="37537"/>
    <cellStyle name="Total 2 2 3 2 4 4 2" xfId="37538"/>
    <cellStyle name="Total 2 2 3 2 4 4 3" xfId="37539"/>
    <cellStyle name="Total 2 2 3 2 4 5" xfId="37540"/>
    <cellStyle name="Total 2 2 3 2 4 5 2" xfId="37541"/>
    <cellStyle name="Total 2 2 3 2 4 5 3" xfId="37542"/>
    <cellStyle name="Total 2 2 3 2 4 6" xfId="37543"/>
    <cellStyle name="Total 2 2 3 2 4 6 2" xfId="37544"/>
    <cellStyle name="Total 2 2 3 2 4 6 3" xfId="37545"/>
    <cellStyle name="Total 2 2 3 2 4 7" xfId="37546"/>
    <cellStyle name="Total 2 2 3 2 4 8" xfId="37547"/>
    <cellStyle name="Total 2 2 3 2 4 9" xfId="37548"/>
    <cellStyle name="Total 2 2 3 2 5" xfId="37549"/>
    <cellStyle name="Total 2 2 3 2 5 2" xfId="37550"/>
    <cellStyle name="Total 2 2 3 2 5 2 2" xfId="37551"/>
    <cellStyle name="Total 2 2 3 2 5 2 3" xfId="37552"/>
    <cellStyle name="Total 2 2 3 2 5 3" xfId="37553"/>
    <cellStyle name="Total 2 2 3 2 5 3 2" xfId="37554"/>
    <cellStyle name="Total 2 2 3 2 5 3 3" xfId="37555"/>
    <cellStyle name="Total 2 2 3 2 5 4" xfId="37556"/>
    <cellStyle name="Total 2 2 3 2 5 4 2" xfId="37557"/>
    <cellStyle name="Total 2 2 3 2 5 4 3" xfId="37558"/>
    <cellStyle name="Total 2 2 3 2 5 5" xfId="37559"/>
    <cellStyle name="Total 2 2 3 2 5 5 2" xfId="37560"/>
    <cellStyle name="Total 2 2 3 2 5 5 3" xfId="37561"/>
    <cellStyle name="Total 2 2 3 2 5 6" xfId="37562"/>
    <cellStyle name="Total 2 2 3 2 5 6 2" xfId="37563"/>
    <cellStyle name="Total 2 2 3 2 5 6 3" xfId="37564"/>
    <cellStyle name="Total 2 2 3 2 5 7" xfId="37565"/>
    <cellStyle name="Total 2 2 3 2 5 8" xfId="37566"/>
    <cellStyle name="Total 2 2 3 2 5 9" xfId="37567"/>
    <cellStyle name="Total 2 2 3 2 6" xfId="37568"/>
    <cellStyle name="Total 2 2 3 2 6 2" xfId="37569"/>
    <cellStyle name="Total 2 2 3 2 6 2 2" xfId="37570"/>
    <cellStyle name="Total 2 2 3 2 6 2 3" xfId="37571"/>
    <cellStyle name="Total 2 2 3 2 6 3" xfId="37572"/>
    <cellStyle name="Total 2 2 3 2 6 3 2" xfId="37573"/>
    <cellStyle name="Total 2 2 3 2 6 3 3" xfId="37574"/>
    <cellStyle name="Total 2 2 3 2 6 4" xfId="37575"/>
    <cellStyle name="Total 2 2 3 2 6 4 2" xfId="37576"/>
    <cellStyle name="Total 2 2 3 2 6 4 3" xfId="37577"/>
    <cellStyle name="Total 2 2 3 2 6 5" xfId="37578"/>
    <cellStyle name="Total 2 2 3 2 6 5 2" xfId="37579"/>
    <cellStyle name="Total 2 2 3 2 6 5 3" xfId="37580"/>
    <cellStyle name="Total 2 2 3 2 6 6" xfId="37581"/>
    <cellStyle name="Total 2 2 3 2 6 6 2" xfId="37582"/>
    <cellStyle name="Total 2 2 3 2 6 6 3" xfId="37583"/>
    <cellStyle name="Total 2 2 3 2 6 7" xfId="37584"/>
    <cellStyle name="Total 2 2 3 2 6 8" xfId="37585"/>
    <cellStyle name="Total 2 2 3 2 6 9" xfId="37586"/>
    <cellStyle name="Total 2 2 3 2 7" xfId="37587"/>
    <cellStyle name="Total 2 2 3 2 7 2" xfId="37588"/>
    <cellStyle name="Total 2 2 3 2 7 2 2" xfId="37589"/>
    <cellStyle name="Total 2 2 3 2 7 2 3" xfId="37590"/>
    <cellStyle name="Total 2 2 3 2 7 3" xfId="37591"/>
    <cellStyle name="Total 2 2 3 2 7 3 2" xfId="37592"/>
    <cellStyle name="Total 2 2 3 2 7 3 3" xfId="37593"/>
    <cellStyle name="Total 2 2 3 2 7 4" xfId="37594"/>
    <cellStyle name="Total 2 2 3 2 7 4 2" xfId="37595"/>
    <cellStyle name="Total 2 2 3 2 7 4 3" xfId="37596"/>
    <cellStyle name="Total 2 2 3 2 7 5" xfId="37597"/>
    <cellStyle name="Total 2 2 3 2 7 5 2" xfId="37598"/>
    <cellStyle name="Total 2 2 3 2 7 5 3" xfId="37599"/>
    <cellStyle name="Total 2 2 3 2 7 6" xfId="37600"/>
    <cellStyle name="Total 2 2 3 2 7 6 2" xfId="37601"/>
    <cellStyle name="Total 2 2 3 2 7 6 3" xfId="37602"/>
    <cellStyle name="Total 2 2 3 2 7 7" xfId="37603"/>
    <cellStyle name="Total 2 2 3 2 7 8" xfId="37604"/>
    <cellStyle name="Total 2 2 3 2 7 9" xfId="37605"/>
    <cellStyle name="Total 2 2 3 2 8" xfId="37606"/>
    <cellStyle name="Total 2 2 3 2 8 2" xfId="37607"/>
    <cellStyle name="Total 2 2 3 2 8 2 2" xfId="37608"/>
    <cellStyle name="Total 2 2 3 2 8 2 3" xfId="37609"/>
    <cellStyle name="Total 2 2 3 2 8 3" xfId="37610"/>
    <cellStyle name="Total 2 2 3 2 8 3 2" xfId="37611"/>
    <cellStyle name="Total 2 2 3 2 8 3 3" xfId="37612"/>
    <cellStyle name="Total 2 2 3 2 8 4" xfId="37613"/>
    <cellStyle name="Total 2 2 3 2 8 4 2" xfId="37614"/>
    <cellStyle name="Total 2 2 3 2 8 4 3" xfId="37615"/>
    <cellStyle name="Total 2 2 3 2 8 5" xfId="37616"/>
    <cellStyle name="Total 2 2 3 2 8 5 2" xfId="37617"/>
    <cellStyle name="Total 2 2 3 2 8 5 3" xfId="37618"/>
    <cellStyle name="Total 2 2 3 2 8 6" xfId="37619"/>
    <cellStyle name="Total 2 2 3 2 8 6 2" xfId="37620"/>
    <cellStyle name="Total 2 2 3 2 8 6 3" xfId="37621"/>
    <cellStyle name="Total 2 2 3 2 8 7" xfId="37622"/>
    <cellStyle name="Total 2 2 3 2 8 8" xfId="37623"/>
    <cellStyle name="Total 2 2 3 2 8 9" xfId="37624"/>
    <cellStyle name="Total 2 2 3 2 9" xfId="37625"/>
    <cellStyle name="Total 2 2 3 2 9 2" xfId="37626"/>
    <cellStyle name="Total 2 2 3 2 9 2 2" xfId="37627"/>
    <cellStyle name="Total 2 2 3 2 9 2 3" xfId="37628"/>
    <cellStyle name="Total 2 2 3 2 9 3" xfId="37629"/>
    <cellStyle name="Total 2 2 3 2 9 3 2" xfId="37630"/>
    <cellStyle name="Total 2 2 3 2 9 3 3" xfId="37631"/>
    <cellStyle name="Total 2 2 3 2 9 4" xfId="37632"/>
    <cellStyle name="Total 2 2 3 2 9 4 2" xfId="37633"/>
    <cellStyle name="Total 2 2 3 2 9 4 3" xfId="37634"/>
    <cellStyle name="Total 2 2 3 2 9 5" xfId="37635"/>
    <cellStyle name="Total 2 2 3 2 9 5 2" xfId="37636"/>
    <cellStyle name="Total 2 2 3 2 9 5 3" xfId="37637"/>
    <cellStyle name="Total 2 2 3 2 9 6" xfId="37638"/>
    <cellStyle name="Total 2 2 3 2 9 6 2" xfId="37639"/>
    <cellStyle name="Total 2 2 3 2 9 6 3" xfId="37640"/>
    <cellStyle name="Total 2 2 3 2 9 7" xfId="37641"/>
    <cellStyle name="Total 2 2 3 2 9 8" xfId="37642"/>
    <cellStyle name="Total 2 2 3 20" xfId="37643"/>
    <cellStyle name="Total 2 2 3 3" xfId="37644"/>
    <cellStyle name="Total 2 2 3 3 10" xfId="37645"/>
    <cellStyle name="Total 2 2 3 3 10 2" xfId="37646"/>
    <cellStyle name="Total 2 2 3 3 10 2 2" xfId="37647"/>
    <cellStyle name="Total 2 2 3 3 10 2 3" xfId="37648"/>
    <cellStyle name="Total 2 2 3 3 10 3" xfId="37649"/>
    <cellStyle name="Total 2 2 3 3 10 3 2" xfId="37650"/>
    <cellStyle name="Total 2 2 3 3 10 3 3" xfId="37651"/>
    <cellStyle name="Total 2 2 3 3 10 4" xfId="37652"/>
    <cellStyle name="Total 2 2 3 3 10 4 2" xfId="37653"/>
    <cellStyle name="Total 2 2 3 3 10 4 3" xfId="37654"/>
    <cellStyle name="Total 2 2 3 3 10 5" xfId="37655"/>
    <cellStyle name="Total 2 2 3 3 10 5 2" xfId="37656"/>
    <cellStyle name="Total 2 2 3 3 10 5 3" xfId="37657"/>
    <cellStyle name="Total 2 2 3 3 10 6" xfId="37658"/>
    <cellStyle name="Total 2 2 3 3 10 6 2" xfId="37659"/>
    <cellStyle name="Total 2 2 3 3 10 6 3" xfId="37660"/>
    <cellStyle name="Total 2 2 3 3 10 7" xfId="37661"/>
    <cellStyle name="Total 2 2 3 3 10 8" xfId="37662"/>
    <cellStyle name="Total 2 2 3 3 11" xfId="37663"/>
    <cellStyle name="Total 2 2 3 3 11 2" xfId="37664"/>
    <cellStyle name="Total 2 2 3 3 11 2 2" xfId="37665"/>
    <cellStyle name="Total 2 2 3 3 11 2 3" xfId="37666"/>
    <cellStyle name="Total 2 2 3 3 11 3" xfId="37667"/>
    <cellStyle name="Total 2 2 3 3 11 3 2" xfId="37668"/>
    <cellStyle name="Total 2 2 3 3 11 3 3" xfId="37669"/>
    <cellStyle name="Total 2 2 3 3 11 4" xfId="37670"/>
    <cellStyle name="Total 2 2 3 3 11 4 2" xfId="37671"/>
    <cellStyle name="Total 2 2 3 3 11 4 3" xfId="37672"/>
    <cellStyle name="Total 2 2 3 3 11 5" xfId="37673"/>
    <cellStyle name="Total 2 2 3 3 11 5 2" xfId="37674"/>
    <cellStyle name="Total 2 2 3 3 11 5 3" xfId="37675"/>
    <cellStyle name="Total 2 2 3 3 11 6" xfId="37676"/>
    <cellStyle name="Total 2 2 3 3 11 6 2" xfId="37677"/>
    <cellStyle name="Total 2 2 3 3 11 6 3" xfId="37678"/>
    <cellStyle name="Total 2 2 3 3 11 7" xfId="37679"/>
    <cellStyle name="Total 2 2 3 3 11 8" xfId="37680"/>
    <cellStyle name="Total 2 2 3 3 12" xfId="37681"/>
    <cellStyle name="Total 2 2 3 3 12 2" xfId="37682"/>
    <cellStyle name="Total 2 2 3 3 12 2 2" xfId="37683"/>
    <cellStyle name="Total 2 2 3 3 12 2 3" xfId="37684"/>
    <cellStyle name="Total 2 2 3 3 12 3" xfId="37685"/>
    <cellStyle name="Total 2 2 3 3 12 3 2" xfId="37686"/>
    <cellStyle name="Total 2 2 3 3 12 3 3" xfId="37687"/>
    <cellStyle name="Total 2 2 3 3 12 4" xfId="37688"/>
    <cellStyle name="Total 2 2 3 3 12 4 2" xfId="37689"/>
    <cellStyle name="Total 2 2 3 3 12 4 3" xfId="37690"/>
    <cellStyle name="Total 2 2 3 3 12 5" xfId="37691"/>
    <cellStyle name="Total 2 2 3 3 12 5 2" xfId="37692"/>
    <cellStyle name="Total 2 2 3 3 12 5 3" xfId="37693"/>
    <cellStyle name="Total 2 2 3 3 12 6" xfId="37694"/>
    <cellStyle name="Total 2 2 3 3 12 6 2" xfId="37695"/>
    <cellStyle name="Total 2 2 3 3 12 6 3" xfId="37696"/>
    <cellStyle name="Total 2 2 3 3 12 7" xfId="37697"/>
    <cellStyle name="Total 2 2 3 3 12 8" xfId="37698"/>
    <cellStyle name="Total 2 2 3 3 13" xfId="37699"/>
    <cellStyle name="Total 2 2 3 3 13 2" xfId="37700"/>
    <cellStyle name="Total 2 2 3 3 13 2 2" xfId="37701"/>
    <cellStyle name="Total 2 2 3 3 13 2 3" xfId="37702"/>
    <cellStyle name="Total 2 2 3 3 13 3" xfId="37703"/>
    <cellStyle name="Total 2 2 3 3 13 3 2" xfId="37704"/>
    <cellStyle name="Total 2 2 3 3 13 3 3" xfId="37705"/>
    <cellStyle name="Total 2 2 3 3 13 4" xfId="37706"/>
    <cellStyle name="Total 2 2 3 3 13 4 2" xfId="37707"/>
    <cellStyle name="Total 2 2 3 3 13 4 3" xfId="37708"/>
    <cellStyle name="Total 2 2 3 3 13 5" xfId="37709"/>
    <cellStyle name="Total 2 2 3 3 13 5 2" xfId="37710"/>
    <cellStyle name="Total 2 2 3 3 13 5 3" xfId="37711"/>
    <cellStyle name="Total 2 2 3 3 13 6" xfId="37712"/>
    <cellStyle name="Total 2 2 3 3 13 6 2" xfId="37713"/>
    <cellStyle name="Total 2 2 3 3 13 6 3" xfId="37714"/>
    <cellStyle name="Total 2 2 3 3 13 7" xfId="37715"/>
    <cellStyle name="Total 2 2 3 3 13 8" xfId="37716"/>
    <cellStyle name="Total 2 2 3 3 14" xfId="37717"/>
    <cellStyle name="Total 2 2 3 3 14 2" xfId="37718"/>
    <cellStyle name="Total 2 2 3 3 14 2 2" xfId="37719"/>
    <cellStyle name="Total 2 2 3 3 14 2 3" xfId="37720"/>
    <cellStyle name="Total 2 2 3 3 14 3" xfId="37721"/>
    <cellStyle name="Total 2 2 3 3 14 3 2" xfId="37722"/>
    <cellStyle name="Total 2 2 3 3 14 3 3" xfId="37723"/>
    <cellStyle name="Total 2 2 3 3 14 4" xfId="37724"/>
    <cellStyle name="Total 2 2 3 3 14 4 2" xfId="37725"/>
    <cellStyle name="Total 2 2 3 3 14 4 3" xfId="37726"/>
    <cellStyle name="Total 2 2 3 3 14 5" xfId="37727"/>
    <cellStyle name="Total 2 2 3 3 14 5 2" xfId="37728"/>
    <cellStyle name="Total 2 2 3 3 14 5 3" xfId="37729"/>
    <cellStyle name="Total 2 2 3 3 14 6" xfId="37730"/>
    <cellStyle name="Total 2 2 3 3 14 6 2" xfId="37731"/>
    <cellStyle name="Total 2 2 3 3 14 6 3" xfId="37732"/>
    <cellStyle name="Total 2 2 3 3 14 7" xfId="37733"/>
    <cellStyle name="Total 2 2 3 3 14 8" xfId="37734"/>
    <cellStyle name="Total 2 2 3 3 15" xfId="37735"/>
    <cellStyle name="Total 2 2 3 3 15 2" xfId="37736"/>
    <cellStyle name="Total 2 2 3 3 15 3" xfId="37737"/>
    <cellStyle name="Total 2 2 3 3 16" xfId="37738"/>
    <cellStyle name="Total 2 2 3 3 16 2" xfId="37739"/>
    <cellStyle name="Total 2 2 3 3 16 3" xfId="37740"/>
    <cellStyle name="Total 2 2 3 3 17" xfId="37741"/>
    <cellStyle name="Total 2 2 3 3 18" xfId="37742"/>
    <cellStyle name="Total 2 2 3 3 2" xfId="37743"/>
    <cellStyle name="Total 2 2 3 3 2 2" xfId="37744"/>
    <cellStyle name="Total 2 2 3 3 2 2 2" xfId="37745"/>
    <cellStyle name="Total 2 2 3 3 2 2 3" xfId="37746"/>
    <cellStyle name="Total 2 2 3 3 2 3" xfId="37747"/>
    <cellStyle name="Total 2 2 3 3 2 3 2" xfId="37748"/>
    <cellStyle name="Total 2 2 3 3 2 3 3" xfId="37749"/>
    <cellStyle name="Total 2 2 3 3 2 4" xfId="37750"/>
    <cellStyle name="Total 2 2 3 3 2 4 2" xfId="37751"/>
    <cellStyle name="Total 2 2 3 3 2 4 3" xfId="37752"/>
    <cellStyle name="Total 2 2 3 3 2 5" xfId="37753"/>
    <cellStyle name="Total 2 2 3 3 2 5 2" xfId="37754"/>
    <cellStyle name="Total 2 2 3 3 2 5 3" xfId="37755"/>
    <cellStyle name="Total 2 2 3 3 2 6" xfId="37756"/>
    <cellStyle name="Total 2 2 3 3 2 6 2" xfId="37757"/>
    <cellStyle name="Total 2 2 3 3 2 6 3" xfId="37758"/>
    <cellStyle name="Total 2 2 3 3 2 7" xfId="37759"/>
    <cellStyle name="Total 2 2 3 3 2 8" xfId="37760"/>
    <cellStyle name="Total 2 2 3 3 2 9" xfId="37761"/>
    <cellStyle name="Total 2 2 3 3 3" xfId="37762"/>
    <cellStyle name="Total 2 2 3 3 3 2" xfId="37763"/>
    <cellStyle name="Total 2 2 3 3 3 2 2" xfId="37764"/>
    <cellStyle name="Total 2 2 3 3 3 2 3" xfId="37765"/>
    <cellStyle name="Total 2 2 3 3 3 3" xfId="37766"/>
    <cellStyle name="Total 2 2 3 3 3 3 2" xfId="37767"/>
    <cellStyle name="Total 2 2 3 3 3 3 3" xfId="37768"/>
    <cellStyle name="Total 2 2 3 3 3 4" xfId="37769"/>
    <cellStyle name="Total 2 2 3 3 3 4 2" xfId="37770"/>
    <cellStyle name="Total 2 2 3 3 3 4 3" xfId="37771"/>
    <cellStyle name="Total 2 2 3 3 3 5" xfId="37772"/>
    <cellStyle name="Total 2 2 3 3 3 5 2" xfId="37773"/>
    <cellStyle name="Total 2 2 3 3 3 5 3" xfId="37774"/>
    <cellStyle name="Total 2 2 3 3 3 6" xfId="37775"/>
    <cellStyle name="Total 2 2 3 3 3 6 2" xfId="37776"/>
    <cellStyle name="Total 2 2 3 3 3 6 3" xfId="37777"/>
    <cellStyle name="Total 2 2 3 3 3 7" xfId="37778"/>
    <cellStyle name="Total 2 2 3 3 3 8" xfId="37779"/>
    <cellStyle name="Total 2 2 3 3 3 9" xfId="37780"/>
    <cellStyle name="Total 2 2 3 3 4" xfId="37781"/>
    <cellStyle name="Total 2 2 3 3 4 2" xfId="37782"/>
    <cellStyle name="Total 2 2 3 3 4 2 2" xfId="37783"/>
    <cellStyle name="Total 2 2 3 3 4 2 3" xfId="37784"/>
    <cellStyle name="Total 2 2 3 3 4 3" xfId="37785"/>
    <cellStyle name="Total 2 2 3 3 4 3 2" xfId="37786"/>
    <cellStyle name="Total 2 2 3 3 4 3 3" xfId="37787"/>
    <cellStyle name="Total 2 2 3 3 4 4" xfId="37788"/>
    <cellStyle name="Total 2 2 3 3 4 4 2" xfId="37789"/>
    <cellStyle name="Total 2 2 3 3 4 4 3" xfId="37790"/>
    <cellStyle name="Total 2 2 3 3 4 5" xfId="37791"/>
    <cellStyle name="Total 2 2 3 3 4 5 2" xfId="37792"/>
    <cellStyle name="Total 2 2 3 3 4 5 3" xfId="37793"/>
    <cellStyle name="Total 2 2 3 3 4 6" xfId="37794"/>
    <cellStyle name="Total 2 2 3 3 4 6 2" xfId="37795"/>
    <cellStyle name="Total 2 2 3 3 4 6 3" xfId="37796"/>
    <cellStyle name="Total 2 2 3 3 4 7" xfId="37797"/>
    <cellStyle name="Total 2 2 3 3 4 8" xfId="37798"/>
    <cellStyle name="Total 2 2 3 3 4 9" xfId="37799"/>
    <cellStyle name="Total 2 2 3 3 5" xfId="37800"/>
    <cellStyle name="Total 2 2 3 3 5 2" xfId="37801"/>
    <cellStyle name="Total 2 2 3 3 5 2 2" xfId="37802"/>
    <cellStyle name="Total 2 2 3 3 5 2 3" xfId="37803"/>
    <cellStyle name="Total 2 2 3 3 5 3" xfId="37804"/>
    <cellStyle name="Total 2 2 3 3 5 3 2" xfId="37805"/>
    <cellStyle name="Total 2 2 3 3 5 3 3" xfId="37806"/>
    <cellStyle name="Total 2 2 3 3 5 4" xfId="37807"/>
    <cellStyle name="Total 2 2 3 3 5 4 2" xfId="37808"/>
    <cellStyle name="Total 2 2 3 3 5 4 3" xfId="37809"/>
    <cellStyle name="Total 2 2 3 3 5 5" xfId="37810"/>
    <cellStyle name="Total 2 2 3 3 5 5 2" xfId="37811"/>
    <cellStyle name="Total 2 2 3 3 5 5 3" xfId="37812"/>
    <cellStyle name="Total 2 2 3 3 5 6" xfId="37813"/>
    <cellStyle name="Total 2 2 3 3 5 6 2" xfId="37814"/>
    <cellStyle name="Total 2 2 3 3 5 6 3" xfId="37815"/>
    <cellStyle name="Total 2 2 3 3 5 7" xfId="37816"/>
    <cellStyle name="Total 2 2 3 3 5 8" xfId="37817"/>
    <cellStyle name="Total 2 2 3 3 5 9" xfId="37818"/>
    <cellStyle name="Total 2 2 3 3 6" xfId="37819"/>
    <cellStyle name="Total 2 2 3 3 6 2" xfId="37820"/>
    <cellStyle name="Total 2 2 3 3 6 2 2" xfId="37821"/>
    <cellStyle name="Total 2 2 3 3 6 2 3" xfId="37822"/>
    <cellStyle name="Total 2 2 3 3 6 3" xfId="37823"/>
    <cellStyle name="Total 2 2 3 3 6 3 2" xfId="37824"/>
    <cellStyle name="Total 2 2 3 3 6 3 3" xfId="37825"/>
    <cellStyle name="Total 2 2 3 3 6 4" xfId="37826"/>
    <cellStyle name="Total 2 2 3 3 6 4 2" xfId="37827"/>
    <cellStyle name="Total 2 2 3 3 6 4 3" xfId="37828"/>
    <cellStyle name="Total 2 2 3 3 6 5" xfId="37829"/>
    <cellStyle name="Total 2 2 3 3 6 5 2" xfId="37830"/>
    <cellStyle name="Total 2 2 3 3 6 5 3" xfId="37831"/>
    <cellStyle name="Total 2 2 3 3 6 6" xfId="37832"/>
    <cellStyle name="Total 2 2 3 3 6 6 2" xfId="37833"/>
    <cellStyle name="Total 2 2 3 3 6 6 3" xfId="37834"/>
    <cellStyle name="Total 2 2 3 3 6 7" xfId="37835"/>
    <cellStyle name="Total 2 2 3 3 6 8" xfId="37836"/>
    <cellStyle name="Total 2 2 3 3 6 9" xfId="37837"/>
    <cellStyle name="Total 2 2 3 3 7" xfId="37838"/>
    <cellStyle name="Total 2 2 3 3 7 2" xfId="37839"/>
    <cellStyle name="Total 2 2 3 3 7 2 2" xfId="37840"/>
    <cellStyle name="Total 2 2 3 3 7 2 3" xfId="37841"/>
    <cellStyle name="Total 2 2 3 3 7 3" xfId="37842"/>
    <cellStyle name="Total 2 2 3 3 7 3 2" xfId="37843"/>
    <cellStyle name="Total 2 2 3 3 7 3 3" xfId="37844"/>
    <cellStyle name="Total 2 2 3 3 7 4" xfId="37845"/>
    <cellStyle name="Total 2 2 3 3 7 4 2" xfId="37846"/>
    <cellStyle name="Total 2 2 3 3 7 4 3" xfId="37847"/>
    <cellStyle name="Total 2 2 3 3 7 5" xfId="37848"/>
    <cellStyle name="Total 2 2 3 3 7 5 2" xfId="37849"/>
    <cellStyle name="Total 2 2 3 3 7 5 3" xfId="37850"/>
    <cellStyle name="Total 2 2 3 3 7 6" xfId="37851"/>
    <cellStyle name="Total 2 2 3 3 7 6 2" xfId="37852"/>
    <cellStyle name="Total 2 2 3 3 7 6 3" xfId="37853"/>
    <cellStyle name="Total 2 2 3 3 7 7" xfId="37854"/>
    <cellStyle name="Total 2 2 3 3 7 8" xfId="37855"/>
    <cellStyle name="Total 2 2 3 3 7 9" xfId="37856"/>
    <cellStyle name="Total 2 2 3 3 8" xfId="37857"/>
    <cellStyle name="Total 2 2 3 3 8 2" xfId="37858"/>
    <cellStyle name="Total 2 2 3 3 8 2 2" xfId="37859"/>
    <cellStyle name="Total 2 2 3 3 8 2 3" xfId="37860"/>
    <cellStyle name="Total 2 2 3 3 8 3" xfId="37861"/>
    <cellStyle name="Total 2 2 3 3 8 3 2" xfId="37862"/>
    <cellStyle name="Total 2 2 3 3 8 3 3" xfId="37863"/>
    <cellStyle name="Total 2 2 3 3 8 4" xfId="37864"/>
    <cellStyle name="Total 2 2 3 3 8 4 2" xfId="37865"/>
    <cellStyle name="Total 2 2 3 3 8 4 3" xfId="37866"/>
    <cellStyle name="Total 2 2 3 3 8 5" xfId="37867"/>
    <cellStyle name="Total 2 2 3 3 8 5 2" xfId="37868"/>
    <cellStyle name="Total 2 2 3 3 8 5 3" xfId="37869"/>
    <cellStyle name="Total 2 2 3 3 8 6" xfId="37870"/>
    <cellStyle name="Total 2 2 3 3 8 6 2" xfId="37871"/>
    <cellStyle name="Total 2 2 3 3 8 6 3" xfId="37872"/>
    <cellStyle name="Total 2 2 3 3 8 7" xfId="37873"/>
    <cellStyle name="Total 2 2 3 3 8 8" xfId="37874"/>
    <cellStyle name="Total 2 2 3 3 8 9" xfId="37875"/>
    <cellStyle name="Total 2 2 3 3 9" xfId="37876"/>
    <cellStyle name="Total 2 2 3 3 9 2" xfId="37877"/>
    <cellStyle name="Total 2 2 3 3 9 2 2" xfId="37878"/>
    <cellStyle name="Total 2 2 3 3 9 2 3" xfId="37879"/>
    <cellStyle name="Total 2 2 3 3 9 3" xfId="37880"/>
    <cellStyle name="Total 2 2 3 3 9 3 2" xfId="37881"/>
    <cellStyle name="Total 2 2 3 3 9 3 3" xfId="37882"/>
    <cellStyle name="Total 2 2 3 3 9 4" xfId="37883"/>
    <cellStyle name="Total 2 2 3 3 9 4 2" xfId="37884"/>
    <cellStyle name="Total 2 2 3 3 9 4 3" xfId="37885"/>
    <cellStyle name="Total 2 2 3 3 9 5" xfId="37886"/>
    <cellStyle name="Total 2 2 3 3 9 5 2" xfId="37887"/>
    <cellStyle name="Total 2 2 3 3 9 5 3" xfId="37888"/>
    <cellStyle name="Total 2 2 3 3 9 6" xfId="37889"/>
    <cellStyle name="Total 2 2 3 3 9 6 2" xfId="37890"/>
    <cellStyle name="Total 2 2 3 3 9 6 3" xfId="37891"/>
    <cellStyle name="Total 2 2 3 3 9 7" xfId="37892"/>
    <cellStyle name="Total 2 2 3 3 9 8" xfId="37893"/>
    <cellStyle name="Total 2 2 3 4" xfId="37894"/>
    <cellStyle name="Total 2 2 3 4 10" xfId="37895"/>
    <cellStyle name="Total 2 2 3 4 11" xfId="37896"/>
    <cellStyle name="Total 2 2 3 4 2" xfId="37897"/>
    <cellStyle name="Total 2 2 3 4 2 2" xfId="37898"/>
    <cellStyle name="Total 2 2 3 4 2 3" xfId="37899"/>
    <cellStyle name="Total 2 2 3 4 2 4" xfId="37900"/>
    <cellStyle name="Total 2 2 3 4 3" xfId="37901"/>
    <cellStyle name="Total 2 2 3 4 3 2" xfId="37902"/>
    <cellStyle name="Total 2 2 3 4 3 3" xfId="37903"/>
    <cellStyle name="Total 2 2 3 4 3 4" xfId="37904"/>
    <cellStyle name="Total 2 2 3 4 4" xfId="37905"/>
    <cellStyle name="Total 2 2 3 4 4 2" xfId="37906"/>
    <cellStyle name="Total 2 2 3 4 4 3" xfId="37907"/>
    <cellStyle name="Total 2 2 3 4 4 4" xfId="37908"/>
    <cellStyle name="Total 2 2 3 4 5" xfId="37909"/>
    <cellStyle name="Total 2 2 3 4 5 2" xfId="37910"/>
    <cellStyle name="Total 2 2 3 4 5 3" xfId="37911"/>
    <cellStyle name="Total 2 2 3 4 5 4" xfId="37912"/>
    <cellStyle name="Total 2 2 3 4 6" xfId="37913"/>
    <cellStyle name="Total 2 2 3 4 6 2" xfId="37914"/>
    <cellStyle name="Total 2 2 3 4 6 3" xfId="37915"/>
    <cellStyle name="Total 2 2 3 4 6 4" xfId="37916"/>
    <cellStyle name="Total 2 2 3 4 7" xfId="37917"/>
    <cellStyle name="Total 2 2 3 4 8" xfId="37918"/>
    <cellStyle name="Total 2 2 3 4 9" xfId="37919"/>
    <cellStyle name="Total 2 2 3 5" xfId="37920"/>
    <cellStyle name="Total 2 2 3 5 10" xfId="37921"/>
    <cellStyle name="Total 2 2 3 5 11" xfId="37922"/>
    <cellStyle name="Total 2 2 3 5 2" xfId="37923"/>
    <cellStyle name="Total 2 2 3 5 2 2" xfId="37924"/>
    <cellStyle name="Total 2 2 3 5 2 3" xfId="37925"/>
    <cellStyle name="Total 2 2 3 5 2 4" xfId="37926"/>
    <cellStyle name="Total 2 2 3 5 3" xfId="37927"/>
    <cellStyle name="Total 2 2 3 5 3 2" xfId="37928"/>
    <cellStyle name="Total 2 2 3 5 3 3" xfId="37929"/>
    <cellStyle name="Total 2 2 3 5 3 4" xfId="37930"/>
    <cellStyle name="Total 2 2 3 5 4" xfId="37931"/>
    <cellStyle name="Total 2 2 3 5 4 2" xfId="37932"/>
    <cellStyle name="Total 2 2 3 5 4 3" xfId="37933"/>
    <cellStyle name="Total 2 2 3 5 4 4" xfId="37934"/>
    <cellStyle name="Total 2 2 3 5 5" xfId="37935"/>
    <cellStyle name="Total 2 2 3 5 5 2" xfId="37936"/>
    <cellStyle name="Total 2 2 3 5 5 3" xfId="37937"/>
    <cellStyle name="Total 2 2 3 5 5 4" xfId="37938"/>
    <cellStyle name="Total 2 2 3 5 6" xfId="37939"/>
    <cellStyle name="Total 2 2 3 5 6 2" xfId="37940"/>
    <cellStyle name="Total 2 2 3 5 6 3" xfId="37941"/>
    <cellStyle name="Total 2 2 3 5 6 4" xfId="37942"/>
    <cellStyle name="Total 2 2 3 5 7" xfId="37943"/>
    <cellStyle name="Total 2 2 3 5 8" xfId="37944"/>
    <cellStyle name="Total 2 2 3 5 9" xfId="37945"/>
    <cellStyle name="Total 2 2 3 6" xfId="37946"/>
    <cellStyle name="Total 2 2 3 6 2" xfId="37947"/>
    <cellStyle name="Total 2 2 3 6 2 2" xfId="37948"/>
    <cellStyle name="Total 2 2 3 6 2 3" xfId="37949"/>
    <cellStyle name="Total 2 2 3 6 3" xfId="37950"/>
    <cellStyle name="Total 2 2 3 6 3 2" xfId="37951"/>
    <cellStyle name="Total 2 2 3 6 3 3" xfId="37952"/>
    <cellStyle name="Total 2 2 3 6 4" xfId="37953"/>
    <cellStyle name="Total 2 2 3 6 4 2" xfId="37954"/>
    <cellStyle name="Total 2 2 3 6 4 3" xfId="37955"/>
    <cellStyle name="Total 2 2 3 6 5" xfId="37956"/>
    <cellStyle name="Total 2 2 3 6 5 2" xfId="37957"/>
    <cellStyle name="Total 2 2 3 6 5 3" xfId="37958"/>
    <cellStyle name="Total 2 2 3 6 6" xfId="37959"/>
    <cellStyle name="Total 2 2 3 6 6 2" xfId="37960"/>
    <cellStyle name="Total 2 2 3 6 6 3" xfId="37961"/>
    <cellStyle name="Total 2 2 3 6 7" xfId="37962"/>
    <cellStyle name="Total 2 2 3 6 8" xfId="37963"/>
    <cellStyle name="Total 2 2 3 6 9" xfId="37964"/>
    <cellStyle name="Total 2 2 3 7" xfId="37965"/>
    <cellStyle name="Total 2 2 3 7 2" xfId="37966"/>
    <cellStyle name="Total 2 2 3 7 2 2" xfId="37967"/>
    <cellStyle name="Total 2 2 3 7 2 3" xfId="37968"/>
    <cellStyle name="Total 2 2 3 7 3" xfId="37969"/>
    <cellStyle name="Total 2 2 3 7 3 2" xfId="37970"/>
    <cellStyle name="Total 2 2 3 7 3 3" xfId="37971"/>
    <cellStyle name="Total 2 2 3 7 4" xfId="37972"/>
    <cellStyle name="Total 2 2 3 7 4 2" xfId="37973"/>
    <cellStyle name="Total 2 2 3 7 4 3" xfId="37974"/>
    <cellStyle name="Total 2 2 3 7 5" xfId="37975"/>
    <cellStyle name="Total 2 2 3 7 5 2" xfId="37976"/>
    <cellStyle name="Total 2 2 3 7 5 3" xfId="37977"/>
    <cellStyle name="Total 2 2 3 7 6" xfId="37978"/>
    <cellStyle name="Total 2 2 3 7 6 2" xfId="37979"/>
    <cellStyle name="Total 2 2 3 7 6 3" xfId="37980"/>
    <cellStyle name="Total 2 2 3 7 7" xfId="37981"/>
    <cellStyle name="Total 2 2 3 7 8" xfId="37982"/>
    <cellStyle name="Total 2 2 3 7 9" xfId="37983"/>
    <cellStyle name="Total 2 2 3 8" xfId="37984"/>
    <cellStyle name="Total 2 2 3 8 2" xfId="37985"/>
    <cellStyle name="Total 2 2 3 8 2 2" xfId="37986"/>
    <cellStyle name="Total 2 2 3 8 2 3" xfId="37987"/>
    <cellStyle name="Total 2 2 3 8 3" xfId="37988"/>
    <cellStyle name="Total 2 2 3 8 3 2" xfId="37989"/>
    <cellStyle name="Total 2 2 3 8 3 3" xfId="37990"/>
    <cellStyle name="Total 2 2 3 8 4" xfId="37991"/>
    <cellStyle name="Total 2 2 3 8 4 2" xfId="37992"/>
    <cellStyle name="Total 2 2 3 8 4 3" xfId="37993"/>
    <cellStyle name="Total 2 2 3 8 5" xfId="37994"/>
    <cellStyle name="Total 2 2 3 8 5 2" xfId="37995"/>
    <cellStyle name="Total 2 2 3 8 5 3" xfId="37996"/>
    <cellStyle name="Total 2 2 3 8 6" xfId="37997"/>
    <cellStyle name="Total 2 2 3 8 6 2" xfId="37998"/>
    <cellStyle name="Total 2 2 3 8 6 3" xfId="37999"/>
    <cellStyle name="Total 2 2 3 8 7" xfId="38000"/>
    <cellStyle name="Total 2 2 3 8 8" xfId="38001"/>
    <cellStyle name="Total 2 2 3 8 9" xfId="38002"/>
    <cellStyle name="Total 2 2 3 9" xfId="38003"/>
    <cellStyle name="Total 2 2 3 9 2" xfId="38004"/>
    <cellStyle name="Total 2 2 3 9 2 2" xfId="38005"/>
    <cellStyle name="Total 2 2 3 9 2 3" xfId="38006"/>
    <cellStyle name="Total 2 2 3 9 3" xfId="38007"/>
    <cellStyle name="Total 2 2 3 9 3 2" xfId="38008"/>
    <cellStyle name="Total 2 2 3 9 3 3" xfId="38009"/>
    <cellStyle name="Total 2 2 3 9 4" xfId="38010"/>
    <cellStyle name="Total 2 2 3 9 4 2" xfId="38011"/>
    <cellStyle name="Total 2 2 3 9 4 3" xfId="38012"/>
    <cellStyle name="Total 2 2 3 9 5" xfId="38013"/>
    <cellStyle name="Total 2 2 3 9 5 2" xfId="38014"/>
    <cellStyle name="Total 2 2 3 9 5 3" xfId="38015"/>
    <cellStyle name="Total 2 2 3 9 6" xfId="38016"/>
    <cellStyle name="Total 2 2 3 9 6 2" xfId="38017"/>
    <cellStyle name="Total 2 2 3 9 6 3" xfId="38018"/>
    <cellStyle name="Total 2 2 3 9 7" xfId="38019"/>
    <cellStyle name="Total 2 2 3 9 8" xfId="38020"/>
    <cellStyle name="Total 2 2 3 9 9" xfId="38021"/>
    <cellStyle name="Total 2 2 4" xfId="38022"/>
    <cellStyle name="Total 2 2 4 10" xfId="38023"/>
    <cellStyle name="Total 2 2 4 10 2" xfId="38024"/>
    <cellStyle name="Total 2 2 4 10 2 2" xfId="38025"/>
    <cellStyle name="Total 2 2 4 10 2 3" xfId="38026"/>
    <cellStyle name="Total 2 2 4 10 3" xfId="38027"/>
    <cellStyle name="Total 2 2 4 10 3 2" xfId="38028"/>
    <cellStyle name="Total 2 2 4 10 3 3" xfId="38029"/>
    <cellStyle name="Total 2 2 4 10 4" xfId="38030"/>
    <cellStyle name="Total 2 2 4 10 4 2" xfId="38031"/>
    <cellStyle name="Total 2 2 4 10 4 3" xfId="38032"/>
    <cellStyle name="Total 2 2 4 10 5" xfId="38033"/>
    <cellStyle name="Total 2 2 4 10 5 2" xfId="38034"/>
    <cellStyle name="Total 2 2 4 10 5 3" xfId="38035"/>
    <cellStyle name="Total 2 2 4 10 6" xfId="38036"/>
    <cellStyle name="Total 2 2 4 10 6 2" xfId="38037"/>
    <cellStyle name="Total 2 2 4 10 6 3" xfId="38038"/>
    <cellStyle name="Total 2 2 4 10 7" xfId="38039"/>
    <cellStyle name="Total 2 2 4 10 8" xfId="38040"/>
    <cellStyle name="Total 2 2 4 11" xfId="38041"/>
    <cellStyle name="Total 2 2 4 11 2" xfId="38042"/>
    <cellStyle name="Total 2 2 4 11 2 2" xfId="38043"/>
    <cellStyle name="Total 2 2 4 11 2 3" xfId="38044"/>
    <cellStyle name="Total 2 2 4 11 3" xfId="38045"/>
    <cellStyle name="Total 2 2 4 11 3 2" xfId="38046"/>
    <cellStyle name="Total 2 2 4 11 3 3" xfId="38047"/>
    <cellStyle name="Total 2 2 4 11 4" xfId="38048"/>
    <cellStyle name="Total 2 2 4 11 4 2" xfId="38049"/>
    <cellStyle name="Total 2 2 4 11 4 3" xfId="38050"/>
    <cellStyle name="Total 2 2 4 11 5" xfId="38051"/>
    <cellStyle name="Total 2 2 4 11 5 2" xfId="38052"/>
    <cellStyle name="Total 2 2 4 11 5 3" xfId="38053"/>
    <cellStyle name="Total 2 2 4 11 6" xfId="38054"/>
    <cellStyle name="Total 2 2 4 11 6 2" xfId="38055"/>
    <cellStyle name="Total 2 2 4 11 6 3" xfId="38056"/>
    <cellStyle name="Total 2 2 4 11 7" xfId="38057"/>
    <cellStyle name="Total 2 2 4 11 8" xfId="38058"/>
    <cellStyle name="Total 2 2 4 12" xfId="38059"/>
    <cellStyle name="Total 2 2 4 12 2" xfId="38060"/>
    <cellStyle name="Total 2 2 4 12 2 2" xfId="38061"/>
    <cellStyle name="Total 2 2 4 12 2 3" xfId="38062"/>
    <cellStyle name="Total 2 2 4 12 3" xfId="38063"/>
    <cellStyle name="Total 2 2 4 12 3 2" xfId="38064"/>
    <cellStyle name="Total 2 2 4 12 3 3" xfId="38065"/>
    <cellStyle name="Total 2 2 4 12 4" xfId="38066"/>
    <cellStyle name="Total 2 2 4 12 4 2" xfId="38067"/>
    <cellStyle name="Total 2 2 4 12 4 3" xfId="38068"/>
    <cellStyle name="Total 2 2 4 12 5" xfId="38069"/>
    <cellStyle name="Total 2 2 4 12 5 2" xfId="38070"/>
    <cellStyle name="Total 2 2 4 12 5 3" xfId="38071"/>
    <cellStyle name="Total 2 2 4 12 6" xfId="38072"/>
    <cellStyle name="Total 2 2 4 12 6 2" xfId="38073"/>
    <cellStyle name="Total 2 2 4 12 6 3" xfId="38074"/>
    <cellStyle name="Total 2 2 4 12 7" xfId="38075"/>
    <cellStyle name="Total 2 2 4 12 8" xfId="38076"/>
    <cellStyle name="Total 2 2 4 13" xfId="38077"/>
    <cellStyle name="Total 2 2 4 13 2" xfId="38078"/>
    <cellStyle name="Total 2 2 4 13 2 2" xfId="38079"/>
    <cellStyle name="Total 2 2 4 13 2 3" xfId="38080"/>
    <cellStyle name="Total 2 2 4 13 3" xfId="38081"/>
    <cellStyle name="Total 2 2 4 13 3 2" xfId="38082"/>
    <cellStyle name="Total 2 2 4 13 3 3" xfId="38083"/>
    <cellStyle name="Total 2 2 4 13 4" xfId="38084"/>
    <cellStyle name="Total 2 2 4 13 4 2" xfId="38085"/>
    <cellStyle name="Total 2 2 4 13 4 3" xfId="38086"/>
    <cellStyle name="Total 2 2 4 13 5" xfId="38087"/>
    <cellStyle name="Total 2 2 4 13 5 2" xfId="38088"/>
    <cellStyle name="Total 2 2 4 13 5 3" xfId="38089"/>
    <cellStyle name="Total 2 2 4 13 6" xfId="38090"/>
    <cellStyle name="Total 2 2 4 13 6 2" xfId="38091"/>
    <cellStyle name="Total 2 2 4 13 6 3" xfId="38092"/>
    <cellStyle name="Total 2 2 4 13 7" xfId="38093"/>
    <cellStyle name="Total 2 2 4 13 8" xfId="38094"/>
    <cellStyle name="Total 2 2 4 14" xfId="38095"/>
    <cellStyle name="Total 2 2 4 14 2" xfId="38096"/>
    <cellStyle name="Total 2 2 4 14 2 2" xfId="38097"/>
    <cellStyle name="Total 2 2 4 14 2 3" xfId="38098"/>
    <cellStyle name="Total 2 2 4 14 3" xfId="38099"/>
    <cellStyle name="Total 2 2 4 14 3 2" xfId="38100"/>
    <cellStyle name="Total 2 2 4 14 3 3" xfId="38101"/>
    <cellStyle name="Total 2 2 4 14 4" xfId="38102"/>
    <cellStyle name="Total 2 2 4 14 4 2" xfId="38103"/>
    <cellStyle name="Total 2 2 4 14 4 3" xfId="38104"/>
    <cellStyle name="Total 2 2 4 14 5" xfId="38105"/>
    <cellStyle name="Total 2 2 4 14 5 2" xfId="38106"/>
    <cellStyle name="Total 2 2 4 14 5 3" xfId="38107"/>
    <cellStyle name="Total 2 2 4 14 6" xfId="38108"/>
    <cellStyle name="Total 2 2 4 14 6 2" xfId="38109"/>
    <cellStyle name="Total 2 2 4 14 6 3" xfId="38110"/>
    <cellStyle name="Total 2 2 4 14 7" xfId="38111"/>
    <cellStyle name="Total 2 2 4 14 8" xfId="38112"/>
    <cellStyle name="Total 2 2 4 15" xfId="38113"/>
    <cellStyle name="Total 2 2 4 15 2" xfId="38114"/>
    <cellStyle name="Total 2 2 4 15 3" xfId="38115"/>
    <cellStyle name="Total 2 2 4 16" xfId="38116"/>
    <cellStyle name="Total 2 2 4 16 2" xfId="38117"/>
    <cellStyle name="Total 2 2 4 16 3" xfId="38118"/>
    <cellStyle name="Total 2 2 4 17" xfId="38119"/>
    <cellStyle name="Total 2 2 4 18" xfId="38120"/>
    <cellStyle name="Total 2 2 4 2" xfId="38121"/>
    <cellStyle name="Total 2 2 4 2 2" xfId="38122"/>
    <cellStyle name="Total 2 2 4 2 2 2" xfId="38123"/>
    <cellStyle name="Total 2 2 4 2 2 3" xfId="38124"/>
    <cellStyle name="Total 2 2 4 2 3" xfId="38125"/>
    <cellStyle name="Total 2 2 4 2 3 2" xfId="38126"/>
    <cellStyle name="Total 2 2 4 2 3 3" xfId="38127"/>
    <cellStyle name="Total 2 2 4 2 4" xfId="38128"/>
    <cellStyle name="Total 2 2 4 2 4 2" xfId="38129"/>
    <cellStyle name="Total 2 2 4 2 4 3" xfId="38130"/>
    <cellStyle name="Total 2 2 4 2 5" xfId="38131"/>
    <cellStyle name="Total 2 2 4 2 5 2" xfId="38132"/>
    <cellStyle name="Total 2 2 4 2 5 3" xfId="38133"/>
    <cellStyle name="Total 2 2 4 2 6" xfId="38134"/>
    <cellStyle name="Total 2 2 4 2 6 2" xfId="38135"/>
    <cellStyle name="Total 2 2 4 2 6 3" xfId="38136"/>
    <cellStyle name="Total 2 2 4 2 7" xfId="38137"/>
    <cellStyle name="Total 2 2 4 2 8" xfId="38138"/>
    <cellStyle name="Total 2 2 4 2 9" xfId="38139"/>
    <cellStyle name="Total 2 2 4 3" xfId="38140"/>
    <cellStyle name="Total 2 2 4 3 2" xfId="38141"/>
    <cellStyle name="Total 2 2 4 3 2 2" xfId="38142"/>
    <cellStyle name="Total 2 2 4 3 2 3" xfId="38143"/>
    <cellStyle name="Total 2 2 4 3 3" xfId="38144"/>
    <cellStyle name="Total 2 2 4 3 3 2" xfId="38145"/>
    <cellStyle name="Total 2 2 4 3 3 3" xfId="38146"/>
    <cellStyle name="Total 2 2 4 3 4" xfId="38147"/>
    <cellStyle name="Total 2 2 4 3 4 2" xfId="38148"/>
    <cellStyle name="Total 2 2 4 3 4 3" xfId="38149"/>
    <cellStyle name="Total 2 2 4 3 5" xfId="38150"/>
    <cellStyle name="Total 2 2 4 3 5 2" xfId="38151"/>
    <cellStyle name="Total 2 2 4 3 5 3" xfId="38152"/>
    <cellStyle name="Total 2 2 4 3 6" xfId="38153"/>
    <cellStyle name="Total 2 2 4 3 6 2" xfId="38154"/>
    <cellStyle name="Total 2 2 4 3 6 3" xfId="38155"/>
    <cellStyle name="Total 2 2 4 3 7" xfId="38156"/>
    <cellStyle name="Total 2 2 4 3 8" xfId="38157"/>
    <cellStyle name="Total 2 2 4 3 9" xfId="38158"/>
    <cellStyle name="Total 2 2 4 4" xfId="38159"/>
    <cellStyle name="Total 2 2 4 4 2" xfId="38160"/>
    <cellStyle name="Total 2 2 4 4 2 2" xfId="38161"/>
    <cellStyle name="Total 2 2 4 4 2 3" xfId="38162"/>
    <cellStyle name="Total 2 2 4 4 3" xfId="38163"/>
    <cellStyle name="Total 2 2 4 4 3 2" xfId="38164"/>
    <cellStyle name="Total 2 2 4 4 3 3" xfId="38165"/>
    <cellStyle name="Total 2 2 4 4 4" xfId="38166"/>
    <cellStyle name="Total 2 2 4 4 4 2" xfId="38167"/>
    <cellStyle name="Total 2 2 4 4 4 3" xfId="38168"/>
    <cellStyle name="Total 2 2 4 4 5" xfId="38169"/>
    <cellStyle name="Total 2 2 4 4 5 2" xfId="38170"/>
    <cellStyle name="Total 2 2 4 4 5 3" xfId="38171"/>
    <cellStyle name="Total 2 2 4 4 6" xfId="38172"/>
    <cellStyle name="Total 2 2 4 4 6 2" xfId="38173"/>
    <cellStyle name="Total 2 2 4 4 6 3" xfId="38174"/>
    <cellStyle name="Total 2 2 4 4 7" xfId="38175"/>
    <cellStyle name="Total 2 2 4 4 8" xfId="38176"/>
    <cellStyle name="Total 2 2 4 4 9" xfId="38177"/>
    <cellStyle name="Total 2 2 4 5" xfId="38178"/>
    <cellStyle name="Total 2 2 4 5 2" xfId="38179"/>
    <cellStyle name="Total 2 2 4 5 2 2" xfId="38180"/>
    <cellStyle name="Total 2 2 4 5 2 3" xfId="38181"/>
    <cellStyle name="Total 2 2 4 5 3" xfId="38182"/>
    <cellStyle name="Total 2 2 4 5 3 2" xfId="38183"/>
    <cellStyle name="Total 2 2 4 5 3 3" xfId="38184"/>
    <cellStyle name="Total 2 2 4 5 4" xfId="38185"/>
    <cellStyle name="Total 2 2 4 5 4 2" xfId="38186"/>
    <cellStyle name="Total 2 2 4 5 4 3" xfId="38187"/>
    <cellStyle name="Total 2 2 4 5 5" xfId="38188"/>
    <cellStyle name="Total 2 2 4 5 5 2" xfId="38189"/>
    <cellStyle name="Total 2 2 4 5 5 3" xfId="38190"/>
    <cellStyle name="Total 2 2 4 5 6" xfId="38191"/>
    <cellStyle name="Total 2 2 4 5 6 2" xfId="38192"/>
    <cellStyle name="Total 2 2 4 5 6 3" xfId="38193"/>
    <cellStyle name="Total 2 2 4 5 7" xfId="38194"/>
    <cellStyle name="Total 2 2 4 5 8" xfId="38195"/>
    <cellStyle name="Total 2 2 4 5 9" xfId="38196"/>
    <cellStyle name="Total 2 2 4 6" xfId="38197"/>
    <cellStyle name="Total 2 2 4 6 2" xfId="38198"/>
    <cellStyle name="Total 2 2 4 6 2 2" xfId="38199"/>
    <cellStyle name="Total 2 2 4 6 2 3" xfId="38200"/>
    <cellStyle name="Total 2 2 4 6 3" xfId="38201"/>
    <cellStyle name="Total 2 2 4 6 3 2" xfId="38202"/>
    <cellStyle name="Total 2 2 4 6 3 3" xfId="38203"/>
    <cellStyle name="Total 2 2 4 6 4" xfId="38204"/>
    <cellStyle name="Total 2 2 4 6 4 2" xfId="38205"/>
    <cellStyle name="Total 2 2 4 6 4 3" xfId="38206"/>
    <cellStyle name="Total 2 2 4 6 5" xfId="38207"/>
    <cellStyle name="Total 2 2 4 6 5 2" xfId="38208"/>
    <cellStyle name="Total 2 2 4 6 5 3" xfId="38209"/>
    <cellStyle name="Total 2 2 4 6 6" xfId="38210"/>
    <cellStyle name="Total 2 2 4 6 6 2" xfId="38211"/>
    <cellStyle name="Total 2 2 4 6 6 3" xfId="38212"/>
    <cellStyle name="Total 2 2 4 6 7" xfId="38213"/>
    <cellStyle name="Total 2 2 4 6 8" xfId="38214"/>
    <cellStyle name="Total 2 2 4 6 9" xfId="38215"/>
    <cellStyle name="Total 2 2 4 7" xfId="38216"/>
    <cellStyle name="Total 2 2 4 7 2" xfId="38217"/>
    <cellStyle name="Total 2 2 4 7 2 2" xfId="38218"/>
    <cellStyle name="Total 2 2 4 7 2 3" xfId="38219"/>
    <cellStyle name="Total 2 2 4 7 3" xfId="38220"/>
    <cellStyle name="Total 2 2 4 7 3 2" xfId="38221"/>
    <cellStyle name="Total 2 2 4 7 3 3" xfId="38222"/>
    <cellStyle name="Total 2 2 4 7 4" xfId="38223"/>
    <cellStyle name="Total 2 2 4 7 4 2" xfId="38224"/>
    <cellStyle name="Total 2 2 4 7 4 3" xfId="38225"/>
    <cellStyle name="Total 2 2 4 7 5" xfId="38226"/>
    <cellStyle name="Total 2 2 4 7 5 2" xfId="38227"/>
    <cellStyle name="Total 2 2 4 7 5 3" xfId="38228"/>
    <cellStyle name="Total 2 2 4 7 6" xfId="38229"/>
    <cellStyle name="Total 2 2 4 7 6 2" xfId="38230"/>
    <cellStyle name="Total 2 2 4 7 6 3" xfId="38231"/>
    <cellStyle name="Total 2 2 4 7 7" xfId="38232"/>
    <cellStyle name="Total 2 2 4 7 8" xfId="38233"/>
    <cellStyle name="Total 2 2 4 7 9" xfId="38234"/>
    <cellStyle name="Total 2 2 4 8" xfId="38235"/>
    <cellStyle name="Total 2 2 4 8 2" xfId="38236"/>
    <cellStyle name="Total 2 2 4 8 2 2" xfId="38237"/>
    <cellStyle name="Total 2 2 4 8 2 3" xfId="38238"/>
    <cellStyle name="Total 2 2 4 8 3" xfId="38239"/>
    <cellStyle name="Total 2 2 4 8 3 2" xfId="38240"/>
    <cellStyle name="Total 2 2 4 8 3 3" xfId="38241"/>
    <cellStyle name="Total 2 2 4 8 4" xfId="38242"/>
    <cellStyle name="Total 2 2 4 8 4 2" xfId="38243"/>
    <cellStyle name="Total 2 2 4 8 4 3" xfId="38244"/>
    <cellStyle name="Total 2 2 4 8 5" xfId="38245"/>
    <cellStyle name="Total 2 2 4 8 5 2" xfId="38246"/>
    <cellStyle name="Total 2 2 4 8 5 3" xfId="38247"/>
    <cellStyle name="Total 2 2 4 8 6" xfId="38248"/>
    <cellStyle name="Total 2 2 4 8 6 2" xfId="38249"/>
    <cellStyle name="Total 2 2 4 8 6 3" xfId="38250"/>
    <cellStyle name="Total 2 2 4 8 7" xfId="38251"/>
    <cellStyle name="Total 2 2 4 8 8" xfId="38252"/>
    <cellStyle name="Total 2 2 4 8 9" xfId="38253"/>
    <cellStyle name="Total 2 2 4 9" xfId="38254"/>
    <cellStyle name="Total 2 2 4 9 2" xfId="38255"/>
    <cellStyle name="Total 2 2 4 9 2 2" xfId="38256"/>
    <cellStyle name="Total 2 2 4 9 2 3" xfId="38257"/>
    <cellStyle name="Total 2 2 4 9 3" xfId="38258"/>
    <cellStyle name="Total 2 2 4 9 3 2" xfId="38259"/>
    <cellStyle name="Total 2 2 4 9 3 3" xfId="38260"/>
    <cellStyle name="Total 2 2 4 9 4" xfId="38261"/>
    <cellStyle name="Total 2 2 4 9 4 2" xfId="38262"/>
    <cellStyle name="Total 2 2 4 9 4 3" xfId="38263"/>
    <cellStyle name="Total 2 2 4 9 5" xfId="38264"/>
    <cellStyle name="Total 2 2 4 9 5 2" xfId="38265"/>
    <cellStyle name="Total 2 2 4 9 5 3" xfId="38266"/>
    <cellStyle name="Total 2 2 4 9 6" xfId="38267"/>
    <cellStyle name="Total 2 2 4 9 6 2" xfId="38268"/>
    <cellStyle name="Total 2 2 4 9 6 3" xfId="38269"/>
    <cellStyle name="Total 2 2 4 9 7" xfId="38270"/>
    <cellStyle name="Total 2 2 4 9 8" xfId="38271"/>
    <cellStyle name="Total 2 2 5" xfId="38272"/>
    <cellStyle name="Total 2 2 5 10" xfId="38273"/>
    <cellStyle name="Total 2 2 5 10 2" xfId="38274"/>
    <cellStyle name="Total 2 2 5 10 2 2" xfId="38275"/>
    <cellStyle name="Total 2 2 5 10 2 3" xfId="38276"/>
    <cellStyle name="Total 2 2 5 10 3" xfId="38277"/>
    <cellStyle name="Total 2 2 5 10 3 2" xfId="38278"/>
    <cellStyle name="Total 2 2 5 10 3 3" xfId="38279"/>
    <cellStyle name="Total 2 2 5 10 4" xfId="38280"/>
    <cellStyle name="Total 2 2 5 10 4 2" xfId="38281"/>
    <cellStyle name="Total 2 2 5 10 4 3" xfId="38282"/>
    <cellStyle name="Total 2 2 5 10 5" xfId="38283"/>
    <cellStyle name="Total 2 2 5 10 5 2" xfId="38284"/>
    <cellStyle name="Total 2 2 5 10 5 3" xfId="38285"/>
    <cellStyle name="Total 2 2 5 10 6" xfId="38286"/>
    <cellStyle name="Total 2 2 5 10 6 2" xfId="38287"/>
    <cellStyle name="Total 2 2 5 10 6 3" xfId="38288"/>
    <cellStyle name="Total 2 2 5 10 7" xfId="38289"/>
    <cellStyle name="Total 2 2 5 10 8" xfId="38290"/>
    <cellStyle name="Total 2 2 5 11" xfId="38291"/>
    <cellStyle name="Total 2 2 5 11 2" xfId="38292"/>
    <cellStyle name="Total 2 2 5 11 2 2" xfId="38293"/>
    <cellStyle name="Total 2 2 5 11 2 3" xfId="38294"/>
    <cellStyle name="Total 2 2 5 11 3" xfId="38295"/>
    <cellStyle name="Total 2 2 5 11 3 2" xfId="38296"/>
    <cellStyle name="Total 2 2 5 11 3 3" xfId="38297"/>
    <cellStyle name="Total 2 2 5 11 4" xfId="38298"/>
    <cellStyle name="Total 2 2 5 11 4 2" xfId="38299"/>
    <cellStyle name="Total 2 2 5 11 4 3" xfId="38300"/>
    <cellStyle name="Total 2 2 5 11 5" xfId="38301"/>
    <cellStyle name="Total 2 2 5 11 5 2" xfId="38302"/>
    <cellStyle name="Total 2 2 5 11 5 3" xfId="38303"/>
    <cellStyle name="Total 2 2 5 11 6" xfId="38304"/>
    <cellStyle name="Total 2 2 5 11 6 2" xfId="38305"/>
    <cellStyle name="Total 2 2 5 11 6 3" xfId="38306"/>
    <cellStyle name="Total 2 2 5 11 7" xfId="38307"/>
    <cellStyle name="Total 2 2 5 11 8" xfId="38308"/>
    <cellStyle name="Total 2 2 5 12" xfId="38309"/>
    <cellStyle name="Total 2 2 5 12 2" xfId="38310"/>
    <cellStyle name="Total 2 2 5 12 2 2" xfId="38311"/>
    <cellStyle name="Total 2 2 5 12 2 3" xfId="38312"/>
    <cellStyle name="Total 2 2 5 12 3" xfId="38313"/>
    <cellStyle name="Total 2 2 5 12 3 2" xfId="38314"/>
    <cellStyle name="Total 2 2 5 12 3 3" xfId="38315"/>
    <cellStyle name="Total 2 2 5 12 4" xfId="38316"/>
    <cellStyle name="Total 2 2 5 12 4 2" xfId="38317"/>
    <cellStyle name="Total 2 2 5 12 4 3" xfId="38318"/>
    <cellStyle name="Total 2 2 5 12 5" xfId="38319"/>
    <cellStyle name="Total 2 2 5 12 5 2" xfId="38320"/>
    <cellStyle name="Total 2 2 5 12 5 3" xfId="38321"/>
    <cellStyle name="Total 2 2 5 12 6" xfId="38322"/>
    <cellStyle name="Total 2 2 5 12 6 2" xfId="38323"/>
    <cellStyle name="Total 2 2 5 12 6 3" xfId="38324"/>
    <cellStyle name="Total 2 2 5 12 7" xfId="38325"/>
    <cellStyle name="Total 2 2 5 12 8" xfId="38326"/>
    <cellStyle name="Total 2 2 5 13" xfId="38327"/>
    <cellStyle name="Total 2 2 5 13 2" xfId="38328"/>
    <cellStyle name="Total 2 2 5 13 2 2" xfId="38329"/>
    <cellStyle name="Total 2 2 5 13 2 3" xfId="38330"/>
    <cellStyle name="Total 2 2 5 13 3" xfId="38331"/>
    <cellStyle name="Total 2 2 5 13 3 2" xfId="38332"/>
    <cellStyle name="Total 2 2 5 13 3 3" xfId="38333"/>
    <cellStyle name="Total 2 2 5 13 4" xfId="38334"/>
    <cellStyle name="Total 2 2 5 13 4 2" xfId="38335"/>
    <cellStyle name="Total 2 2 5 13 4 3" xfId="38336"/>
    <cellStyle name="Total 2 2 5 13 5" xfId="38337"/>
    <cellStyle name="Total 2 2 5 13 5 2" xfId="38338"/>
    <cellStyle name="Total 2 2 5 13 5 3" xfId="38339"/>
    <cellStyle name="Total 2 2 5 13 6" xfId="38340"/>
    <cellStyle name="Total 2 2 5 13 6 2" xfId="38341"/>
    <cellStyle name="Total 2 2 5 13 6 3" xfId="38342"/>
    <cellStyle name="Total 2 2 5 13 7" xfId="38343"/>
    <cellStyle name="Total 2 2 5 13 8" xfId="38344"/>
    <cellStyle name="Total 2 2 5 14" xfId="38345"/>
    <cellStyle name="Total 2 2 5 14 2" xfId="38346"/>
    <cellStyle name="Total 2 2 5 14 2 2" xfId="38347"/>
    <cellStyle name="Total 2 2 5 14 2 3" xfId="38348"/>
    <cellStyle name="Total 2 2 5 14 3" xfId="38349"/>
    <cellStyle name="Total 2 2 5 14 3 2" xfId="38350"/>
    <cellStyle name="Total 2 2 5 14 3 3" xfId="38351"/>
    <cellStyle name="Total 2 2 5 14 4" xfId="38352"/>
    <cellStyle name="Total 2 2 5 14 4 2" xfId="38353"/>
    <cellStyle name="Total 2 2 5 14 4 3" xfId="38354"/>
    <cellStyle name="Total 2 2 5 14 5" xfId="38355"/>
    <cellStyle name="Total 2 2 5 14 5 2" xfId="38356"/>
    <cellStyle name="Total 2 2 5 14 5 3" xfId="38357"/>
    <cellStyle name="Total 2 2 5 14 6" xfId="38358"/>
    <cellStyle name="Total 2 2 5 14 6 2" xfId="38359"/>
    <cellStyle name="Total 2 2 5 14 6 3" xfId="38360"/>
    <cellStyle name="Total 2 2 5 14 7" xfId="38361"/>
    <cellStyle name="Total 2 2 5 14 8" xfId="38362"/>
    <cellStyle name="Total 2 2 5 15" xfId="38363"/>
    <cellStyle name="Total 2 2 5 15 2" xfId="38364"/>
    <cellStyle name="Total 2 2 5 15 3" xfId="38365"/>
    <cellStyle name="Total 2 2 5 16" xfId="38366"/>
    <cellStyle name="Total 2 2 5 16 2" xfId="38367"/>
    <cellStyle name="Total 2 2 5 16 3" xfId="38368"/>
    <cellStyle name="Total 2 2 5 17" xfId="38369"/>
    <cellStyle name="Total 2 2 5 18" xfId="38370"/>
    <cellStyle name="Total 2 2 5 2" xfId="38371"/>
    <cellStyle name="Total 2 2 5 2 2" xfId="38372"/>
    <cellStyle name="Total 2 2 5 2 2 2" xfId="38373"/>
    <cellStyle name="Total 2 2 5 2 2 3" xfId="38374"/>
    <cellStyle name="Total 2 2 5 2 3" xfId="38375"/>
    <cellStyle name="Total 2 2 5 2 3 2" xfId="38376"/>
    <cellStyle name="Total 2 2 5 2 3 3" xfId="38377"/>
    <cellStyle name="Total 2 2 5 2 4" xfId="38378"/>
    <cellStyle name="Total 2 2 5 2 4 2" xfId="38379"/>
    <cellStyle name="Total 2 2 5 2 4 3" xfId="38380"/>
    <cellStyle name="Total 2 2 5 2 5" xfId="38381"/>
    <cellStyle name="Total 2 2 5 2 5 2" xfId="38382"/>
    <cellStyle name="Total 2 2 5 2 5 3" xfId="38383"/>
    <cellStyle name="Total 2 2 5 2 6" xfId="38384"/>
    <cellStyle name="Total 2 2 5 2 6 2" xfId="38385"/>
    <cellStyle name="Total 2 2 5 2 6 3" xfId="38386"/>
    <cellStyle name="Total 2 2 5 2 7" xfId="38387"/>
    <cellStyle name="Total 2 2 5 2 8" xfId="38388"/>
    <cellStyle name="Total 2 2 5 2 9" xfId="38389"/>
    <cellStyle name="Total 2 2 5 3" xfId="38390"/>
    <cellStyle name="Total 2 2 5 3 2" xfId="38391"/>
    <cellStyle name="Total 2 2 5 3 2 2" xfId="38392"/>
    <cellStyle name="Total 2 2 5 3 2 3" xfId="38393"/>
    <cellStyle name="Total 2 2 5 3 3" xfId="38394"/>
    <cellStyle name="Total 2 2 5 3 3 2" xfId="38395"/>
    <cellStyle name="Total 2 2 5 3 3 3" xfId="38396"/>
    <cellStyle name="Total 2 2 5 3 4" xfId="38397"/>
    <cellStyle name="Total 2 2 5 3 4 2" xfId="38398"/>
    <cellStyle name="Total 2 2 5 3 4 3" xfId="38399"/>
    <cellStyle name="Total 2 2 5 3 5" xfId="38400"/>
    <cellStyle name="Total 2 2 5 3 5 2" xfId="38401"/>
    <cellStyle name="Total 2 2 5 3 5 3" xfId="38402"/>
    <cellStyle name="Total 2 2 5 3 6" xfId="38403"/>
    <cellStyle name="Total 2 2 5 3 6 2" xfId="38404"/>
    <cellStyle name="Total 2 2 5 3 6 3" xfId="38405"/>
    <cellStyle name="Total 2 2 5 3 7" xfId="38406"/>
    <cellStyle name="Total 2 2 5 3 8" xfId="38407"/>
    <cellStyle name="Total 2 2 5 3 9" xfId="38408"/>
    <cellStyle name="Total 2 2 5 4" xfId="38409"/>
    <cellStyle name="Total 2 2 5 4 2" xfId="38410"/>
    <cellStyle name="Total 2 2 5 4 2 2" xfId="38411"/>
    <cellStyle name="Total 2 2 5 4 2 3" xfId="38412"/>
    <cellStyle name="Total 2 2 5 4 3" xfId="38413"/>
    <cellStyle name="Total 2 2 5 4 3 2" xfId="38414"/>
    <cellStyle name="Total 2 2 5 4 3 3" xfId="38415"/>
    <cellStyle name="Total 2 2 5 4 4" xfId="38416"/>
    <cellStyle name="Total 2 2 5 4 4 2" xfId="38417"/>
    <cellStyle name="Total 2 2 5 4 4 3" xfId="38418"/>
    <cellStyle name="Total 2 2 5 4 5" xfId="38419"/>
    <cellStyle name="Total 2 2 5 4 5 2" xfId="38420"/>
    <cellStyle name="Total 2 2 5 4 5 3" xfId="38421"/>
    <cellStyle name="Total 2 2 5 4 6" xfId="38422"/>
    <cellStyle name="Total 2 2 5 4 6 2" xfId="38423"/>
    <cellStyle name="Total 2 2 5 4 6 3" xfId="38424"/>
    <cellStyle name="Total 2 2 5 4 7" xfId="38425"/>
    <cellStyle name="Total 2 2 5 4 8" xfId="38426"/>
    <cellStyle name="Total 2 2 5 4 9" xfId="38427"/>
    <cellStyle name="Total 2 2 5 5" xfId="38428"/>
    <cellStyle name="Total 2 2 5 5 2" xfId="38429"/>
    <cellStyle name="Total 2 2 5 5 2 2" xfId="38430"/>
    <cellStyle name="Total 2 2 5 5 2 3" xfId="38431"/>
    <cellStyle name="Total 2 2 5 5 3" xfId="38432"/>
    <cellStyle name="Total 2 2 5 5 3 2" xfId="38433"/>
    <cellStyle name="Total 2 2 5 5 3 3" xfId="38434"/>
    <cellStyle name="Total 2 2 5 5 4" xfId="38435"/>
    <cellStyle name="Total 2 2 5 5 4 2" xfId="38436"/>
    <cellStyle name="Total 2 2 5 5 4 3" xfId="38437"/>
    <cellStyle name="Total 2 2 5 5 5" xfId="38438"/>
    <cellStyle name="Total 2 2 5 5 5 2" xfId="38439"/>
    <cellStyle name="Total 2 2 5 5 5 3" xfId="38440"/>
    <cellStyle name="Total 2 2 5 5 6" xfId="38441"/>
    <cellStyle name="Total 2 2 5 5 6 2" xfId="38442"/>
    <cellStyle name="Total 2 2 5 5 6 3" xfId="38443"/>
    <cellStyle name="Total 2 2 5 5 7" xfId="38444"/>
    <cellStyle name="Total 2 2 5 5 8" xfId="38445"/>
    <cellStyle name="Total 2 2 5 5 9" xfId="38446"/>
    <cellStyle name="Total 2 2 5 6" xfId="38447"/>
    <cellStyle name="Total 2 2 5 6 2" xfId="38448"/>
    <cellStyle name="Total 2 2 5 6 2 2" xfId="38449"/>
    <cellStyle name="Total 2 2 5 6 2 3" xfId="38450"/>
    <cellStyle name="Total 2 2 5 6 3" xfId="38451"/>
    <cellStyle name="Total 2 2 5 6 3 2" xfId="38452"/>
    <cellStyle name="Total 2 2 5 6 3 3" xfId="38453"/>
    <cellStyle name="Total 2 2 5 6 4" xfId="38454"/>
    <cellStyle name="Total 2 2 5 6 4 2" xfId="38455"/>
    <cellStyle name="Total 2 2 5 6 4 3" xfId="38456"/>
    <cellStyle name="Total 2 2 5 6 5" xfId="38457"/>
    <cellStyle name="Total 2 2 5 6 5 2" xfId="38458"/>
    <cellStyle name="Total 2 2 5 6 5 3" xfId="38459"/>
    <cellStyle name="Total 2 2 5 6 6" xfId="38460"/>
    <cellStyle name="Total 2 2 5 6 6 2" xfId="38461"/>
    <cellStyle name="Total 2 2 5 6 6 3" xfId="38462"/>
    <cellStyle name="Total 2 2 5 6 7" xfId="38463"/>
    <cellStyle name="Total 2 2 5 6 8" xfId="38464"/>
    <cellStyle name="Total 2 2 5 6 9" xfId="38465"/>
    <cellStyle name="Total 2 2 5 7" xfId="38466"/>
    <cellStyle name="Total 2 2 5 7 2" xfId="38467"/>
    <cellStyle name="Total 2 2 5 7 2 2" xfId="38468"/>
    <cellStyle name="Total 2 2 5 7 2 3" xfId="38469"/>
    <cellStyle name="Total 2 2 5 7 3" xfId="38470"/>
    <cellStyle name="Total 2 2 5 7 3 2" xfId="38471"/>
    <cellStyle name="Total 2 2 5 7 3 3" xfId="38472"/>
    <cellStyle name="Total 2 2 5 7 4" xfId="38473"/>
    <cellStyle name="Total 2 2 5 7 4 2" xfId="38474"/>
    <cellStyle name="Total 2 2 5 7 4 3" xfId="38475"/>
    <cellStyle name="Total 2 2 5 7 5" xfId="38476"/>
    <cellStyle name="Total 2 2 5 7 5 2" xfId="38477"/>
    <cellStyle name="Total 2 2 5 7 5 3" xfId="38478"/>
    <cellStyle name="Total 2 2 5 7 6" xfId="38479"/>
    <cellStyle name="Total 2 2 5 7 6 2" xfId="38480"/>
    <cellStyle name="Total 2 2 5 7 6 3" xfId="38481"/>
    <cellStyle name="Total 2 2 5 7 7" xfId="38482"/>
    <cellStyle name="Total 2 2 5 7 8" xfId="38483"/>
    <cellStyle name="Total 2 2 5 7 9" xfId="38484"/>
    <cellStyle name="Total 2 2 5 8" xfId="38485"/>
    <cellStyle name="Total 2 2 5 8 2" xfId="38486"/>
    <cellStyle name="Total 2 2 5 8 2 2" xfId="38487"/>
    <cellStyle name="Total 2 2 5 8 2 3" xfId="38488"/>
    <cellStyle name="Total 2 2 5 8 3" xfId="38489"/>
    <cellStyle name="Total 2 2 5 8 3 2" xfId="38490"/>
    <cellStyle name="Total 2 2 5 8 3 3" xfId="38491"/>
    <cellStyle name="Total 2 2 5 8 4" xfId="38492"/>
    <cellStyle name="Total 2 2 5 8 4 2" xfId="38493"/>
    <cellStyle name="Total 2 2 5 8 4 3" xfId="38494"/>
    <cellStyle name="Total 2 2 5 8 5" xfId="38495"/>
    <cellStyle name="Total 2 2 5 8 5 2" xfId="38496"/>
    <cellStyle name="Total 2 2 5 8 5 3" xfId="38497"/>
    <cellStyle name="Total 2 2 5 8 6" xfId="38498"/>
    <cellStyle name="Total 2 2 5 8 6 2" xfId="38499"/>
    <cellStyle name="Total 2 2 5 8 6 3" xfId="38500"/>
    <cellStyle name="Total 2 2 5 8 7" xfId="38501"/>
    <cellStyle name="Total 2 2 5 8 8" xfId="38502"/>
    <cellStyle name="Total 2 2 5 8 9" xfId="38503"/>
    <cellStyle name="Total 2 2 5 9" xfId="38504"/>
    <cellStyle name="Total 2 2 5 9 2" xfId="38505"/>
    <cellStyle name="Total 2 2 5 9 2 2" xfId="38506"/>
    <cellStyle name="Total 2 2 5 9 2 3" xfId="38507"/>
    <cellStyle name="Total 2 2 5 9 3" xfId="38508"/>
    <cellStyle name="Total 2 2 5 9 3 2" xfId="38509"/>
    <cellStyle name="Total 2 2 5 9 3 3" xfId="38510"/>
    <cellStyle name="Total 2 2 5 9 4" xfId="38511"/>
    <cellStyle name="Total 2 2 5 9 4 2" xfId="38512"/>
    <cellStyle name="Total 2 2 5 9 4 3" xfId="38513"/>
    <cellStyle name="Total 2 2 5 9 5" xfId="38514"/>
    <cellStyle name="Total 2 2 5 9 5 2" xfId="38515"/>
    <cellStyle name="Total 2 2 5 9 5 3" xfId="38516"/>
    <cellStyle name="Total 2 2 5 9 6" xfId="38517"/>
    <cellStyle name="Total 2 2 5 9 6 2" xfId="38518"/>
    <cellStyle name="Total 2 2 5 9 6 3" xfId="38519"/>
    <cellStyle name="Total 2 2 5 9 7" xfId="38520"/>
    <cellStyle name="Total 2 2 5 9 8" xfId="38521"/>
    <cellStyle name="Total 2 2 6" xfId="38522"/>
    <cellStyle name="Total 2 2 6 10" xfId="38523"/>
    <cellStyle name="Total 2 2 6 11" xfId="38524"/>
    <cellStyle name="Total 2 2 6 2" xfId="38525"/>
    <cellStyle name="Total 2 2 6 2 2" xfId="38526"/>
    <cellStyle name="Total 2 2 6 2 3" xfId="38527"/>
    <cellStyle name="Total 2 2 6 2 4" xfId="38528"/>
    <cellStyle name="Total 2 2 6 3" xfId="38529"/>
    <cellStyle name="Total 2 2 6 3 2" xfId="38530"/>
    <cellStyle name="Total 2 2 6 3 3" xfId="38531"/>
    <cellStyle name="Total 2 2 6 3 4" xfId="38532"/>
    <cellStyle name="Total 2 2 6 4" xfId="38533"/>
    <cellStyle name="Total 2 2 6 4 2" xfId="38534"/>
    <cellStyle name="Total 2 2 6 4 3" xfId="38535"/>
    <cellStyle name="Total 2 2 6 4 4" xfId="38536"/>
    <cellStyle name="Total 2 2 6 5" xfId="38537"/>
    <cellStyle name="Total 2 2 6 5 2" xfId="38538"/>
    <cellStyle name="Total 2 2 6 5 3" xfId="38539"/>
    <cellStyle name="Total 2 2 6 5 4" xfId="38540"/>
    <cellStyle name="Total 2 2 6 6" xfId="38541"/>
    <cellStyle name="Total 2 2 6 6 2" xfId="38542"/>
    <cellStyle name="Total 2 2 6 6 3" xfId="38543"/>
    <cellStyle name="Total 2 2 6 6 4" xfId="38544"/>
    <cellStyle name="Total 2 2 6 7" xfId="38545"/>
    <cellStyle name="Total 2 2 6 8" xfId="38546"/>
    <cellStyle name="Total 2 2 6 9" xfId="38547"/>
    <cellStyle name="Total 2 2 7" xfId="38548"/>
    <cellStyle name="Total 2 2 7 10" xfId="38549"/>
    <cellStyle name="Total 2 2 7 2" xfId="38550"/>
    <cellStyle name="Total 2 2 7 2 2" xfId="38551"/>
    <cellStyle name="Total 2 2 7 2 3" xfId="38552"/>
    <cellStyle name="Total 2 2 7 2 4" xfId="38553"/>
    <cellStyle name="Total 2 2 7 3" xfId="38554"/>
    <cellStyle name="Total 2 2 7 3 2" xfId="38555"/>
    <cellStyle name="Total 2 2 7 3 3" xfId="38556"/>
    <cellStyle name="Total 2 2 7 3 4" xfId="38557"/>
    <cellStyle name="Total 2 2 7 4" xfId="38558"/>
    <cellStyle name="Total 2 2 7 4 2" xfId="38559"/>
    <cellStyle name="Total 2 2 7 4 3" xfId="38560"/>
    <cellStyle name="Total 2 2 7 4 4" xfId="38561"/>
    <cellStyle name="Total 2 2 7 5" xfId="38562"/>
    <cellStyle name="Total 2 2 7 5 2" xfId="38563"/>
    <cellStyle name="Total 2 2 7 5 3" xfId="38564"/>
    <cellStyle name="Total 2 2 7 5 4" xfId="38565"/>
    <cellStyle name="Total 2 2 7 6" xfId="38566"/>
    <cellStyle name="Total 2 2 7 6 2" xfId="38567"/>
    <cellStyle name="Total 2 2 7 6 3" xfId="38568"/>
    <cellStyle name="Total 2 2 7 6 4" xfId="38569"/>
    <cellStyle name="Total 2 2 7 7" xfId="38570"/>
    <cellStyle name="Total 2 2 7 8" xfId="38571"/>
    <cellStyle name="Total 2 2 7 9" xfId="38572"/>
    <cellStyle name="Total 2 2 8" xfId="38573"/>
    <cellStyle name="Total 2 2 8 2" xfId="38574"/>
    <cellStyle name="Total 2 2 8 2 2" xfId="38575"/>
    <cellStyle name="Total 2 2 8 2 3" xfId="38576"/>
    <cellStyle name="Total 2 2 8 3" xfId="38577"/>
    <cellStyle name="Total 2 2 8 3 2" xfId="38578"/>
    <cellStyle name="Total 2 2 8 3 3" xfId="38579"/>
    <cellStyle name="Total 2 2 8 4" xfId="38580"/>
    <cellStyle name="Total 2 2 8 4 2" xfId="38581"/>
    <cellStyle name="Total 2 2 8 4 3" xfId="38582"/>
    <cellStyle name="Total 2 2 8 5" xfId="38583"/>
    <cellStyle name="Total 2 2 8 5 2" xfId="38584"/>
    <cellStyle name="Total 2 2 8 5 3" xfId="38585"/>
    <cellStyle name="Total 2 2 8 6" xfId="38586"/>
    <cellStyle name="Total 2 2 8 6 2" xfId="38587"/>
    <cellStyle name="Total 2 2 8 6 3" xfId="38588"/>
    <cellStyle name="Total 2 2 8 7" xfId="38589"/>
    <cellStyle name="Total 2 2 8 8" xfId="38590"/>
    <cellStyle name="Total 2 2 8 9" xfId="38591"/>
    <cellStyle name="Total 2 2 9" xfId="38592"/>
    <cellStyle name="Total 2 2 9 2" xfId="38593"/>
    <cellStyle name="Total 2 2 9 2 2" xfId="38594"/>
    <cellStyle name="Total 2 2 9 2 3" xfId="38595"/>
    <cellStyle name="Total 2 2 9 3" xfId="38596"/>
    <cellStyle name="Total 2 2 9 3 2" xfId="38597"/>
    <cellStyle name="Total 2 2 9 3 3" xfId="38598"/>
    <cellStyle name="Total 2 2 9 4" xfId="38599"/>
    <cellStyle name="Total 2 2 9 4 2" xfId="38600"/>
    <cellStyle name="Total 2 2 9 4 3" xfId="38601"/>
    <cellStyle name="Total 2 2 9 5" xfId="38602"/>
    <cellStyle name="Total 2 2 9 5 2" xfId="38603"/>
    <cellStyle name="Total 2 2 9 5 3" xfId="38604"/>
    <cellStyle name="Total 2 2 9 6" xfId="38605"/>
    <cellStyle name="Total 2 2 9 6 2" xfId="38606"/>
    <cellStyle name="Total 2 2 9 6 3" xfId="38607"/>
    <cellStyle name="Total 2 2 9 7" xfId="38608"/>
    <cellStyle name="Total 2 2 9 8" xfId="38609"/>
    <cellStyle name="Total 2 2 9 9" xfId="38610"/>
    <cellStyle name="Total 2 20" xfId="38611"/>
    <cellStyle name="Total 2 20 2" xfId="38612"/>
    <cellStyle name="Total 2 20 3" xfId="38613"/>
    <cellStyle name="Total 2 20 4" xfId="38614"/>
    <cellStyle name="Total 2 21" xfId="38615"/>
    <cellStyle name="Total 2 22" xfId="38616"/>
    <cellStyle name="Total 2 23" xfId="38617"/>
    <cellStyle name="Total 2 24" xfId="38618"/>
    <cellStyle name="Total 2 25" xfId="38619"/>
    <cellStyle name="Total 2 26" xfId="38620"/>
    <cellStyle name="Total 2 3" xfId="38621"/>
    <cellStyle name="Total 2 3 10" xfId="38622"/>
    <cellStyle name="Total 2 3 10 2" xfId="38623"/>
    <cellStyle name="Total 2 3 10 2 2" xfId="38624"/>
    <cellStyle name="Total 2 3 10 2 3" xfId="38625"/>
    <cellStyle name="Total 2 3 10 3" xfId="38626"/>
    <cellStyle name="Total 2 3 10 3 2" xfId="38627"/>
    <cellStyle name="Total 2 3 10 3 3" xfId="38628"/>
    <cellStyle name="Total 2 3 10 4" xfId="38629"/>
    <cellStyle name="Total 2 3 10 4 2" xfId="38630"/>
    <cellStyle name="Total 2 3 10 4 3" xfId="38631"/>
    <cellStyle name="Total 2 3 10 5" xfId="38632"/>
    <cellStyle name="Total 2 3 10 5 2" xfId="38633"/>
    <cellStyle name="Total 2 3 10 5 3" xfId="38634"/>
    <cellStyle name="Total 2 3 10 6" xfId="38635"/>
    <cellStyle name="Total 2 3 10 6 2" xfId="38636"/>
    <cellStyle name="Total 2 3 10 6 3" xfId="38637"/>
    <cellStyle name="Total 2 3 10 7" xfId="38638"/>
    <cellStyle name="Total 2 3 10 8" xfId="38639"/>
    <cellStyle name="Total 2 3 10 9" xfId="38640"/>
    <cellStyle name="Total 2 3 11" xfId="38641"/>
    <cellStyle name="Total 2 3 11 2" xfId="38642"/>
    <cellStyle name="Total 2 3 11 2 2" xfId="38643"/>
    <cellStyle name="Total 2 3 11 2 3" xfId="38644"/>
    <cellStyle name="Total 2 3 11 3" xfId="38645"/>
    <cellStyle name="Total 2 3 11 3 2" xfId="38646"/>
    <cellStyle name="Total 2 3 11 3 3" xfId="38647"/>
    <cellStyle name="Total 2 3 11 4" xfId="38648"/>
    <cellStyle name="Total 2 3 11 4 2" xfId="38649"/>
    <cellStyle name="Total 2 3 11 4 3" xfId="38650"/>
    <cellStyle name="Total 2 3 11 5" xfId="38651"/>
    <cellStyle name="Total 2 3 11 5 2" xfId="38652"/>
    <cellStyle name="Total 2 3 11 5 3" xfId="38653"/>
    <cellStyle name="Total 2 3 11 6" xfId="38654"/>
    <cellStyle name="Total 2 3 11 6 2" xfId="38655"/>
    <cellStyle name="Total 2 3 11 6 3" xfId="38656"/>
    <cellStyle name="Total 2 3 11 7" xfId="38657"/>
    <cellStyle name="Total 2 3 11 8" xfId="38658"/>
    <cellStyle name="Total 2 3 11 9" xfId="38659"/>
    <cellStyle name="Total 2 3 12" xfId="38660"/>
    <cellStyle name="Total 2 3 12 2" xfId="38661"/>
    <cellStyle name="Total 2 3 12 2 2" xfId="38662"/>
    <cellStyle name="Total 2 3 12 2 3" xfId="38663"/>
    <cellStyle name="Total 2 3 12 3" xfId="38664"/>
    <cellStyle name="Total 2 3 12 3 2" xfId="38665"/>
    <cellStyle name="Total 2 3 12 3 3" xfId="38666"/>
    <cellStyle name="Total 2 3 12 4" xfId="38667"/>
    <cellStyle name="Total 2 3 12 4 2" xfId="38668"/>
    <cellStyle name="Total 2 3 12 4 3" xfId="38669"/>
    <cellStyle name="Total 2 3 12 5" xfId="38670"/>
    <cellStyle name="Total 2 3 12 5 2" xfId="38671"/>
    <cellStyle name="Total 2 3 12 5 3" xfId="38672"/>
    <cellStyle name="Total 2 3 12 6" xfId="38673"/>
    <cellStyle name="Total 2 3 12 6 2" xfId="38674"/>
    <cellStyle name="Total 2 3 12 6 3" xfId="38675"/>
    <cellStyle name="Total 2 3 12 7" xfId="38676"/>
    <cellStyle name="Total 2 3 12 8" xfId="38677"/>
    <cellStyle name="Total 2 3 12 9" xfId="38678"/>
    <cellStyle name="Total 2 3 13" xfId="38679"/>
    <cellStyle name="Total 2 3 13 2" xfId="38680"/>
    <cellStyle name="Total 2 3 13 2 2" xfId="38681"/>
    <cellStyle name="Total 2 3 13 2 3" xfId="38682"/>
    <cellStyle name="Total 2 3 13 3" xfId="38683"/>
    <cellStyle name="Total 2 3 13 3 2" xfId="38684"/>
    <cellStyle name="Total 2 3 13 3 3" xfId="38685"/>
    <cellStyle name="Total 2 3 13 4" xfId="38686"/>
    <cellStyle name="Total 2 3 13 4 2" xfId="38687"/>
    <cellStyle name="Total 2 3 13 4 3" xfId="38688"/>
    <cellStyle name="Total 2 3 13 5" xfId="38689"/>
    <cellStyle name="Total 2 3 13 5 2" xfId="38690"/>
    <cellStyle name="Total 2 3 13 5 3" xfId="38691"/>
    <cellStyle name="Total 2 3 13 6" xfId="38692"/>
    <cellStyle name="Total 2 3 13 6 2" xfId="38693"/>
    <cellStyle name="Total 2 3 13 6 3" xfId="38694"/>
    <cellStyle name="Total 2 3 13 7" xfId="38695"/>
    <cellStyle name="Total 2 3 13 8" xfId="38696"/>
    <cellStyle name="Total 2 3 13 9" xfId="38697"/>
    <cellStyle name="Total 2 3 14" xfId="38698"/>
    <cellStyle name="Total 2 3 14 2" xfId="38699"/>
    <cellStyle name="Total 2 3 14 2 2" xfId="38700"/>
    <cellStyle name="Total 2 3 14 2 3" xfId="38701"/>
    <cellStyle name="Total 2 3 14 3" xfId="38702"/>
    <cellStyle name="Total 2 3 14 3 2" xfId="38703"/>
    <cellStyle name="Total 2 3 14 3 3" xfId="38704"/>
    <cellStyle name="Total 2 3 14 4" xfId="38705"/>
    <cellStyle name="Total 2 3 14 4 2" xfId="38706"/>
    <cellStyle name="Total 2 3 14 4 3" xfId="38707"/>
    <cellStyle name="Total 2 3 14 5" xfId="38708"/>
    <cellStyle name="Total 2 3 14 5 2" xfId="38709"/>
    <cellStyle name="Total 2 3 14 5 3" xfId="38710"/>
    <cellStyle name="Total 2 3 14 6" xfId="38711"/>
    <cellStyle name="Total 2 3 14 6 2" xfId="38712"/>
    <cellStyle name="Total 2 3 14 6 3" xfId="38713"/>
    <cellStyle name="Total 2 3 14 7" xfId="38714"/>
    <cellStyle name="Total 2 3 14 8" xfId="38715"/>
    <cellStyle name="Total 2 3 14 9" xfId="38716"/>
    <cellStyle name="Total 2 3 15" xfId="38717"/>
    <cellStyle name="Total 2 3 15 2" xfId="38718"/>
    <cellStyle name="Total 2 3 15 2 2" xfId="38719"/>
    <cellStyle name="Total 2 3 15 2 3" xfId="38720"/>
    <cellStyle name="Total 2 3 15 3" xfId="38721"/>
    <cellStyle name="Total 2 3 15 3 2" xfId="38722"/>
    <cellStyle name="Total 2 3 15 3 3" xfId="38723"/>
    <cellStyle name="Total 2 3 15 4" xfId="38724"/>
    <cellStyle name="Total 2 3 15 4 2" xfId="38725"/>
    <cellStyle name="Total 2 3 15 4 3" xfId="38726"/>
    <cellStyle name="Total 2 3 15 5" xfId="38727"/>
    <cellStyle name="Total 2 3 15 5 2" xfId="38728"/>
    <cellStyle name="Total 2 3 15 5 3" xfId="38729"/>
    <cellStyle name="Total 2 3 15 6" xfId="38730"/>
    <cellStyle name="Total 2 3 15 6 2" xfId="38731"/>
    <cellStyle name="Total 2 3 15 6 3" xfId="38732"/>
    <cellStyle name="Total 2 3 15 7" xfId="38733"/>
    <cellStyle name="Total 2 3 15 8" xfId="38734"/>
    <cellStyle name="Total 2 3 15 9" xfId="38735"/>
    <cellStyle name="Total 2 3 16" xfId="38736"/>
    <cellStyle name="Total 2 3 16 2" xfId="38737"/>
    <cellStyle name="Total 2 3 16 3" xfId="38738"/>
    <cellStyle name="Total 2 3 16 4" xfId="38739"/>
    <cellStyle name="Total 2 3 17" xfId="38740"/>
    <cellStyle name="Total 2 3 18" xfId="38741"/>
    <cellStyle name="Total 2 3 19" xfId="38742"/>
    <cellStyle name="Total 2 3 2" xfId="38743"/>
    <cellStyle name="Total 2 3 2 10" xfId="38744"/>
    <cellStyle name="Total 2 3 2 10 2" xfId="38745"/>
    <cellStyle name="Total 2 3 2 10 2 2" xfId="38746"/>
    <cellStyle name="Total 2 3 2 10 2 3" xfId="38747"/>
    <cellStyle name="Total 2 3 2 10 3" xfId="38748"/>
    <cellStyle name="Total 2 3 2 10 3 2" xfId="38749"/>
    <cellStyle name="Total 2 3 2 10 3 3" xfId="38750"/>
    <cellStyle name="Total 2 3 2 10 4" xfId="38751"/>
    <cellStyle name="Total 2 3 2 10 4 2" xfId="38752"/>
    <cellStyle name="Total 2 3 2 10 4 3" xfId="38753"/>
    <cellStyle name="Total 2 3 2 10 5" xfId="38754"/>
    <cellStyle name="Total 2 3 2 10 5 2" xfId="38755"/>
    <cellStyle name="Total 2 3 2 10 5 3" xfId="38756"/>
    <cellStyle name="Total 2 3 2 10 6" xfId="38757"/>
    <cellStyle name="Total 2 3 2 10 6 2" xfId="38758"/>
    <cellStyle name="Total 2 3 2 10 6 3" xfId="38759"/>
    <cellStyle name="Total 2 3 2 10 7" xfId="38760"/>
    <cellStyle name="Total 2 3 2 10 8" xfId="38761"/>
    <cellStyle name="Total 2 3 2 10 9" xfId="38762"/>
    <cellStyle name="Total 2 3 2 11" xfId="38763"/>
    <cellStyle name="Total 2 3 2 11 2" xfId="38764"/>
    <cellStyle name="Total 2 3 2 11 2 2" xfId="38765"/>
    <cellStyle name="Total 2 3 2 11 2 3" xfId="38766"/>
    <cellStyle name="Total 2 3 2 11 3" xfId="38767"/>
    <cellStyle name="Total 2 3 2 11 3 2" xfId="38768"/>
    <cellStyle name="Total 2 3 2 11 3 3" xfId="38769"/>
    <cellStyle name="Total 2 3 2 11 4" xfId="38770"/>
    <cellStyle name="Total 2 3 2 11 4 2" xfId="38771"/>
    <cellStyle name="Total 2 3 2 11 4 3" xfId="38772"/>
    <cellStyle name="Total 2 3 2 11 5" xfId="38773"/>
    <cellStyle name="Total 2 3 2 11 5 2" xfId="38774"/>
    <cellStyle name="Total 2 3 2 11 5 3" xfId="38775"/>
    <cellStyle name="Total 2 3 2 11 6" xfId="38776"/>
    <cellStyle name="Total 2 3 2 11 6 2" xfId="38777"/>
    <cellStyle name="Total 2 3 2 11 6 3" xfId="38778"/>
    <cellStyle name="Total 2 3 2 11 7" xfId="38779"/>
    <cellStyle name="Total 2 3 2 11 8" xfId="38780"/>
    <cellStyle name="Total 2 3 2 11 9" xfId="38781"/>
    <cellStyle name="Total 2 3 2 12" xfId="38782"/>
    <cellStyle name="Total 2 3 2 12 2" xfId="38783"/>
    <cellStyle name="Total 2 3 2 12 2 2" xfId="38784"/>
    <cellStyle name="Total 2 3 2 12 2 3" xfId="38785"/>
    <cellStyle name="Total 2 3 2 12 3" xfId="38786"/>
    <cellStyle name="Total 2 3 2 12 3 2" xfId="38787"/>
    <cellStyle name="Total 2 3 2 12 3 3" xfId="38788"/>
    <cellStyle name="Total 2 3 2 12 4" xfId="38789"/>
    <cellStyle name="Total 2 3 2 12 4 2" xfId="38790"/>
    <cellStyle name="Total 2 3 2 12 4 3" xfId="38791"/>
    <cellStyle name="Total 2 3 2 12 5" xfId="38792"/>
    <cellStyle name="Total 2 3 2 12 5 2" xfId="38793"/>
    <cellStyle name="Total 2 3 2 12 5 3" xfId="38794"/>
    <cellStyle name="Total 2 3 2 12 6" xfId="38795"/>
    <cellStyle name="Total 2 3 2 12 6 2" xfId="38796"/>
    <cellStyle name="Total 2 3 2 12 6 3" xfId="38797"/>
    <cellStyle name="Total 2 3 2 12 7" xfId="38798"/>
    <cellStyle name="Total 2 3 2 12 8" xfId="38799"/>
    <cellStyle name="Total 2 3 2 12 9" xfId="38800"/>
    <cellStyle name="Total 2 3 2 13" xfId="38801"/>
    <cellStyle name="Total 2 3 2 13 2" xfId="38802"/>
    <cellStyle name="Total 2 3 2 13 2 2" xfId="38803"/>
    <cellStyle name="Total 2 3 2 13 2 3" xfId="38804"/>
    <cellStyle name="Total 2 3 2 13 3" xfId="38805"/>
    <cellStyle name="Total 2 3 2 13 3 2" xfId="38806"/>
    <cellStyle name="Total 2 3 2 13 3 3" xfId="38807"/>
    <cellStyle name="Total 2 3 2 13 4" xfId="38808"/>
    <cellStyle name="Total 2 3 2 13 4 2" xfId="38809"/>
    <cellStyle name="Total 2 3 2 13 4 3" xfId="38810"/>
    <cellStyle name="Total 2 3 2 13 5" xfId="38811"/>
    <cellStyle name="Total 2 3 2 13 5 2" xfId="38812"/>
    <cellStyle name="Total 2 3 2 13 5 3" xfId="38813"/>
    <cellStyle name="Total 2 3 2 13 6" xfId="38814"/>
    <cellStyle name="Total 2 3 2 13 6 2" xfId="38815"/>
    <cellStyle name="Total 2 3 2 13 6 3" xfId="38816"/>
    <cellStyle name="Total 2 3 2 13 7" xfId="38817"/>
    <cellStyle name="Total 2 3 2 13 8" xfId="38818"/>
    <cellStyle name="Total 2 3 2 13 9" xfId="38819"/>
    <cellStyle name="Total 2 3 2 14" xfId="38820"/>
    <cellStyle name="Total 2 3 2 14 2" xfId="38821"/>
    <cellStyle name="Total 2 3 2 14 3" xfId="38822"/>
    <cellStyle name="Total 2 3 2 14 4" xfId="38823"/>
    <cellStyle name="Total 2 3 2 15" xfId="38824"/>
    <cellStyle name="Total 2 3 2 16" xfId="38825"/>
    <cellStyle name="Total 2 3 2 17" xfId="38826"/>
    <cellStyle name="Total 2 3 2 18" xfId="38827"/>
    <cellStyle name="Total 2 3 2 19" xfId="38828"/>
    <cellStyle name="Total 2 3 2 2" xfId="38829"/>
    <cellStyle name="Total 2 3 2 2 10" xfId="38830"/>
    <cellStyle name="Total 2 3 2 2 10 2" xfId="38831"/>
    <cellStyle name="Total 2 3 2 2 10 2 2" xfId="38832"/>
    <cellStyle name="Total 2 3 2 2 10 2 3" xfId="38833"/>
    <cellStyle name="Total 2 3 2 2 10 3" xfId="38834"/>
    <cellStyle name="Total 2 3 2 2 10 3 2" xfId="38835"/>
    <cellStyle name="Total 2 3 2 2 10 3 3" xfId="38836"/>
    <cellStyle name="Total 2 3 2 2 10 4" xfId="38837"/>
    <cellStyle name="Total 2 3 2 2 10 4 2" xfId="38838"/>
    <cellStyle name="Total 2 3 2 2 10 4 3" xfId="38839"/>
    <cellStyle name="Total 2 3 2 2 10 5" xfId="38840"/>
    <cellStyle name="Total 2 3 2 2 10 5 2" xfId="38841"/>
    <cellStyle name="Total 2 3 2 2 10 5 3" xfId="38842"/>
    <cellStyle name="Total 2 3 2 2 10 6" xfId="38843"/>
    <cellStyle name="Total 2 3 2 2 10 6 2" xfId="38844"/>
    <cellStyle name="Total 2 3 2 2 10 6 3" xfId="38845"/>
    <cellStyle name="Total 2 3 2 2 10 7" xfId="38846"/>
    <cellStyle name="Total 2 3 2 2 10 8" xfId="38847"/>
    <cellStyle name="Total 2 3 2 2 11" xfId="38848"/>
    <cellStyle name="Total 2 3 2 2 11 2" xfId="38849"/>
    <cellStyle name="Total 2 3 2 2 11 2 2" xfId="38850"/>
    <cellStyle name="Total 2 3 2 2 11 2 3" xfId="38851"/>
    <cellStyle name="Total 2 3 2 2 11 3" xfId="38852"/>
    <cellStyle name="Total 2 3 2 2 11 3 2" xfId="38853"/>
    <cellStyle name="Total 2 3 2 2 11 3 3" xfId="38854"/>
    <cellStyle name="Total 2 3 2 2 11 4" xfId="38855"/>
    <cellStyle name="Total 2 3 2 2 11 4 2" xfId="38856"/>
    <cellStyle name="Total 2 3 2 2 11 4 3" xfId="38857"/>
    <cellStyle name="Total 2 3 2 2 11 5" xfId="38858"/>
    <cellStyle name="Total 2 3 2 2 11 5 2" xfId="38859"/>
    <cellStyle name="Total 2 3 2 2 11 5 3" xfId="38860"/>
    <cellStyle name="Total 2 3 2 2 11 6" xfId="38861"/>
    <cellStyle name="Total 2 3 2 2 11 6 2" xfId="38862"/>
    <cellStyle name="Total 2 3 2 2 11 6 3" xfId="38863"/>
    <cellStyle name="Total 2 3 2 2 11 7" xfId="38864"/>
    <cellStyle name="Total 2 3 2 2 11 8" xfId="38865"/>
    <cellStyle name="Total 2 3 2 2 12" xfId="38866"/>
    <cellStyle name="Total 2 3 2 2 12 2" xfId="38867"/>
    <cellStyle name="Total 2 3 2 2 12 2 2" xfId="38868"/>
    <cellStyle name="Total 2 3 2 2 12 2 3" xfId="38869"/>
    <cellStyle name="Total 2 3 2 2 12 3" xfId="38870"/>
    <cellStyle name="Total 2 3 2 2 12 3 2" xfId="38871"/>
    <cellStyle name="Total 2 3 2 2 12 3 3" xfId="38872"/>
    <cellStyle name="Total 2 3 2 2 12 4" xfId="38873"/>
    <cellStyle name="Total 2 3 2 2 12 4 2" xfId="38874"/>
    <cellStyle name="Total 2 3 2 2 12 4 3" xfId="38875"/>
    <cellStyle name="Total 2 3 2 2 12 5" xfId="38876"/>
    <cellStyle name="Total 2 3 2 2 12 5 2" xfId="38877"/>
    <cellStyle name="Total 2 3 2 2 12 5 3" xfId="38878"/>
    <cellStyle name="Total 2 3 2 2 12 6" xfId="38879"/>
    <cellStyle name="Total 2 3 2 2 12 6 2" xfId="38880"/>
    <cellStyle name="Total 2 3 2 2 12 6 3" xfId="38881"/>
    <cellStyle name="Total 2 3 2 2 12 7" xfId="38882"/>
    <cellStyle name="Total 2 3 2 2 12 8" xfId="38883"/>
    <cellStyle name="Total 2 3 2 2 13" xfId="38884"/>
    <cellStyle name="Total 2 3 2 2 13 2" xfId="38885"/>
    <cellStyle name="Total 2 3 2 2 13 2 2" xfId="38886"/>
    <cellStyle name="Total 2 3 2 2 13 2 3" xfId="38887"/>
    <cellStyle name="Total 2 3 2 2 13 3" xfId="38888"/>
    <cellStyle name="Total 2 3 2 2 13 3 2" xfId="38889"/>
    <cellStyle name="Total 2 3 2 2 13 3 3" xfId="38890"/>
    <cellStyle name="Total 2 3 2 2 13 4" xfId="38891"/>
    <cellStyle name="Total 2 3 2 2 13 4 2" xfId="38892"/>
    <cellStyle name="Total 2 3 2 2 13 4 3" xfId="38893"/>
    <cellStyle name="Total 2 3 2 2 13 5" xfId="38894"/>
    <cellStyle name="Total 2 3 2 2 13 5 2" xfId="38895"/>
    <cellStyle name="Total 2 3 2 2 13 5 3" xfId="38896"/>
    <cellStyle name="Total 2 3 2 2 13 6" xfId="38897"/>
    <cellStyle name="Total 2 3 2 2 13 6 2" xfId="38898"/>
    <cellStyle name="Total 2 3 2 2 13 6 3" xfId="38899"/>
    <cellStyle name="Total 2 3 2 2 13 7" xfId="38900"/>
    <cellStyle name="Total 2 3 2 2 13 8" xfId="38901"/>
    <cellStyle name="Total 2 3 2 2 14" xfId="38902"/>
    <cellStyle name="Total 2 3 2 2 14 2" xfId="38903"/>
    <cellStyle name="Total 2 3 2 2 14 2 2" xfId="38904"/>
    <cellStyle name="Total 2 3 2 2 14 2 3" xfId="38905"/>
    <cellStyle name="Total 2 3 2 2 14 3" xfId="38906"/>
    <cellStyle name="Total 2 3 2 2 14 3 2" xfId="38907"/>
    <cellStyle name="Total 2 3 2 2 14 3 3" xfId="38908"/>
    <cellStyle name="Total 2 3 2 2 14 4" xfId="38909"/>
    <cellStyle name="Total 2 3 2 2 14 4 2" xfId="38910"/>
    <cellStyle name="Total 2 3 2 2 14 4 3" xfId="38911"/>
    <cellStyle name="Total 2 3 2 2 14 5" xfId="38912"/>
    <cellStyle name="Total 2 3 2 2 14 5 2" xfId="38913"/>
    <cellStyle name="Total 2 3 2 2 14 5 3" xfId="38914"/>
    <cellStyle name="Total 2 3 2 2 14 6" xfId="38915"/>
    <cellStyle name="Total 2 3 2 2 14 6 2" xfId="38916"/>
    <cellStyle name="Total 2 3 2 2 14 6 3" xfId="38917"/>
    <cellStyle name="Total 2 3 2 2 14 7" xfId="38918"/>
    <cellStyle name="Total 2 3 2 2 14 8" xfId="38919"/>
    <cellStyle name="Total 2 3 2 2 15" xfId="38920"/>
    <cellStyle name="Total 2 3 2 2 15 2" xfId="38921"/>
    <cellStyle name="Total 2 3 2 2 15 3" xfId="38922"/>
    <cellStyle name="Total 2 3 2 2 16" xfId="38923"/>
    <cellStyle name="Total 2 3 2 2 16 2" xfId="38924"/>
    <cellStyle name="Total 2 3 2 2 16 3" xfId="38925"/>
    <cellStyle name="Total 2 3 2 2 17" xfId="38926"/>
    <cellStyle name="Total 2 3 2 2 18" xfId="38927"/>
    <cellStyle name="Total 2 3 2 2 2" xfId="38928"/>
    <cellStyle name="Total 2 3 2 2 2 2" xfId="38929"/>
    <cellStyle name="Total 2 3 2 2 2 2 2" xfId="38930"/>
    <cellStyle name="Total 2 3 2 2 2 2 3" xfId="38931"/>
    <cellStyle name="Total 2 3 2 2 2 3" xfId="38932"/>
    <cellStyle name="Total 2 3 2 2 2 3 2" xfId="38933"/>
    <cellStyle name="Total 2 3 2 2 2 3 3" xfId="38934"/>
    <cellStyle name="Total 2 3 2 2 2 4" xfId="38935"/>
    <cellStyle name="Total 2 3 2 2 2 4 2" xfId="38936"/>
    <cellStyle name="Total 2 3 2 2 2 4 3" xfId="38937"/>
    <cellStyle name="Total 2 3 2 2 2 5" xfId="38938"/>
    <cellStyle name="Total 2 3 2 2 2 5 2" xfId="38939"/>
    <cellStyle name="Total 2 3 2 2 2 5 3" xfId="38940"/>
    <cellStyle name="Total 2 3 2 2 2 6" xfId="38941"/>
    <cellStyle name="Total 2 3 2 2 2 6 2" xfId="38942"/>
    <cellStyle name="Total 2 3 2 2 2 6 3" xfId="38943"/>
    <cellStyle name="Total 2 3 2 2 2 7" xfId="38944"/>
    <cellStyle name="Total 2 3 2 2 2 8" xfId="38945"/>
    <cellStyle name="Total 2 3 2 2 2 9" xfId="38946"/>
    <cellStyle name="Total 2 3 2 2 3" xfId="38947"/>
    <cellStyle name="Total 2 3 2 2 3 2" xfId="38948"/>
    <cellStyle name="Total 2 3 2 2 3 2 2" xfId="38949"/>
    <cellStyle name="Total 2 3 2 2 3 2 3" xfId="38950"/>
    <cellStyle name="Total 2 3 2 2 3 3" xfId="38951"/>
    <cellStyle name="Total 2 3 2 2 3 3 2" xfId="38952"/>
    <cellStyle name="Total 2 3 2 2 3 3 3" xfId="38953"/>
    <cellStyle name="Total 2 3 2 2 3 4" xfId="38954"/>
    <cellStyle name="Total 2 3 2 2 3 4 2" xfId="38955"/>
    <cellStyle name="Total 2 3 2 2 3 4 3" xfId="38956"/>
    <cellStyle name="Total 2 3 2 2 3 5" xfId="38957"/>
    <cellStyle name="Total 2 3 2 2 3 5 2" xfId="38958"/>
    <cellStyle name="Total 2 3 2 2 3 5 3" xfId="38959"/>
    <cellStyle name="Total 2 3 2 2 3 6" xfId="38960"/>
    <cellStyle name="Total 2 3 2 2 3 6 2" xfId="38961"/>
    <cellStyle name="Total 2 3 2 2 3 6 3" xfId="38962"/>
    <cellStyle name="Total 2 3 2 2 3 7" xfId="38963"/>
    <cellStyle name="Total 2 3 2 2 3 8" xfId="38964"/>
    <cellStyle name="Total 2 3 2 2 3 9" xfId="38965"/>
    <cellStyle name="Total 2 3 2 2 4" xfId="38966"/>
    <cellStyle name="Total 2 3 2 2 4 2" xfId="38967"/>
    <cellStyle name="Total 2 3 2 2 4 2 2" xfId="38968"/>
    <cellStyle name="Total 2 3 2 2 4 2 3" xfId="38969"/>
    <cellStyle name="Total 2 3 2 2 4 3" xfId="38970"/>
    <cellStyle name="Total 2 3 2 2 4 3 2" xfId="38971"/>
    <cellStyle name="Total 2 3 2 2 4 3 3" xfId="38972"/>
    <cellStyle name="Total 2 3 2 2 4 4" xfId="38973"/>
    <cellStyle name="Total 2 3 2 2 4 4 2" xfId="38974"/>
    <cellStyle name="Total 2 3 2 2 4 4 3" xfId="38975"/>
    <cellStyle name="Total 2 3 2 2 4 5" xfId="38976"/>
    <cellStyle name="Total 2 3 2 2 4 5 2" xfId="38977"/>
    <cellStyle name="Total 2 3 2 2 4 5 3" xfId="38978"/>
    <cellStyle name="Total 2 3 2 2 4 6" xfId="38979"/>
    <cellStyle name="Total 2 3 2 2 4 6 2" xfId="38980"/>
    <cellStyle name="Total 2 3 2 2 4 6 3" xfId="38981"/>
    <cellStyle name="Total 2 3 2 2 4 7" xfId="38982"/>
    <cellStyle name="Total 2 3 2 2 4 8" xfId="38983"/>
    <cellStyle name="Total 2 3 2 2 4 9" xfId="38984"/>
    <cellStyle name="Total 2 3 2 2 5" xfId="38985"/>
    <cellStyle name="Total 2 3 2 2 5 2" xfId="38986"/>
    <cellStyle name="Total 2 3 2 2 5 2 2" xfId="38987"/>
    <cellStyle name="Total 2 3 2 2 5 2 3" xfId="38988"/>
    <cellStyle name="Total 2 3 2 2 5 3" xfId="38989"/>
    <cellStyle name="Total 2 3 2 2 5 3 2" xfId="38990"/>
    <cellStyle name="Total 2 3 2 2 5 3 3" xfId="38991"/>
    <cellStyle name="Total 2 3 2 2 5 4" xfId="38992"/>
    <cellStyle name="Total 2 3 2 2 5 4 2" xfId="38993"/>
    <cellStyle name="Total 2 3 2 2 5 4 3" xfId="38994"/>
    <cellStyle name="Total 2 3 2 2 5 5" xfId="38995"/>
    <cellStyle name="Total 2 3 2 2 5 5 2" xfId="38996"/>
    <cellStyle name="Total 2 3 2 2 5 5 3" xfId="38997"/>
    <cellStyle name="Total 2 3 2 2 5 6" xfId="38998"/>
    <cellStyle name="Total 2 3 2 2 5 6 2" xfId="38999"/>
    <cellStyle name="Total 2 3 2 2 5 6 3" xfId="39000"/>
    <cellStyle name="Total 2 3 2 2 5 7" xfId="39001"/>
    <cellStyle name="Total 2 3 2 2 5 8" xfId="39002"/>
    <cellStyle name="Total 2 3 2 2 5 9" xfId="39003"/>
    <cellStyle name="Total 2 3 2 2 6" xfId="39004"/>
    <cellStyle name="Total 2 3 2 2 6 2" xfId="39005"/>
    <cellStyle name="Total 2 3 2 2 6 2 2" xfId="39006"/>
    <cellStyle name="Total 2 3 2 2 6 2 3" xfId="39007"/>
    <cellStyle name="Total 2 3 2 2 6 3" xfId="39008"/>
    <cellStyle name="Total 2 3 2 2 6 3 2" xfId="39009"/>
    <cellStyle name="Total 2 3 2 2 6 3 3" xfId="39010"/>
    <cellStyle name="Total 2 3 2 2 6 4" xfId="39011"/>
    <cellStyle name="Total 2 3 2 2 6 4 2" xfId="39012"/>
    <cellStyle name="Total 2 3 2 2 6 4 3" xfId="39013"/>
    <cellStyle name="Total 2 3 2 2 6 5" xfId="39014"/>
    <cellStyle name="Total 2 3 2 2 6 5 2" xfId="39015"/>
    <cellStyle name="Total 2 3 2 2 6 5 3" xfId="39016"/>
    <cellStyle name="Total 2 3 2 2 6 6" xfId="39017"/>
    <cellStyle name="Total 2 3 2 2 6 6 2" xfId="39018"/>
    <cellStyle name="Total 2 3 2 2 6 6 3" xfId="39019"/>
    <cellStyle name="Total 2 3 2 2 6 7" xfId="39020"/>
    <cellStyle name="Total 2 3 2 2 6 8" xfId="39021"/>
    <cellStyle name="Total 2 3 2 2 6 9" xfId="39022"/>
    <cellStyle name="Total 2 3 2 2 7" xfId="39023"/>
    <cellStyle name="Total 2 3 2 2 7 2" xfId="39024"/>
    <cellStyle name="Total 2 3 2 2 7 2 2" xfId="39025"/>
    <cellStyle name="Total 2 3 2 2 7 2 3" xfId="39026"/>
    <cellStyle name="Total 2 3 2 2 7 3" xfId="39027"/>
    <cellStyle name="Total 2 3 2 2 7 3 2" xfId="39028"/>
    <cellStyle name="Total 2 3 2 2 7 3 3" xfId="39029"/>
    <cellStyle name="Total 2 3 2 2 7 4" xfId="39030"/>
    <cellStyle name="Total 2 3 2 2 7 4 2" xfId="39031"/>
    <cellStyle name="Total 2 3 2 2 7 4 3" xfId="39032"/>
    <cellStyle name="Total 2 3 2 2 7 5" xfId="39033"/>
    <cellStyle name="Total 2 3 2 2 7 5 2" xfId="39034"/>
    <cellStyle name="Total 2 3 2 2 7 5 3" xfId="39035"/>
    <cellStyle name="Total 2 3 2 2 7 6" xfId="39036"/>
    <cellStyle name="Total 2 3 2 2 7 6 2" xfId="39037"/>
    <cellStyle name="Total 2 3 2 2 7 6 3" xfId="39038"/>
    <cellStyle name="Total 2 3 2 2 7 7" xfId="39039"/>
    <cellStyle name="Total 2 3 2 2 7 8" xfId="39040"/>
    <cellStyle name="Total 2 3 2 2 7 9" xfId="39041"/>
    <cellStyle name="Total 2 3 2 2 8" xfId="39042"/>
    <cellStyle name="Total 2 3 2 2 8 2" xfId="39043"/>
    <cellStyle name="Total 2 3 2 2 8 2 2" xfId="39044"/>
    <cellStyle name="Total 2 3 2 2 8 2 3" xfId="39045"/>
    <cellStyle name="Total 2 3 2 2 8 3" xfId="39046"/>
    <cellStyle name="Total 2 3 2 2 8 3 2" xfId="39047"/>
    <cellStyle name="Total 2 3 2 2 8 3 3" xfId="39048"/>
    <cellStyle name="Total 2 3 2 2 8 4" xfId="39049"/>
    <cellStyle name="Total 2 3 2 2 8 4 2" xfId="39050"/>
    <cellStyle name="Total 2 3 2 2 8 4 3" xfId="39051"/>
    <cellStyle name="Total 2 3 2 2 8 5" xfId="39052"/>
    <cellStyle name="Total 2 3 2 2 8 5 2" xfId="39053"/>
    <cellStyle name="Total 2 3 2 2 8 5 3" xfId="39054"/>
    <cellStyle name="Total 2 3 2 2 8 6" xfId="39055"/>
    <cellStyle name="Total 2 3 2 2 8 6 2" xfId="39056"/>
    <cellStyle name="Total 2 3 2 2 8 6 3" xfId="39057"/>
    <cellStyle name="Total 2 3 2 2 8 7" xfId="39058"/>
    <cellStyle name="Total 2 3 2 2 8 8" xfId="39059"/>
    <cellStyle name="Total 2 3 2 2 8 9" xfId="39060"/>
    <cellStyle name="Total 2 3 2 2 9" xfId="39061"/>
    <cellStyle name="Total 2 3 2 2 9 2" xfId="39062"/>
    <cellStyle name="Total 2 3 2 2 9 2 2" xfId="39063"/>
    <cellStyle name="Total 2 3 2 2 9 2 3" xfId="39064"/>
    <cellStyle name="Total 2 3 2 2 9 3" xfId="39065"/>
    <cellStyle name="Total 2 3 2 2 9 3 2" xfId="39066"/>
    <cellStyle name="Total 2 3 2 2 9 3 3" xfId="39067"/>
    <cellStyle name="Total 2 3 2 2 9 4" xfId="39068"/>
    <cellStyle name="Total 2 3 2 2 9 4 2" xfId="39069"/>
    <cellStyle name="Total 2 3 2 2 9 4 3" xfId="39070"/>
    <cellStyle name="Total 2 3 2 2 9 5" xfId="39071"/>
    <cellStyle name="Total 2 3 2 2 9 5 2" xfId="39072"/>
    <cellStyle name="Total 2 3 2 2 9 5 3" xfId="39073"/>
    <cellStyle name="Total 2 3 2 2 9 6" xfId="39074"/>
    <cellStyle name="Total 2 3 2 2 9 6 2" xfId="39075"/>
    <cellStyle name="Total 2 3 2 2 9 6 3" xfId="39076"/>
    <cellStyle name="Total 2 3 2 2 9 7" xfId="39077"/>
    <cellStyle name="Total 2 3 2 2 9 8" xfId="39078"/>
    <cellStyle name="Total 2 3 2 20" xfId="39079"/>
    <cellStyle name="Total 2 3 2 3" xfId="39080"/>
    <cellStyle name="Total 2 3 2 3 10" xfId="39081"/>
    <cellStyle name="Total 2 3 2 3 10 2" xfId="39082"/>
    <cellStyle name="Total 2 3 2 3 10 2 2" xfId="39083"/>
    <cellStyle name="Total 2 3 2 3 10 2 3" xfId="39084"/>
    <cellStyle name="Total 2 3 2 3 10 3" xfId="39085"/>
    <cellStyle name="Total 2 3 2 3 10 3 2" xfId="39086"/>
    <cellStyle name="Total 2 3 2 3 10 3 3" xfId="39087"/>
    <cellStyle name="Total 2 3 2 3 10 4" xfId="39088"/>
    <cellStyle name="Total 2 3 2 3 10 4 2" xfId="39089"/>
    <cellStyle name="Total 2 3 2 3 10 4 3" xfId="39090"/>
    <cellStyle name="Total 2 3 2 3 10 5" xfId="39091"/>
    <cellStyle name="Total 2 3 2 3 10 5 2" xfId="39092"/>
    <cellStyle name="Total 2 3 2 3 10 5 3" xfId="39093"/>
    <cellStyle name="Total 2 3 2 3 10 6" xfId="39094"/>
    <cellStyle name="Total 2 3 2 3 10 6 2" xfId="39095"/>
    <cellStyle name="Total 2 3 2 3 10 6 3" xfId="39096"/>
    <cellStyle name="Total 2 3 2 3 10 7" xfId="39097"/>
    <cellStyle name="Total 2 3 2 3 10 8" xfId="39098"/>
    <cellStyle name="Total 2 3 2 3 11" xfId="39099"/>
    <cellStyle name="Total 2 3 2 3 11 2" xfId="39100"/>
    <cellStyle name="Total 2 3 2 3 11 2 2" xfId="39101"/>
    <cellStyle name="Total 2 3 2 3 11 2 3" xfId="39102"/>
    <cellStyle name="Total 2 3 2 3 11 3" xfId="39103"/>
    <cellStyle name="Total 2 3 2 3 11 3 2" xfId="39104"/>
    <cellStyle name="Total 2 3 2 3 11 3 3" xfId="39105"/>
    <cellStyle name="Total 2 3 2 3 11 4" xfId="39106"/>
    <cellStyle name="Total 2 3 2 3 11 4 2" xfId="39107"/>
    <cellStyle name="Total 2 3 2 3 11 4 3" xfId="39108"/>
    <cellStyle name="Total 2 3 2 3 11 5" xfId="39109"/>
    <cellStyle name="Total 2 3 2 3 11 5 2" xfId="39110"/>
    <cellStyle name="Total 2 3 2 3 11 5 3" xfId="39111"/>
    <cellStyle name="Total 2 3 2 3 11 6" xfId="39112"/>
    <cellStyle name="Total 2 3 2 3 11 6 2" xfId="39113"/>
    <cellStyle name="Total 2 3 2 3 11 6 3" xfId="39114"/>
    <cellStyle name="Total 2 3 2 3 11 7" xfId="39115"/>
    <cellStyle name="Total 2 3 2 3 11 8" xfId="39116"/>
    <cellStyle name="Total 2 3 2 3 12" xfId="39117"/>
    <cellStyle name="Total 2 3 2 3 12 2" xfId="39118"/>
    <cellStyle name="Total 2 3 2 3 12 2 2" xfId="39119"/>
    <cellStyle name="Total 2 3 2 3 12 2 3" xfId="39120"/>
    <cellStyle name="Total 2 3 2 3 12 3" xfId="39121"/>
    <cellStyle name="Total 2 3 2 3 12 3 2" xfId="39122"/>
    <cellStyle name="Total 2 3 2 3 12 3 3" xfId="39123"/>
    <cellStyle name="Total 2 3 2 3 12 4" xfId="39124"/>
    <cellStyle name="Total 2 3 2 3 12 4 2" xfId="39125"/>
    <cellStyle name="Total 2 3 2 3 12 4 3" xfId="39126"/>
    <cellStyle name="Total 2 3 2 3 12 5" xfId="39127"/>
    <cellStyle name="Total 2 3 2 3 12 5 2" xfId="39128"/>
    <cellStyle name="Total 2 3 2 3 12 5 3" xfId="39129"/>
    <cellStyle name="Total 2 3 2 3 12 6" xfId="39130"/>
    <cellStyle name="Total 2 3 2 3 12 6 2" xfId="39131"/>
    <cellStyle name="Total 2 3 2 3 12 6 3" xfId="39132"/>
    <cellStyle name="Total 2 3 2 3 12 7" xfId="39133"/>
    <cellStyle name="Total 2 3 2 3 12 8" xfId="39134"/>
    <cellStyle name="Total 2 3 2 3 13" xfId="39135"/>
    <cellStyle name="Total 2 3 2 3 13 2" xfId="39136"/>
    <cellStyle name="Total 2 3 2 3 13 2 2" xfId="39137"/>
    <cellStyle name="Total 2 3 2 3 13 2 3" xfId="39138"/>
    <cellStyle name="Total 2 3 2 3 13 3" xfId="39139"/>
    <cellStyle name="Total 2 3 2 3 13 3 2" xfId="39140"/>
    <cellStyle name="Total 2 3 2 3 13 3 3" xfId="39141"/>
    <cellStyle name="Total 2 3 2 3 13 4" xfId="39142"/>
    <cellStyle name="Total 2 3 2 3 13 4 2" xfId="39143"/>
    <cellStyle name="Total 2 3 2 3 13 4 3" xfId="39144"/>
    <cellStyle name="Total 2 3 2 3 13 5" xfId="39145"/>
    <cellStyle name="Total 2 3 2 3 13 5 2" xfId="39146"/>
    <cellStyle name="Total 2 3 2 3 13 5 3" xfId="39147"/>
    <cellStyle name="Total 2 3 2 3 13 6" xfId="39148"/>
    <cellStyle name="Total 2 3 2 3 13 6 2" xfId="39149"/>
    <cellStyle name="Total 2 3 2 3 13 6 3" xfId="39150"/>
    <cellStyle name="Total 2 3 2 3 13 7" xfId="39151"/>
    <cellStyle name="Total 2 3 2 3 13 8" xfId="39152"/>
    <cellStyle name="Total 2 3 2 3 14" xfId="39153"/>
    <cellStyle name="Total 2 3 2 3 14 2" xfId="39154"/>
    <cellStyle name="Total 2 3 2 3 14 2 2" xfId="39155"/>
    <cellStyle name="Total 2 3 2 3 14 2 3" xfId="39156"/>
    <cellStyle name="Total 2 3 2 3 14 3" xfId="39157"/>
    <cellStyle name="Total 2 3 2 3 14 3 2" xfId="39158"/>
    <cellStyle name="Total 2 3 2 3 14 3 3" xfId="39159"/>
    <cellStyle name="Total 2 3 2 3 14 4" xfId="39160"/>
    <cellStyle name="Total 2 3 2 3 14 4 2" xfId="39161"/>
    <cellStyle name="Total 2 3 2 3 14 4 3" xfId="39162"/>
    <cellStyle name="Total 2 3 2 3 14 5" xfId="39163"/>
    <cellStyle name="Total 2 3 2 3 14 5 2" xfId="39164"/>
    <cellStyle name="Total 2 3 2 3 14 5 3" xfId="39165"/>
    <cellStyle name="Total 2 3 2 3 14 6" xfId="39166"/>
    <cellStyle name="Total 2 3 2 3 14 6 2" xfId="39167"/>
    <cellStyle name="Total 2 3 2 3 14 6 3" xfId="39168"/>
    <cellStyle name="Total 2 3 2 3 14 7" xfId="39169"/>
    <cellStyle name="Total 2 3 2 3 14 8" xfId="39170"/>
    <cellStyle name="Total 2 3 2 3 15" xfId="39171"/>
    <cellStyle name="Total 2 3 2 3 15 2" xfId="39172"/>
    <cellStyle name="Total 2 3 2 3 15 3" xfId="39173"/>
    <cellStyle name="Total 2 3 2 3 16" xfId="39174"/>
    <cellStyle name="Total 2 3 2 3 16 2" xfId="39175"/>
    <cellStyle name="Total 2 3 2 3 16 3" xfId="39176"/>
    <cellStyle name="Total 2 3 2 3 17" xfId="39177"/>
    <cellStyle name="Total 2 3 2 3 18" xfId="39178"/>
    <cellStyle name="Total 2 3 2 3 2" xfId="39179"/>
    <cellStyle name="Total 2 3 2 3 2 2" xfId="39180"/>
    <cellStyle name="Total 2 3 2 3 2 2 2" xfId="39181"/>
    <cellStyle name="Total 2 3 2 3 2 2 3" xfId="39182"/>
    <cellStyle name="Total 2 3 2 3 2 3" xfId="39183"/>
    <cellStyle name="Total 2 3 2 3 2 3 2" xfId="39184"/>
    <cellStyle name="Total 2 3 2 3 2 3 3" xfId="39185"/>
    <cellStyle name="Total 2 3 2 3 2 4" xfId="39186"/>
    <cellStyle name="Total 2 3 2 3 2 4 2" xfId="39187"/>
    <cellStyle name="Total 2 3 2 3 2 4 3" xfId="39188"/>
    <cellStyle name="Total 2 3 2 3 2 5" xfId="39189"/>
    <cellStyle name="Total 2 3 2 3 2 5 2" xfId="39190"/>
    <cellStyle name="Total 2 3 2 3 2 5 3" xfId="39191"/>
    <cellStyle name="Total 2 3 2 3 2 6" xfId="39192"/>
    <cellStyle name="Total 2 3 2 3 2 6 2" xfId="39193"/>
    <cellStyle name="Total 2 3 2 3 2 6 3" xfId="39194"/>
    <cellStyle name="Total 2 3 2 3 2 7" xfId="39195"/>
    <cellStyle name="Total 2 3 2 3 2 8" xfId="39196"/>
    <cellStyle name="Total 2 3 2 3 2 9" xfId="39197"/>
    <cellStyle name="Total 2 3 2 3 3" xfId="39198"/>
    <cellStyle name="Total 2 3 2 3 3 2" xfId="39199"/>
    <cellStyle name="Total 2 3 2 3 3 2 2" xfId="39200"/>
    <cellStyle name="Total 2 3 2 3 3 2 3" xfId="39201"/>
    <cellStyle name="Total 2 3 2 3 3 3" xfId="39202"/>
    <cellStyle name="Total 2 3 2 3 3 3 2" xfId="39203"/>
    <cellStyle name="Total 2 3 2 3 3 3 3" xfId="39204"/>
    <cellStyle name="Total 2 3 2 3 3 4" xfId="39205"/>
    <cellStyle name="Total 2 3 2 3 3 4 2" xfId="39206"/>
    <cellStyle name="Total 2 3 2 3 3 4 3" xfId="39207"/>
    <cellStyle name="Total 2 3 2 3 3 5" xfId="39208"/>
    <cellStyle name="Total 2 3 2 3 3 5 2" xfId="39209"/>
    <cellStyle name="Total 2 3 2 3 3 5 3" xfId="39210"/>
    <cellStyle name="Total 2 3 2 3 3 6" xfId="39211"/>
    <cellStyle name="Total 2 3 2 3 3 6 2" xfId="39212"/>
    <cellStyle name="Total 2 3 2 3 3 6 3" xfId="39213"/>
    <cellStyle name="Total 2 3 2 3 3 7" xfId="39214"/>
    <cellStyle name="Total 2 3 2 3 3 8" xfId="39215"/>
    <cellStyle name="Total 2 3 2 3 3 9" xfId="39216"/>
    <cellStyle name="Total 2 3 2 3 4" xfId="39217"/>
    <cellStyle name="Total 2 3 2 3 4 2" xfId="39218"/>
    <cellStyle name="Total 2 3 2 3 4 2 2" xfId="39219"/>
    <cellStyle name="Total 2 3 2 3 4 2 3" xfId="39220"/>
    <cellStyle name="Total 2 3 2 3 4 3" xfId="39221"/>
    <cellStyle name="Total 2 3 2 3 4 3 2" xfId="39222"/>
    <cellStyle name="Total 2 3 2 3 4 3 3" xfId="39223"/>
    <cellStyle name="Total 2 3 2 3 4 4" xfId="39224"/>
    <cellStyle name="Total 2 3 2 3 4 4 2" xfId="39225"/>
    <cellStyle name="Total 2 3 2 3 4 4 3" xfId="39226"/>
    <cellStyle name="Total 2 3 2 3 4 5" xfId="39227"/>
    <cellStyle name="Total 2 3 2 3 4 5 2" xfId="39228"/>
    <cellStyle name="Total 2 3 2 3 4 5 3" xfId="39229"/>
    <cellStyle name="Total 2 3 2 3 4 6" xfId="39230"/>
    <cellStyle name="Total 2 3 2 3 4 6 2" xfId="39231"/>
    <cellStyle name="Total 2 3 2 3 4 6 3" xfId="39232"/>
    <cellStyle name="Total 2 3 2 3 4 7" xfId="39233"/>
    <cellStyle name="Total 2 3 2 3 4 8" xfId="39234"/>
    <cellStyle name="Total 2 3 2 3 4 9" xfId="39235"/>
    <cellStyle name="Total 2 3 2 3 5" xfId="39236"/>
    <cellStyle name="Total 2 3 2 3 5 2" xfId="39237"/>
    <cellStyle name="Total 2 3 2 3 5 2 2" xfId="39238"/>
    <cellStyle name="Total 2 3 2 3 5 2 3" xfId="39239"/>
    <cellStyle name="Total 2 3 2 3 5 3" xfId="39240"/>
    <cellStyle name="Total 2 3 2 3 5 3 2" xfId="39241"/>
    <cellStyle name="Total 2 3 2 3 5 3 3" xfId="39242"/>
    <cellStyle name="Total 2 3 2 3 5 4" xfId="39243"/>
    <cellStyle name="Total 2 3 2 3 5 4 2" xfId="39244"/>
    <cellStyle name="Total 2 3 2 3 5 4 3" xfId="39245"/>
    <cellStyle name="Total 2 3 2 3 5 5" xfId="39246"/>
    <cellStyle name="Total 2 3 2 3 5 5 2" xfId="39247"/>
    <cellStyle name="Total 2 3 2 3 5 5 3" xfId="39248"/>
    <cellStyle name="Total 2 3 2 3 5 6" xfId="39249"/>
    <cellStyle name="Total 2 3 2 3 5 6 2" xfId="39250"/>
    <cellStyle name="Total 2 3 2 3 5 6 3" xfId="39251"/>
    <cellStyle name="Total 2 3 2 3 5 7" xfId="39252"/>
    <cellStyle name="Total 2 3 2 3 5 8" xfId="39253"/>
    <cellStyle name="Total 2 3 2 3 5 9" xfId="39254"/>
    <cellStyle name="Total 2 3 2 3 6" xfId="39255"/>
    <cellStyle name="Total 2 3 2 3 6 2" xfId="39256"/>
    <cellStyle name="Total 2 3 2 3 6 2 2" xfId="39257"/>
    <cellStyle name="Total 2 3 2 3 6 2 3" xfId="39258"/>
    <cellStyle name="Total 2 3 2 3 6 3" xfId="39259"/>
    <cellStyle name="Total 2 3 2 3 6 3 2" xfId="39260"/>
    <cellStyle name="Total 2 3 2 3 6 3 3" xfId="39261"/>
    <cellStyle name="Total 2 3 2 3 6 4" xfId="39262"/>
    <cellStyle name="Total 2 3 2 3 6 4 2" xfId="39263"/>
    <cellStyle name="Total 2 3 2 3 6 4 3" xfId="39264"/>
    <cellStyle name="Total 2 3 2 3 6 5" xfId="39265"/>
    <cellStyle name="Total 2 3 2 3 6 5 2" xfId="39266"/>
    <cellStyle name="Total 2 3 2 3 6 5 3" xfId="39267"/>
    <cellStyle name="Total 2 3 2 3 6 6" xfId="39268"/>
    <cellStyle name="Total 2 3 2 3 6 6 2" xfId="39269"/>
    <cellStyle name="Total 2 3 2 3 6 6 3" xfId="39270"/>
    <cellStyle name="Total 2 3 2 3 6 7" xfId="39271"/>
    <cellStyle name="Total 2 3 2 3 6 8" xfId="39272"/>
    <cellStyle name="Total 2 3 2 3 6 9" xfId="39273"/>
    <cellStyle name="Total 2 3 2 3 7" xfId="39274"/>
    <cellStyle name="Total 2 3 2 3 7 2" xfId="39275"/>
    <cellStyle name="Total 2 3 2 3 7 2 2" xfId="39276"/>
    <cellStyle name="Total 2 3 2 3 7 2 3" xfId="39277"/>
    <cellStyle name="Total 2 3 2 3 7 3" xfId="39278"/>
    <cellStyle name="Total 2 3 2 3 7 3 2" xfId="39279"/>
    <cellStyle name="Total 2 3 2 3 7 3 3" xfId="39280"/>
    <cellStyle name="Total 2 3 2 3 7 4" xfId="39281"/>
    <cellStyle name="Total 2 3 2 3 7 4 2" xfId="39282"/>
    <cellStyle name="Total 2 3 2 3 7 4 3" xfId="39283"/>
    <cellStyle name="Total 2 3 2 3 7 5" xfId="39284"/>
    <cellStyle name="Total 2 3 2 3 7 5 2" xfId="39285"/>
    <cellStyle name="Total 2 3 2 3 7 5 3" xfId="39286"/>
    <cellStyle name="Total 2 3 2 3 7 6" xfId="39287"/>
    <cellStyle name="Total 2 3 2 3 7 6 2" xfId="39288"/>
    <cellStyle name="Total 2 3 2 3 7 6 3" xfId="39289"/>
    <cellStyle name="Total 2 3 2 3 7 7" xfId="39290"/>
    <cellStyle name="Total 2 3 2 3 7 8" xfId="39291"/>
    <cellStyle name="Total 2 3 2 3 7 9" xfId="39292"/>
    <cellStyle name="Total 2 3 2 3 8" xfId="39293"/>
    <cellStyle name="Total 2 3 2 3 8 2" xfId="39294"/>
    <cellStyle name="Total 2 3 2 3 8 2 2" xfId="39295"/>
    <cellStyle name="Total 2 3 2 3 8 2 3" xfId="39296"/>
    <cellStyle name="Total 2 3 2 3 8 3" xfId="39297"/>
    <cellStyle name="Total 2 3 2 3 8 3 2" xfId="39298"/>
    <cellStyle name="Total 2 3 2 3 8 3 3" xfId="39299"/>
    <cellStyle name="Total 2 3 2 3 8 4" xfId="39300"/>
    <cellStyle name="Total 2 3 2 3 8 4 2" xfId="39301"/>
    <cellStyle name="Total 2 3 2 3 8 4 3" xfId="39302"/>
    <cellStyle name="Total 2 3 2 3 8 5" xfId="39303"/>
    <cellStyle name="Total 2 3 2 3 8 5 2" xfId="39304"/>
    <cellStyle name="Total 2 3 2 3 8 5 3" xfId="39305"/>
    <cellStyle name="Total 2 3 2 3 8 6" xfId="39306"/>
    <cellStyle name="Total 2 3 2 3 8 6 2" xfId="39307"/>
    <cellStyle name="Total 2 3 2 3 8 6 3" xfId="39308"/>
    <cellStyle name="Total 2 3 2 3 8 7" xfId="39309"/>
    <cellStyle name="Total 2 3 2 3 8 8" xfId="39310"/>
    <cellStyle name="Total 2 3 2 3 8 9" xfId="39311"/>
    <cellStyle name="Total 2 3 2 3 9" xfId="39312"/>
    <cellStyle name="Total 2 3 2 3 9 2" xfId="39313"/>
    <cellStyle name="Total 2 3 2 3 9 2 2" xfId="39314"/>
    <cellStyle name="Total 2 3 2 3 9 2 3" xfId="39315"/>
    <cellStyle name="Total 2 3 2 3 9 3" xfId="39316"/>
    <cellStyle name="Total 2 3 2 3 9 3 2" xfId="39317"/>
    <cellStyle name="Total 2 3 2 3 9 3 3" xfId="39318"/>
    <cellStyle name="Total 2 3 2 3 9 4" xfId="39319"/>
    <cellStyle name="Total 2 3 2 3 9 4 2" xfId="39320"/>
    <cellStyle name="Total 2 3 2 3 9 4 3" xfId="39321"/>
    <cellStyle name="Total 2 3 2 3 9 5" xfId="39322"/>
    <cellStyle name="Total 2 3 2 3 9 5 2" xfId="39323"/>
    <cellStyle name="Total 2 3 2 3 9 5 3" xfId="39324"/>
    <cellStyle name="Total 2 3 2 3 9 6" xfId="39325"/>
    <cellStyle name="Total 2 3 2 3 9 6 2" xfId="39326"/>
    <cellStyle name="Total 2 3 2 3 9 6 3" xfId="39327"/>
    <cellStyle name="Total 2 3 2 3 9 7" xfId="39328"/>
    <cellStyle name="Total 2 3 2 3 9 8" xfId="39329"/>
    <cellStyle name="Total 2 3 2 4" xfId="39330"/>
    <cellStyle name="Total 2 3 2 4 10" xfId="39331"/>
    <cellStyle name="Total 2 3 2 4 11" xfId="39332"/>
    <cellStyle name="Total 2 3 2 4 2" xfId="39333"/>
    <cellStyle name="Total 2 3 2 4 2 2" xfId="39334"/>
    <cellStyle name="Total 2 3 2 4 2 3" xfId="39335"/>
    <cellStyle name="Total 2 3 2 4 2 4" xfId="39336"/>
    <cellStyle name="Total 2 3 2 4 3" xfId="39337"/>
    <cellStyle name="Total 2 3 2 4 3 2" xfId="39338"/>
    <cellStyle name="Total 2 3 2 4 3 3" xfId="39339"/>
    <cellStyle name="Total 2 3 2 4 3 4" xfId="39340"/>
    <cellStyle name="Total 2 3 2 4 4" xfId="39341"/>
    <cellStyle name="Total 2 3 2 4 4 2" xfId="39342"/>
    <cellStyle name="Total 2 3 2 4 4 3" xfId="39343"/>
    <cellStyle name="Total 2 3 2 4 4 4" xfId="39344"/>
    <cellStyle name="Total 2 3 2 4 5" xfId="39345"/>
    <cellStyle name="Total 2 3 2 4 5 2" xfId="39346"/>
    <cellStyle name="Total 2 3 2 4 5 3" xfId="39347"/>
    <cellStyle name="Total 2 3 2 4 5 4" xfId="39348"/>
    <cellStyle name="Total 2 3 2 4 6" xfId="39349"/>
    <cellStyle name="Total 2 3 2 4 6 2" xfId="39350"/>
    <cellStyle name="Total 2 3 2 4 6 3" xfId="39351"/>
    <cellStyle name="Total 2 3 2 4 6 4" xfId="39352"/>
    <cellStyle name="Total 2 3 2 4 7" xfId="39353"/>
    <cellStyle name="Total 2 3 2 4 8" xfId="39354"/>
    <cellStyle name="Total 2 3 2 4 9" xfId="39355"/>
    <cellStyle name="Total 2 3 2 5" xfId="39356"/>
    <cellStyle name="Total 2 3 2 5 10" xfId="39357"/>
    <cellStyle name="Total 2 3 2 5 11" xfId="39358"/>
    <cellStyle name="Total 2 3 2 5 2" xfId="39359"/>
    <cellStyle name="Total 2 3 2 5 2 2" xfId="39360"/>
    <cellStyle name="Total 2 3 2 5 2 3" xfId="39361"/>
    <cellStyle name="Total 2 3 2 5 2 4" xfId="39362"/>
    <cellStyle name="Total 2 3 2 5 3" xfId="39363"/>
    <cellStyle name="Total 2 3 2 5 3 2" xfId="39364"/>
    <cellStyle name="Total 2 3 2 5 3 3" xfId="39365"/>
    <cellStyle name="Total 2 3 2 5 3 4" xfId="39366"/>
    <cellStyle name="Total 2 3 2 5 4" xfId="39367"/>
    <cellStyle name="Total 2 3 2 5 4 2" xfId="39368"/>
    <cellStyle name="Total 2 3 2 5 4 3" xfId="39369"/>
    <cellStyle name="Total 2 3 2 5 4 4" xfId="39370"/>
    <cellStyle name="Total 2 3 2 5 5" xfId="39371"/>
    <cellStyle name="Total 2 3 2 5 5 2" xfId="39372"/>
    <cellStyle name="Total 2 3 2 5 5 3" xfId="39373"/>
    <cellStyle name="Total 2 3 2 5 5 4" xfId="39374"/>
    <cellStyle name="Total 2 3 2 5 6" xfId="39375"/>
    <cellStyle name="Total 2 3 2 5 6 2" xfId="39376"/>
    <cellStyle name="Total 2 3 2 5 6 3" xfId="39377"/>
    <cellStyle name="Total 2 3 2 5 6 4" xfId="39378"/>
    <cellStyle name="Total 2 3 2 5 7" xfId="39379"/>
    <cellStyle name="Total 2 3 2 5 8" xfId="39380"/>
    <cellStyle name="Total 2 3 2 5 9" xfId="39381"/>
    <cellStyle name="Total 2 3 2 6" xfId="39382"/>
    <cellStyle name="Total 2 3 2 6 2" xfId="39383"/>
    <cellStyle name="Total 2 3 2 6 2 2" xfId="39384"/>
    <cellStyle name="Total 2 3 2 6 2 3" xfId="39385"/>
    <cellStyle name="Total 2 3 2 6 3" xfId="39386"/>
    <cellStyle name="Total 2 3 2 6 3 2" xfId="39387"/>
    <cellStyle name="Total 2 3 2 6 3 3" xfId="39388"/>
    <cellStyle name="Total 2 3 2 6 4" xfId="39389"/>
    <cellStyle name="Total 2 3 2 6 4 2" xfId="39390"/>
    <cellStyle name="Total 2 3 2 6 4 3" xfId="39391"/>
    <cellStyle name="Total 2 3 2 6 5" xfId="39392"/>
    <cellStyle name="Total 2 3 2 6 5 2" xfId="39393"/>
    <cellStyle name="Total 2 3 2 6 5 3" xfId="39394"/>
    <cellStyle name="Total 2 3 2 6 6" xfId="39395"/>
    <cellStyle name="Total 2 3 2 6 6 2" xfId="39396"/>
    <cellStyle name="Total 2 3 2 6 6 3" xfId="39397"/>
    <cellStyle name="Total 2 3 2 6 7" xfId="39398"/>
    <cellStyle name="Total 2 3 2 6 8" xfId="39399"/>
    <cellStyle name="Total 2 3 2 6 9" xfId="39400"/>
    <cellStyle name="Total 2 3 2 7" xfId="39401"/>
    <cellStyle name="Total 2 3 2 7 2" xfId="39402"/>
    <cellStyle name="Total 2 3 2 7 2 2" xfId="39403"/>
    <cellStyle name="Total 2 3 2 7 2 3" xfId="39404"/>
    <cellStyle name="Total 2 3 2 7 3" xfId="39405"/>
    <cellStyle name="Total 2 3 2 7 3 2" xfId="39406"/>
    <cellStyle name="Total 2 3 2 7 3 3" xfId="39407"/>
    <cellStyle name="Total 2 3 2 7 4" xfId="39408"/>
    <cellStyle name="Total 2 3 2 7 4 2" xfId="39409"/>
    <cellStyle name="Total 2 3 2 7 4 3" xfId="39410"/>
    <cellStyle name="Total 2 3 2 7 5" xfId="39411"/>
    <cellStyle name="Total 2 3 2 7 5 2" xfId="39412"/>
    <cellStyle name="Total 2 3 2 7 5 3" xfId="39413"/>
    <cellStyle name="Total 2 3 2 7 6" xfId="39414"/>
    <cellStyle name="Total 2 3 2 7 6 2" xfId="39415"/>
    <cellStyle name="Total 2 3 2 7 6 3" xfId="39416"/>
    <cellStyle name="Total 2 3 2 7 7" xfId="39417"/>
    <cellStyle name="Total 2 3 2 7 8" xfId="39418"/>
    <cellStyle name="Total 2 3 2 7 9" xfId="39419"/>
    <cellStyle name="Total 2 3 2 8" xfId="39420"/>
    <cellStyle name="Total 2 3 2 8 2" xfId="39421"/>
    <cellStyle name="Total 2 3 2 8 2 2" xfId="39422"/>
    <cellStyle name="Total 2 3 2 8 2 3" xfId="39423"/>
    <cellStyle name="Total 2 3 2 8 3" xfId="39424"/>
    <cellStyle name="Total 2 3 2 8 3 2" xfId="39425"/>
    <cellStyle name="Total 2 3 2 8 3 3" xfId="39426"/>
    <cellStyle name="Total 2 3 2 8 4" xfId="39427"/>
    <cellStyle name="Total 2 3 2 8 4 2" xfId="39428"/>
    <cellStyle name="Total 2 3 2 8 4 3" xfId="39429"/>
    <cellStyle name="Total 2 3 2 8 5" xfId="39430"/>
    <cellStyle name="Total 2 3 2 8 5 2" xfId="39431"/>
    <cellStyle name="Total 2 3 2 8 5 3" xfId="39432"/>
    <cellStyle name="Total 2 3 2 8 6" xfId="39433"/>
    <cellStyle name="Total 2 3 2 8 6 2" xfId="39434"/>
    <cellStyle name="Total 2 3 2 8 6 3" xfId="39435"/>
    <cellStyle name="Total 2 3 2 8 7" xfId="39436"/>
    <cellStyle name="Total 2 3 2 8 8" xfId="39437"/>
    <cellStyle name="Total 2 3 2 8 9" xfId="39438"/>
    <cellStyle name="Total 2 3 2 9" xfId="39439"/>
    <cellStyle name="Total 2 3 2 9 2" xfId="39440"/>
    <cellStyle name="Total 2 3 2 9 2 2" xfId="39441"/>
    <cellStyle name="Total 2 3 2 9 2 3" xfId="39442"/>
    <cellStyle name="Total 2 3 2 9 3" xfId="39443"/>
    <cellStyle name="Total 2 3 2 9 3 2" xfId="39444"/>
    <cellStyle name="Total 2 3 2 9 3 3" xfId="39445"/>
    <cellStyle name="Total 2 3 2 9 4" xfId="39446"/>
    <cellStyle name="Total 2 3 2 9 4 2" xfId="39447"/>
    <cellStyle name="Total 2 3 2 9 4 3" xfId="39448"/>
    <cellStyle name="Total 2 3 2 9 5" xfId="39449"/>
    <cellStyle name="Total 2 3 2 9 5 2" xfId="39450"/>
    <cellStyle name="Total 2 3 2 9 5 3" xfId="39451"/>
    <cellStyle name="Total 2 3 2 9 6" xfId="39452"/>
    <cellStyle name="Total 2 3 2 9 6 2" xfId="39453"/>
    <cellStyle name="Total 2 3 2 9 6 3" xfId="39454"/>
    <cellStyle name="Total 2 3 2 9 7" xfId="39455"/>
    <cellStyle name="Total 2 3 2 9 8" xfId="39456"/>
    <cellStyle name="Total 2 3 2 9 9" xfId="39457"/>
    <cellStyle name="Total 2 3 20" xfId="39458"/>
    <cellStyle name="Total 2 3 21" xfId="39459"/>
    <cellStyle name="Total 2 3 22" xfId="39460"/>
    <cellStyle name="Total 2 3 3" xfId="39461"/>
    <cellStyle name="Total 2 3 3 10" xfId="39462"/>
    <cellStyle name="Total 2 3 3 10 2" xfId="39463"/>
    <cellStyle name="Total 2 3 3 10 2 2" xfId="39464"/>
    <cellStyle name="Total 2 3 3 10 2 3" xfId="39465"/>
    <cellStyle name="Total 2 3 3 10 3" xfId="39466"/>
    <cellStyle name="Total 2 3 3 10 3 2" xfId="39467"/>
    <cellStyle name="Total 2 3 3 10 3 3" xfId="39468"/>
    <cellStyle name="Total 2 3 3 10 4" xfId="39469"/>
    <cellStyle name="Total 2 3 3 10 4 2" xfId="39470"/>
    <cellStyle name="Total 2 3 3 10 4 3" xfId="39471"/>
    <cellStyle name="Total 2 3 3 10 5" xfId="39472"/>
    <cellStyle name="Total 2 3 3 10 5 2" xfId="39473"/>
    <cellStyle name="Total 2 3 3 10 5 3" xfId="39474"/>
    <cellStyle name="Total 2 3 3 10 6" xfId="39475"/>
    <cellStyle name="Total 2 3 3 10 6 2" xfId="39476"/>
    <cellStyle name="Total 2 3 3 10 6 3" xfId="39477"/>
    <cellStyle name="Total 2 3 3 10 7" xfId="39478"/>
    <cellStyle name="Total 2 3 3 10 8" xfId="39479"/>
    <cellStyle name="Total 2 3 3 10 9" xfId="39480"/>
    <cellStyle name="Total 2 3 3 11" xfId="39481"/>
    <cellStyle name="Total 2 3 3 11 2" xfId="39482"/>
    <cellStyle name="Total 2 3 3 11 2 2" xfId="39483"/>
    <cellStyle name="Total 2 3 3 11 2 3" xfId="39484"/>
    <cellStyle name="Total 2 3 3 11 3" xfId="39485"/>
    <cellStyle name="Total 2 3 3 11 3 2" xfId="39486"/>
    <cellStyle name="Total 2 3 3 11 3 3" xfId="39487"/>
    <cellStyle name="Total 2 3 3 11 4" xfId="39488"/>
    <cellStyle name="Total 2 3 3 11 4 2" xfId="39489"/>
    <cellStyle name="Total 2 3 3 11 4 3" xfId="39490"/>
    <cellStyle name="Total 2 3 3 11 5" xfId="39491"/>
    <cellStyle name="Total 2 3 3 11 5 2" xfId="39492"/>
    <cellStyle name="Total 2 3 3 11 5 3" xfId="39493"/>
    <cellStyle name="Total 2 3 3 11 6" xfId="39494"/>
    <cellStyle name="Total 2 3 3 11 6 2" xfId="39495"/>
    <cellStyle name="Total 2 3 3 11 6 3" xfId="39496"/>
    <cellStyle name="Total 2 3 3 11 7" xfId="39497"/>
    <cellStyle name="Total 2 3 3 11 8" xfId="39498"/>
    <cellStyle name="Total 2 3 3 11 9" xfId="39499"/>
    <cellStyle name="Total 2 3 3 12" xfId="39500"/>
    <cellStyle name="Total 2 3 3 12 2" xfId="39501"/>
    <cellStyle name="Total 2 3 3 12 2 2" xfId="39502"/>
    <cellStyle name="Total 2 3 3 12 2 3" xfId="39503"/>
    <cellStyle name="Total 2 3 3 12 3" xfId="39504"/>
    <cellStyle name="Total 2 3 3 12 3 2" xfId="39505"/>
    <cellStyle name="Total 2 3 3 12 3 3" xfId="39506"/>
    <cellStyle name="Total 2 3 3 12 4" xfId="39507"/>
    <cellStyle name="Total 2 3 3 12 4 2" xfId="39508"/>
    <cellStyle name="Total 2 3 3 12 4 3" xfId="39509"/>
    <cellStyle name="Total 2 3 3 12 5" xfId="39510"/>
    <cellStyle name="Total 2 3 3 12 5 2" xfId="39511"/>
    <cellStyle name="Total 2 3 3 12 5 3" xfId="39512"/>
    <cellStyle name="Total 2 3 3 12 6" xfId="39513"/>
    <cellStyle name="Total 2 3 3 12 6 2" xfId="39514"/>
    <cellStyle name="Total 2 3 3 12 6 3" xfId="39515"/>
    <cellStyle name="Total 2 3 3 12 7" xfId="39516"/>
    <cellStyle name="Total 2 3 3 12 8" xfId="39517"/>
    <cellStyle name="Total 2 3 3 12 9" xfId="39518"/>
    <cellStyle name="Total 2 3 3 13" xfId="39519"/>
    <cellStyle name="Total 2 3 3 13 2" xfId="39520"/>
    <cellStyle name="Total 2 3 3 13 2 2" xfId="39521"/>
    <cellStyle name="Total 2 3 3 13 2 3" xfId="39522"/>
    <cellStyle name="Total 2 3 3 13 3" xfId="39523"/>
    <cellStyle name="Total 2 3 3 13 3 2" xfId="39524"/>
    <cellStyle name="Total 2 3 3 13 3 3" xfId="39525"/>
    <cellStyle name="Total 2 3 3 13 4" xfId="39526"/>
    <cellStyle name="Total 2 3 3 13 4 2" xfId="39527"/>
    <cellStyle name="Total 2 3 3 13 4 3" xfId="39528"/>
    <cellStyle name="Total 2 3 3 13 5" xfId="39529"/>
    <cellStyle name="Total 2 3 3 13 5 2" xfId="39530"/>
    <cellStyle name="Total 2 3 3 13 5 3" xfId="39531"/>
    <cellStyle name="Total 2 3 3 13 6" xfId="39532"/>
    <cellStyle name="Total 2 3 3 13 6 2" xfId="39533"/>
    <cellStyle name="Total 2 3 3 13 6 3" xfId="39534"/>
    <cellStyle name="Total 2 3 3 13 7" xfId="39535"/>
    <cellStyle name="Total 2 3 3 13 8" xfId="39536"/>
    <cellStyle name="Total 2 3 3 13 9" xfId="39537"/>
    <cellStyle name="Total 2 3 3 14" xfId="39538"/>
    <cellStyle name="Total 2 3 3 14 2" xfId="39539"/>
    <cellStyle name="Total 2 3 3 14 3" xfId="39540"/>
    <cellStyle name="Total 2 3 3 14 4" xfId="39541"/>
    <cellStyle name="Total 2 3 3 15" xfId="39542"/>
    <cellStyle name="Total 2 3 3 16" xfId="39543"/>
    <cellStyle name="Total 2 3 3 17" xfId="39544"/>
    <cellStyle name="Total 2 3 3 18" xfId="39545"/>
    <cellStyle name="Total 2 3 3 19" xfId="39546"/>
    <cellStyle name="Total 2 3 3 2" xfId="39547"/>
    <cellStyle name="Total 2 3 3 2 10" xfId="39548"/>
    <cellStyle name="Total 2 3 3 2 10 2" xfId="39549"/>
    <cellStyle name="Total 2 3 3 2 10 2 2" xfId="39550"/>
    <cellStyle name="Total 2 3 3 2 10 2 3" xfId="39551"/>
    <cellStyle name="Total 2 3 3 2 10 3" xfId="39552"/>
    <cellStyle name="Total 2 3 3 2 10 3 2" xfId="39553"/>
    <cellStyle name="Total 2 3 3 2 10 3 3" xfId="39554"/>
    <cellStyle name="Total 2 3 3 2 10 4" xfId="39555"/>
    <cellStyle name="Total 2 3 3 2 10 4 2" xfId="39556"/>
    <cellStyle name="Total 2 3 3 2 10 4 3" xfId="39557"/>
    <cellStyle name="Total 2 3 3 2 10 5" xfId="39558"/>
    <cellStyle name="Total 2 3 3 2 10 5 2" xfId="39559"/>
    <cellStyle name="Total 2 3 3 2 10 5 3" xfId="39560"/>
    <cellStyle name="Total 2 3 3 2 10 6" xfId="39561"/>
    <cellStyle name="Total 2 3 3 2 10 6 2" xfId="39562"/>
    <cellStyle name="Total 2 3 3 2 10 6 3" xfId="39563"/>
    <cellStyle name="Total 2 3 3 2 10 7" xfId="39564"/>
    <cellStyle name="Total 2 3 3 2 10 8" xfId="39565"/>
    <cellStyle name="Total 2 3 3 2 11" xfId="39566"/>
    <cellStyle name="Total 2 3 3 2 11 2" xfId="39567"/>
    <cellStyle name="Total 2 3 3 2 11 2 2" xfId="39568"/>
    <cellStyle name="Total 2 3 3 2 11 2 3" xfId="39569"/>
    <cellStyle name="Total 2 3 3 2 11 3" xfId="39570"/>
    <cellStyle name="Total 2 3 3 2 11 3 2" xfId="39571"/>
    <cellStyle name="Total 2 3 3 2 11 3 3" xfId="39572"/>
    <cellStyle name="Total 2 3 3 2 11 4" xfId="39573"/>
    <cellStyle name="Total 2 3 3 2 11 4 2" xfId="39574"/>
    <cellStyle name="Total 2 3 3 2 11 4 3" xfId="39575"/>
    <cellStyle name="Total 2 3 3 2 11 5" xfId="39576"/>
    <cellStyle name="Total 2 3 3 2 11 5 2" xfId="39577"/>
    <cellStyle name="Total 2 3 3 2 11 5 3" xfId="39578"/>
    <cellStyle name="Total 2 3 3 2 11 6" xfId="39579"/>
    <cellStyle name="Total 2 3 3 2 11 6 2" xfId="39580"/>
    <cellStyle name="Total 2 3 3 2 11 6 3" xfId="39581"/>
    <cellStyle name="Total 2 3 3 2 11 7" xfId="39582"/>
    <cellStyle name="Total 2 3 3 2 11 8" xfId="39583"/>
    <cellStyle name="Total 2 3 3 2 12" xfId="39584"/>
    <cellStyle name="Total 2 3 3 2 12 2" xfId="39585"/>
    <cellStyle name="Total 2 3 3 2 12 2 2" xfId="39586"/>
    <cellStyle name="Total 2 3 3 2 12 2 3" xfId="39587"/>
    <cellStyle name="Total 2 3 3 2 12 3" xfId="39588"/>
    <cellStyle name="Total 2 3 3 2 12 3 2" xfId="39589"/>
    <cellStyle name="Total 2 3 3 2 12 3 3" xfId="39590"/>
    <cellStyle name="Total 2 3 3 2 12 4" xfId="39591"/>
    <cellStyle name="Total 2 3 3 2 12 4 2" xfId="39592"/>
    <cellStyle name="Total 2 3 3 2 12 4 3" xfId="39593"/>
    <cellStyle name="Total 2 3 3 2 12 5" xfId="39594"/>
    <cellStyle name="Total 2 3 3 2 12 5 2" xfId="39595"/>
    <cellStyle name="Total 2 3 3 2 12 5 3" xfId="39596"/>
    <cellStyle name="Total 2 3 3 2 12 6" xfId="39597"/>
    <cellStyle name="Total 2 3 3 2 12 6 2" xfId="39598"/>
    <cellStyle name="Total 2 3 3 2 12 6 3" xfId="39599"/>
    <cellStyle name="Total 2 3 3 2 12 7" xfId="39600"/>
    <cellStyle name="Total 2 3 3 2 12 8" xfId="39601"/>
    <cellStyle name="Total 2 3 3 2 13" xfId="39602"/>
    <cellStyle name="Total 2 3 3 2 13 2" xfId="39603"/>
    <cellStyle name="Total 2 3 3 2 13 2 2" xfId="39604"/>
    <cellStyle name="Total 2 3 3 2 13 2 3" xfId="39605"/>
    <cellStyle name="Total 2 3 3 2 13 3" xfId="39606"/>
    <cellStyle name="Total 2 3 3 2 13 3 2" xfId="39607"/>
    <cellStyle name="Total 2 3 3 2 13 3 3" xfId="39608"/>
    <cellStyle name="Total 2 3 3 2 13 4" xfId="39609"/>
    <cellStyle name="Total 2 3 3 2 13 4 2" xfId="39610"/>
    <cellStyle name="Total 2 3 3 2 13 4 3" xfId="39611"/>
    <cellStyle name="Total 2 3 3 2 13 5" xfId="39612"/>
    <cellStyle name="Total 2 3 3 2 13 5 2" xfId="39613"/>
    <cellStyle name="Total 2 3 3 2 13 5 3" xfId="39614"/>
    <cellStyle name="Total 2 3 3 2 13 6" xfId="39615"/>
    <cellStyle name="Total 2 3 3 2 13 6 2" xfId="39616"/>
    <cellStyle name="Total 2 3 3 2 13 6 3" xfId="39617"/>
    <cellStyle name="Total 2 3 3 2 13 7" xfId="39618"/>
    <cellStyle name="Total 2 3 3 2 13 8" xfId="39619"/>
    <cellStyle name="Total 2 3 3 2 14" xfId="39620"/>
    <cellStyle name="Total 2 3 3 2 14 2" xfId="39621"/>
    <cellStyle name="Total 2 3 3 2 14 2 2" xfId="39622"/>
    <cellStyle name="Total 2 3 3 2 14 2 3" xfId="39623"/>
    <cellStyle name="Total 2 3 3 2 14 3" xfId="39624"/>
    <cellStyle name="Total 2 3 3 2 14 3 2" xfId="39625"/>
    <cellStyle name="Total 2 3 3 2 14 3 3" xfId="39626"/>
    <cellStyle name="Total 2 3 3 2 14 4" xfId="39627"/>
    <cellStyle name="Total 2 3 3 2 14 4 2" xfId="39628"/>
    <cellStyle name="Total 2 3 3 2 14 4 3" xfId="39629"/>
    <cellStyle name="Total 2 3 3 2 14 5" xfId="39630"/>
    <cellStyle name="Total 2 3 3 2 14 5 2" xfId="39631"/>
    <cellStyle name="Total 2 3 3 2 14 5 3" xfId="39632"/>
    <cellStyle name="Total 2 3 3 2 14 6" xfId="39633"/>
    <cellStyle name="Total 2 3 3 2 14 6 2" xfId="39634"/>
    <cellStyle name="Total 2 3 3 2 14 6 3" xfId="39635"/>
    <cellStyle name="Total 2 3 3 2 14 7" xfId="39636"/>
    <cellStyle name="Total 2 3 3 2 14 8" xfId="39637"/>
    <cellStyle name="Total 2 3 3 2 15" xfId="39638"/>
    <cellStyle name="Total 2 3 3 2 15 2" xfId="39639"/>
    <cellStyle name="Total 2 3 3 2 15 3" xfId="39640"/>
    <cellStyle name="Total 2 3 3 2 16" xfId="39641"/>
    <cellStyle name="Total 2 3 3 2 16 2" xfId="39642"/>
    <cellStyle name="Total 2 3 3 2 16 3" xfId="39643"/>
    <cellStyle name="Total 2 3 3 2 17" xfId="39644"/>
    <cellStyle name="Total 2 3 3 2 18" xfId="39645"/>
    <cellStyle name="Total 2 3 3 2 2" xfId="39646"/>
    <cellStyle name="Total 2 3 3 2 2 2" xfId="39647"/>
    <cellStyle name="Total 2 3 3 2 2 2 2" xfId="39648"/>
    <cellStyle name="Total 2 3 3 2 2 2 3" xfId="39649"/>
    <cellStyle name="Total 2 3 3 2 2 3" xfId="39650"/>
    <cellStyle name="Total 2 3 3 2 2 3 2" xfId="39651"/>
    <cellStyle name="Total 2 3 3 2 2 3 3" xfId="39652"/>
    <cellStyle name="Total 2 3 3 2 2 4" xfId="39653"/>
    <cellStyle name="Total 2 3 3 2 2 4 2" xfId="39654"/>
    <cellStyle name="Total 2 3 3 2 2 4 3" xfId="39655"/>
    <cellStyle name="Total 2 3 3 2 2 5" xfId="39656"/>
    <cellStyle name="Total 2 3 3 2 2 5 2" xfId="39657"/>
    <cellStyle name="Total 2 3 3 2 2 5 3" xfId="39658"/>
    <cellStyle name="Total 2 3 3 2 2 6" xfId="39659"/>
    <cellStyle name="Total 2 3 3 2 2 6 2" xfId="39660"/>
    <cellStyle name="Total 2 3 3 2 2 6 3" xfId="39661"/>
    <cellStyle name="Total 2 3 3 2 2 7" xfId="39662"/>
    <cellStyle name="Total 2 3 3 2 2 8" xfId="39663"/>
    <cellStyle name="Total 2 3 3 2 2 9" xfId="39664"/>
    <cellStyle name="Total 2 3 3 2 3" xfId="39665"/>
    <cellStyle name="Total 2 3 3 2 3 2" xfId="39666"/>
    <cellStyle name="Total 2 3 3 2 3 2 2" xfId="39667"/>
    <cellStyle name="Total 2 3 3 2 3 2 3" xfId="39668"/>
    <cellStyle name="Total 2 3 3 2 3 3" xfId="39669"/>
    <cellStyle name="Total 2 3 3 2 3 3 2" xfId="39670"/>
    <cellStyle name="Total 2 3 3 2 3 3 3" xfId="39671"/>
    <cellStyle name="Total 2 3 3 2 3 4" xfId="39672"/>
    <cellStyle name="Total 2 3 3 2 3 4 2" xfId="39673"/>
    <cellStyle name="Total 2 3 3 2 3 4 3" xfId="39674"/>
    <cellStyle name="Total 2 3 3 2 3 5" xfId="39675"/>
    <cellStyle name="Total 2 3 3 2 3 5 2" xfId="39676"/>
    <cellStyle name="Total 2 3 3 2 3 5 3" xfId="39677"/>
    <cellStyle name="Total 2 3 3 2 3 6" xfId="39678"/>
    <cellStyle name="Total 2 3 3 2 3 6 2" xfId="39679"/>
    <cellStyle name="Total 2 3 3 2 3 6 3" xfId="39680"/>
    <cellStyle name="Total 2 3 3 2 3 7" xfId="39681"/>
    <cellStyle name="Total 2 3 3 2 3 8" xfId="39682"/>
    <cellStyle name="Total 2 3 3 2 3 9" xfId="39683"/>
    <cellStyle name="Total 2 3 3 2 4" xfId="39684"/>
    <cellStyle name="Total 2 3 3 2 4 2" xfId="39685"/>
    <cellStyle name="Total 2 3 3 2 4 2 2" xfId="39686"/>
    <cellStyle name="Total 2 3 3 2 4 2 3" xfId="39687"/>
    <cellStyle name="Total 2 3 3 2 4 3" xfId="39688"/>
    <cellStyle name="Total 2 3 3 2 4 3 2" xfId="39689"/>
    <cellStyle name="Total 2 3 3 2 4 3 3" xfId="39690"/>
    <cellStyle name="Total 2 3 3 2 4 4" xfId="39691"/>
    <cellStyle name="Total 2 3 3 2 4 4 2" xfId="39692"/>
    <cellStyle name="Total 2 3 3 2 4 4 3" xfId="39693"/>
    <cellStyle name="Total 2 3 3 2 4 5" xfId="39694"/>
    <cellStyle name="Total 2 3 3 2 4 5 2" xfId="39695"/>
    <cellStyle name="Total 2 3 3 2 4 5 3" xfId="39696"/>
    <cellStyle name="Total 2 3 3 2 4 6" xfId="39697"/>
    <cellStyle name="Total 2 3 3 2 4 6 2" xfId="39698"/>
    <cellStyle name="Total 2 3 3 2 4 6 3" xfId="39699"/>
    <cellStyle name="Total 2 3 3 2 4 7" xfId="39700"/>
    <cellStyle name="Total 2 3 3 2 4 8" xfId="39701"/>
    <cellStyle name="Total 2 3 3 2 4 9" xfId="39702"/>
    <cellStyle name="Total 2 3 3 2 5" xfId="39703"/>
    <cellStyle name="Total 2 3 3 2 5 2" xfId="39704"/>
    <cellStyle name="Total 2 3 3 2 5 2 2" xfId="39705"/>
    <cellStyle name="Total 2 3 3 2 5 2 3" xfId="39706"/>
    <cellStyle name="Total 2 3 3 2 5 3" xfId="39707"/>
    <cellStyle name="Total 2 3 3 2 5 3 2" xfId="39708"/>
    <cellStyle name="Total 2 3 3 2 5 3 3" xfId="39709"/>
    <cellStyle name="Total 2 3 3 2 5 4" xfId="39710"/>
    <cellStyle name="Total 2 3 3 2 5 4 2" xfId="39711"/>
    <cellStyle name="Total 2 3 3 2 5 4 3" xfId="39712"/>
    <cellStyle name="Total 2 3 3 2 5 5" xfId="39713"/>
    <cellStyle name="Total 2 3 3 2 5 5 2" xfId="39714"/>
    <cellStyle name="Total 2 3 3 2 5 5 3" xfId="39715"/>
    <cellStyle name="Total 2 3 3 2 5 6" xfId="39716"/>
    <cellStyle name="Total 2 3 3 2 5 6 2" xfId="39717"/>
    <cellStyle name="Total 2 3 3 2 5 6 3" xfId="39718"/>
    <cellStyle name="Total 2 3 3 2 5 7" xfId="39719"/>
    <cellStyle name="Total 2 3 3 2 5 8" xfId="39720"/>
    <cellStyle name="Total 2 3 3 2 5 9" xfId="39721"/>
    <cellStyle name="Total 2 3 3 2 6" xfId="39722"/>
    <cellStyle name="Total 2 3 3 2 6 2" xfId="39723"/>
    <cellStyle name="Total 2 3 3 2 6 2 2" xfId="39724"/>
    <cellStyle name="Total 2 3 3 2 6 2 3" xfId="39725"/>
    <cellStyle name="Total 2 3 3 2 6 3" xfId="39726"/>
    <cellStyle name="Total 2 3 3 2 6 3 2" xfId="39727"/>
    <cellStyle name="Total 2 3 3 2 6 3 3" xfId="39728"/>
    <cellStyle name="Total 2 3 3 2 6 4" xfId="39729"/>
    <cellStyle name="Total 2 3 3 2 6 4 2" xfId="39730"/>
    <cellStyle name="Total 2 3 3 2 6 4 3" xfId="39731"/>
    <cellStyle name="Total 2 3 3 2 6 5" xfId="39732"/>
    <cellStyle name="Total 2 3 3 2 6 5 2" xfId="39733"/>
    <cellStyle name="Total 2 3 3 2 6 5 3" xfId="39734"/>
    <cellStyle name="Total 2 3 3 2 6 6" xfId="39735"/>
    <cellStyle name="Total 2 3 3 2 6 6 2" xfId="39736"/>
    <cellStyle name="Total 2 3 3 2 6 6 3" xfId="39737"/>
    <cellStyle name="Total 2 3 3 2 6 7" xfId="39738"/>
    <cellStyle name="Total 2 3 3 2 6 8" xfId="39739"/>
    <cellStyle name="Total 2 3 3 2 6 9" xfId="39740"/>
    <cellStyle name="Total 2 3 3 2 7" xfId="39741"/>
    <cellStyle name="Total 2 3 3 2 7 2" xfId="39742"/>
    <cellStyle name="Total 2 3 3 2 7 2 2" xfId="39743"/>
    <cellStyle name="Total 2 3 3 2 7 2 3" xfId="39744"/>
    <cellStyle name="Total 2 3 3 2 7 3" xfId="39745"/>
    <cellStyle name="Total 2 3 3 2 7 3 2" xfId="39746"/>
    <cellStyle name="Total 2 3 3 2 7 3 3" xfId="39747"/>
    <cellStyle name="Total 2 3 3 2 7 4" xfId="39748"/>
    <cellStyle name="Total 2 3 3 2 7 4 2" xfId="39749"/>
    <cellStyle name="Total 2 3 3 2 7 4 3" xfId="39750"/>
    <cellStyle name="Total 2 3 3 2 7 5" xfId="39751"/>
    <cellStyle name="Total 2 3 3 2 7 5 2" xfId="39752"/>
    <cellStyle name="Total 2 3 3 2 7 5 3" xfId="39753"/>
    <cellStyle name="Total 2 3 3 2 7 6" xfId="39754"/>
    <cellStyle name="Total 2 3 3 2 7 6 2" xfId="39755"/>
    <cellStyle name="Total 2 3 3 2 7 6 3" xfId="39756"/>
    <cellStyle name="Total 2 3 3 2 7 7" xfId="39757"/>
    <cellStyle name="Total 2 3 3 2 7 8" xfId="39758"/>
    <cellStyle name="Total 2 3 3 2 7 9" xfId="39759"/>
    <cellStyle name="Total 2 3 3 2 8" xfId="39760"/>
    <cellStyle name="Total 2 3 3 2 8 2" xfId="39761"/>
    <cellStyle name="Total 2 3 3 2 8 2 2" xfId="39762"/>
    <cellStyle name="Total 2 3 3 2 8 2 3" xfId="39763"/>
    <cellStyle name="Total 2 3 3 2 8 3" xfId="39764"/>
    <cellStyle name="Total 2 3 3 2 8 3 2" xfId="39765"/>
    <cellStyle name="Total 2 3 3 2 8 3 3" xfId="39766"/>
    <cellStyle name="Total 2 3 3 2 8 4" xfId="39767"/>
    <cellStyle name="Total 2 3 3 2 8 4 2" xfId="39768"/>
    <cellStyle name="Total 2 3 3 2 8 4 3" xfId="39769"/>
    <cellStyle name="Total 2 3 3 2 8 5" xfId="39770"/>
    <cellStyle name="Total 2 3 3 2 8 5 2" xfId="39771"/>
    <cellStyle name="Total 2 3 3 2 8 5 3" xfId="39772"/>
    <cellStyle name="Total 2 3 3 2 8 6" xfId="39773"/>
    <cellStyle name="Total 2 3 3 2 8 6 2" xfId="39774"/>
    <cellStyle name="Total 2 3 3 2 8 6 3" xfId="39775"/>
    <cellStyle name="Total 2 3 3 2 8 7" xfId="39776"/>
    <cellStyle name="Total 2 3 3 2 8 8" xfId="39777"/>
    <cellStyle name="Total 2 3 3 2 8 9" xfId="39778"/>
    <cellStyle name="Total 2 3 3 2 9" xfId="39779"/>
    <cellStyle name="Total 2 3 3 2 9 2" xfId="39780"/>
    <cellStyle name="Total 2 3 3 2 9 2 2" xfId="39781"/>
    <cellStyle name="Total 2 3 3 2 9 2 3" xfId="39782"/>
    <cellStyle name="Total 2 3 3 2 9 3" xfId="39783"/>
    <cellStyle name="Total 2 3 3 2 9 3 2" xfId="39784"/>
    <cellStyle name="Total 2 3 3 2 9 3 3" xfId="39785"/>
    <cellStyle name="Total 2 3 3 2 9 4" xfId="39786"/>
    <cellStyle name="Total 2 3 3 2 9 4 2" xfId="39787"/>
    <cellStyle name="Total 2 3 3 2 9 4 3" xfId="39788"/>
    <cellStyle name="Total 2 3 3 2 9 5" xfId="39789"/>
    <cellStyle name="Total 2 3 3 2 9 5 2" xfId="39790"/>
    <cellStyle name="Total 2 3 3 2 9 5 3" xfId="39791"/>
    <cellStyle name="Total 2 3 3 2 9 6" xfId="39792"/>
    <cellStyle name="Total 2 3 3 2 9 6 2" xfId="39793"/>
    <cellStyle name="Total 2 3 3 2 9 6 3" xfId="39794"/>
    <cellStyle name="Total 2 3 3 2 9 7" xfId="39795"/>
    <cellStyle name="Total 2 3 3 2 9 8" xfId="39796"/>
    <cellStyle name="Total 2 3 3 20" xfId="39797"/>
    <cellStyle name="Total 2 3 3 3" xfId="39798"/>
    <cellStyle name="Total 2 3 3 3 10" xfId="39799"/>
    <cellStyle name="Total 2 3 3 3 10 2" xfId="39800"/>
    <cellStyle name="Total 2 3 3 3 10 2 2" xfId="39801"/>
    <cellStyle name="Total 2 3 3 3 10 2 3" xfId="39802"/>
    <cellStyle name="Total 2 3 3 3 10 3" xfId="39803"/>
    <cellStyle name="Total 2 3 3 3 10 3 2" xfId="39804"/>
    <cellStyle name="Total 2 3 3 3 10 3 3" xfId="39805"/>
    <cellStyle name="Total 2 3 3 3 10 4" xfId="39806"/>
    <cellStyle name="Total 2 3 3 3 10 4 2" xfId="39807"/>
    <cellStyle name="Total 2 3 3 3 10 4 3" xfId="39808"/>
    <cellStyle name="Total 2 3 3 3 10 5" xfId="39809"/>
    <cellStyle name="Total 2 3 3 3 10 5 2" xfId="39810"/>
    <cellStyle name="Total 2 3 3 3 10 5 3" xfId="39811"/>
    <cellStyle name="Total 2 3 3 3 10 6" xfId="39812"/>
    <cellStyle name="Total 2 3 3 3 10 6 2" xfId="39813"/>
    <cellStyle name="Total 2 3 3 3 10 6 3" xfId="39814"/>
    <cellStyle name="Total 2 3 3 3 10 7" xfId="39815"/>
    <cellStyle name="Total 2 3 3 3 10 8" xfId="39816"/>
    <cellStyle name="Total 2 3 3 3 11" xfId="39817"/>
    <cellStyle name="Total 2 3 3 3 11 2" xfId="39818"/>
    <cellStyle name="Total 2 3 3 3 11 2 2" xfId="39819"/>
    <cellStyle name="Total 2 3 3 3 11 2 3" xfId="39820"/>
    <cellStyle name="Total 2 3 3 3 11 3" xfId="39821"/>
    <cellStyle name="Total 2 3 3 3 11 3 2" xfId="39822"/>
    <cellStyle name="Total 2 3 3 3 11 3 3" xfId="39823"/>
    <cellStyle name="Total 2 3 3 3 11 4" xfId="39824"/>
    <cellStyle name="Total 2 3 3 3 11 4 2" xfId="39825"/>
    <cellStyle name="Total 2 3 3 3 11 4 3" xfId="39826"/>
    <cellStyle name="Total 2 3 3 3 11 5" xfId="39827"/>
    <cellStyle name="Total 2 3 3 3 11 5 2" xfId="39828"/>
    <cellStyle name="Total 2 3 3 3 11 5 3" xfId="39829"/>
    <cellStyle name="Total 2 3 3 3 11 6" xfId="39830"/>
    <cellStyle name="Total 2 3 3 3 11 6 2" xfId="39831"/>
    <cellStyle name="Total 2 3 3 3 11 6 3" xfId="39832"/>
    <cellStyle name="Total 2 3 3 3 11 7" xfId="39833"/>
    <cellStyle name="Total 2 3 3 3 11 8" xfId="39834"/>
    <cellStyle name="Total 2 3 3 3 12" xfId="39835"/>
    <cellStyle name="Total 2 3 3 3 12 2" xfId="39836"/>
    <cellStyle name="Total 2 3 3 3 12 2 2" xfId="39837"/>
    <cellStyle name="Total 2 3 3 3 12 2 3" xfId="39838"/>
    <cellStyle name="Total 2 3 3 3 12 3" xfId="39839"/>
    <cellStyle name="Total 2 3 3 3 12 3 2" xfId="39840"/>
    <cellStyle name="Total 2 3 3 3 12 3 3" xfId="39841"/>
    <cellStyle name="Total 2 3 3 3 12 4" xfId="39842"/>
    <cellStyle name="Total 2 3 3 3 12 4 2" xfId="39843"/>
    <cellStyle name="Total 2 3 3 3 12 4 3" xfId="39844"/>
    <cellStyle name="Total 2 3 3 3 12 5" xfId="39845"/>
    <cellStyle name="Total 2 3 3 3 12 5 2" xfId="39846"/>
    <cellStyle name="Total 2 3 3 3 12 5 3" xfId="39847"/>
    <cellStyle name="Total 2 3 3 3 12 6" xfId="39848"/>
    <cellStyle name="Total 2 3 3 3 12 6 2" xfId="39849"/>
    <cellStyle name="Total 2 3 3 3 12 6 3" xfId="39850"/>
    <cellStyle name="Total 2 3 3 3 12 7" xfId="39851"/>
    <cellStyle name="Total 2 3 3 3 12 8" xfId="39852"/>
    <cellStyle name="Total 2 3 3 3 13" xfId="39853"/>
    <cellStyle name="Total 2 3 3 3 13 2" xfId="39854"/>
    <cellStyle name="Total 2 3 3 3 13 2 2" xfId="39855"/>
    <cellStyle name="Total 2 3 3 3 13 2 3" xfId="39856"/>
    <cellStyle name="Total 2 3 3 3 13 3" xfId="39857"/>
    <cellStyle name="Total 2 3 3 3 13 3 2" xfId="39858"/>
    <cellStyle name="Total 2 3 3 3 13 3 3" xfId="39859"/>
    <cellStyle name="Total 2 3 3 3 13 4" xfId="39860"/>
    <cellStyle name="Total 2 3 3 3 13 4 2" xfId="39861"/>
    <cellStyle name="Total 2 3 3 3 13 4 3" xfId="39862"/>
    <cellStyle name="Total 2 3 3 3 13 5" xfId="39863"/>
    <cellStyle name="Total 2 3 3 3 13 5 2" xfId="39864"/>
    <cellStyle name="Total 2 3 3 3 13 5 3" xfId="39865"/>
    <cellStyle name="Total 2 3 3 3 13 6" xfId="39866"/>
    <cellStyle name="Total 2 3 3 3 13 6 2" xfId="39867"/>
    <cellStyle name="Total 2 3 3 3 13 6 3" xfId="39868"/>
    <cellStyle name="Total 2 3 3 3 13 7" xfId="39869"/>
    <cellStyle name="Total 2 3 3 3 13 8" xfId="39870"/>
    <cellStyle name="Total 2 3 3 3 14" xfId="39871"/>
    <cellStyle name="Total 2 3 3 3 14 2" xfId="39872"/>
    <cellStyle name="Total 2 3 3 3 14 2 2" xfId="39873"/>
    <cellStyle name="Total 2 3 3 3 14 2 3" xfId="39874"/>
    <cellStyle name="Total 2 3 3 3 14 3" xfId="39875"/>
    <cellStyle name="Total 2 3 3 3 14 3 2" xfId="39876"/>
    <cellStyle name="Total 2 3 3 3 14 3 3" xfId="39877"/>
    <cellStyle name="Total 2 3 3 3 14 4" xfId="39878"/>
    <cellStyle name="Total 2 3 3 3 14 4 2" xfId="39879"/>
    <cellStyle name="Total 2 3 3 3 14 4 3" xfId="39880"/>
    <cellStyle name="Total 2 3 3 3 14 5" xfId="39881"/>
    <cellStyle name="Total 2 3 3 3 14 5 2" xfId="39882"/>
    <cellStyle name="Total 2 3 3 3 14 5 3" xfId="39883"/>
    <cellStyle name="Total 2 3 3 3 14 6" xfId="39884"/>
    <cellStyle name="Total 2 3 3 3 14 6 2" xfId="39885"/>
    <cellStyle name="Total 2 3 3 3 14 6 3" xfId="39886"/>
    <cellStyle name="Total 2 3 3 3 14 7" xfId="39887"/>
    <cellStyle name="Total 2 3 3 3 14 8" xfId="39888"/>
    <cellStyle name="Total 2 3 3 3 15" xfId="39889"/>
    <cellStyle name="Total 2 3 3 3 15 2" xfId="39890"/>
    <cellStyle name="Total 2 3 3 3 15 3" xfId="39891"/>
    <cellStyle name="Total 2 3 3 3 16" xfId="39892"/>
    <cellStyle name="Total 2 3 3 3 16 2" xfId="39893"/>
    <cellStyle name="Total 2 3 3 3 16 3" xfId="39894"/>
    <cellStyle name="Total 2 3 3 3 17" xfId="39895"/>
    <cellStyle name="Total 2 3 3 3 18" xfId="39896"/>
    <cellStyle name="Total 2 3 3 3 2" xfId="39897"/>
    <cellStyle name="Total 2 3 3 3 2 2" xfId="39898"/>
    <cellStyle name="Total 2 3 3 3 2 2 2" xfId="39899"/>
    <cellStyle name="Total 2 3 3 3 2 2 3" xfId="39900"/>
    <cellStyle name="Total 2 3 3 3 2 3" xfId="39901"/>
    <cellStyle name="Total 2 3 3 3 2 3 2" xfId="39902"/>
    <cellStyle name="Total 2 3 3 3 2 3 3" xfId="39903"/>
    <cellStyle name="Total 2 3 3 3 2 4" xfId="39904"/>
    <cellStyle name="Total 2 3 3 3 2 4 2" xfId="39905"/>
    <cellStyle name="Total 2 3 3 3 2 4 3" xfId="39906"/>
    <cellStyle name="Total 2 3 3 3 2 5" xfId="39907"/>
    <cellStyle name="Total 2 3 3 3 2 5 2" xfId="39908"/>
    <cellStyle name="Total 2 3 3 3 2 5 3" xfId="39909"/>
    <cellStyle name="Total 2 3 3 3 2 6" xfId="39910"/>
    <cellStyle name="Total 2 3 3 3 2 6 2" xfId="39911"/>
    <cellStyle name="Total 2 3 3 3 2 6 3" xfId="39912"/>
    <cellStyle name="Total 2 3 3 3 2 7" xfId="39913"/>
    <cellStyle name="Total 2 3 3 3 2 8" xfId="39914"/>
    <cellStyle name="Total 2 3 3 3 2 9" xfId="39915"/>
    <cellStyle name="Total 2 3 3 3 3" xfId="39916"/>
    <cellStyle name="Total 2 3 3 3 3 2" xfId="39917"/>
    <cellStyle name="Total 2 3 3 3 3 2 2" xfId="39918"/>
    <cellStyle name="Total 2 3 3 3 3 2 3" xfId="39919"/>
    <cellStyle name="Total 2 3 3 3 3 3" xfId="39920"/>
    <cellStyle name="Total 2 3 3 3 3 3 2" xfId="39921"/>
    <cellStyle name="Total 2 3 3 3 3 3 3" xfId="39922"/>
    <cellStyle name="Total 2 3 3 3 3 4" xfId="39923"/>
    <cellStyle name="Total 2 3 3 3 3 4 2" xfId="39924"/>
    <cellStyle name="Total 2 3 3 3 3 4 3" xfId="39925"/>
    <cellStyle name="Total 2 3 3 3 3 5" xfId="39926"/>
    <cellStyle name="Total 2 3 3 3 3 5 2" xfId="39927"/>
    <cellStyle name="Total 2 3 3 3 3 5 3" xfId="39928"/>
    <cellStyle name="Total 2 3 3 3 3 6" xfId="39929"/>
    <cellStyle name="Total 2 3 3 3 3 6 2" xfId="39930"/>
    <cellStyle name="Total 2 3 3 3 3 6 3" xfId="39931"/>
    <cellStyle name="Total 2 3 3 3 3 7" xfId="39932"/>
    <cellStyle name="Total 2 3 3 3 3 8" xfId="39933"/>
    <cellStyle name="Total 2 3 3 3 3 9" xfId="39934"/>
    <cellStyle name="Total 2 3 3 3 4" xfId="39935"/>
    <cellStyle name="Total 2 3 3 3 4 2" xfId="39936"/>
    <cellStyle name="Total 2 3 3 3 4 2 2" xfId="39937"/>
    <cellStyle name="Total 2 3 3 3 4 2 3" xfId="39938"/>
    <cellStyle name="Total 2 3 3 3 4 3" xfId="39939"/>
    <cellStyle name="Total 2 3 3 3 4 3 2" xfId="39940"/>
    <cellStyle name="Total 2 3 3 3 4 3 3" xfId="39941"/>
    <cellStyle name="Total 2 3 3 3 4 4" xfId="39942"/>
    <cellStyle name="Total 2 3 3 3 4 4 2" xfId="39943"/>
    <cellStyle name="Total 2 3 3 3 4 4 3" xfId="39944"/>
    <cellStyle name="Total 2 3 3 3 4 5" xfId="39945"/>
    <cellStyle name="Total 2 3 3 3 4 5 2" xfId="39946"/>
    <cellStyle name="Total 2 3 3 3 4 5 3" xfId="39947"/>
    <cellStyle name="Total 2 3 3 3 4 6" xfId="39948"/>
    <cellStyle name="Total 2 3 3 3 4 6 2" xfId="39949"/>
    <cellStyle name="Total 2 3 3 3 4 6 3" xfId="39950"/>
    <cellStyle name="Total 2 3 3 3 4 7" xfId="39951"/>
    <cellStyle name="Total 2 3 3 3 4 8" xfId="39952"/>
    <cellStyle name="Total 2 3 3 3 4 9" xfId="39953"/>
    <cellStyle name="Total 2 3 3 3 5" xfId="39954"/>
    <cellStyle name="Total 2 3 3 3 5 2" xfId="39955"/>
    <cellStyle name="Total 2 3 3 3 5 2 2" xfId="39956"/>
    <cellStyle name="Total 2 3 3 3 5 2 3" xfId="39957"/>
    <cellStyle name="Total 2 3 3 3 5 3" xfId="39958"/>
    <cellStyle name="Total 2 3 3 3 5 3 2" xfId="39959"/>
    <cellStyle name="Total 2 3 3 3 5 3 3" xfId="39960"/>
    <cellStyle name="Total 2 3 3 3 5 4" xfId="39961"/>
    <cellStyle name="Total 2 3 3 3 5 4 2" xfId="39962"/>
    <cellStyle name="Total 2 3 3 3 5 4 3" xfId="39963"/>
    <cellStyle name="Total 2 3 3 3 5 5" xfId="39964"/>
    <cellStyle name="Total 2 3 3 3 5 5 2" xfId="39965"/>
    <cellStyle name="Total 2 3 3 3 5 5 3" xfId="39966"/>
    <cellStyle name="Total 2 3 3 3 5 6" xfId="39967"/>
    <cellStyle name="Total 2 3 3 3 5 6 2" xfId="39968"/>
    <cellStyle name="Total 2 3 3 3 5 6 3" xfId="39969"/>
    <cellStyle name="Total 2 3 3 3 5 7" xfId="39970"/>
    <cellStyle name="Total 2 3 3 3 5 8" xfId="39971"/>
    <cellStyle name="Total 2 3 3 3 5 9" xfId="39972"/>
    <cellStyle name="Total 2 3 3 3 6" xfId="39973"/>
    <cellStyle name="Total 2 3 3 3 6 2" xfId="39974"/>
    <cellStyle name="Total 2 3 3 3 6 2 2" xfId="39975"/>
    <cellStyle name="Total 2 3 3 3 6 2 3" xfId="39976"/>
    <cellStyle name="Total 2 3 3 3 6 3" xfId="39977"/>
    <cellStyle name="Total 2 3 3 3 6 3 2" xfId="39978"/>
    <cellStyle name="Total 2 3 3 3 6 3 3" xfId="39979"/>
    <cellStyle name="Total 2 3 3 3 6 4" xfId="39980"/>
    <cellStyle name="Total 2 3 3 3 6 4 2" xfId="39981"/>
    <cellStyle name="Total 2 3 3 3 6 4 3" xfId="39982"/>
    <cellStyle name="Total 2 3 3 3 6 5" xfId="39983"/>
    <cellStyle name="Total 2 3 3 3 6 5 2" xfId="39984"/>
    <cellStyle name="Total 2 3 3 3 6 5 3" xfId="39985"/>
    <cellStyle name="Total 2 3 3 3 6 6" xfId="39986"/>
    <cellStyle name="Total 2 3 3 3 6 6 2" xfId="39987"/>
    <cellStyle name="Total 2 3 3 3 6 6 3" xfId="39988"/>
    <cellStyle name="Total 2 3 3 3 6 7" xfId="39989"/>
    <cellStyle name="Total 2 3 3 3 6 8" xfId="39990"/>
    <cellStyle name="Total 2 3 3 3 6 9" xfId="39991"/>
    <cellStyle name="Total 2 3 3 3 7" xfId="39992"/>
    <cellStyle name="Total 2 3 3 3 7 2" xfId="39993"/>
    <cellStyle name="Total 2 3 3 3 7 2 2" xfId="39994"/>
    <cellStyle name="Total 2 3 3 3 7 2 3" xfId="39995"/>
    <cellStyle name="Total 2 3 3 3 7 3" xfId="39996"/>
    <cellStyle name="Total 2 3 3 3 7 3 2" xfId="39997"/>
    <cellStyle name="Total 2 3 3 3 7 3 3" xfId="39998"/>
    <cellStyle name="Total 2 3 3 3 7 4" xfId="39999"/>
    <cellStyle name="Total 2 3 3 3 7 4 2" xfId="40000"/>
    <cellStyle name="Total 2 3 3 3 7 4 3" xfId="40001"/>
    <cellStyle name="Total 2 3 3 3 7 5" xfId="40002"/>
    <cellStyle name="Total 2 3 3 3 7 5 2" xfId="40003"/>
    <cellStyle name="Total 2 3 3 3 7 5 3" xfId="40004"/>
    <cellStyle name="Total 2 3 3 3 7 6" xfId="40005"/>
    <cellStyle name="Total 2 3 3 3 7 6 2" xfId="40006"/>
    <cellStyle name="Total 2 3 3 3 7 6 3" xfId="40007"/>
    <cellStyle name="Total 2 3 3 3 7 7" xfId="40008"/>
    <cellStyle name="Total 2 3 3 3 7 8" xfId="40009"/>
    <cellStyle name="Total 2 3 3 3 7 9" xfId="40010"/>
    <cellStyle name="Total 2 3 3 3 8" xfId="40011"/>
    <cellStyle name="Total 2 3 3 3 8 2" xfId="40012"/>
    <cellStyle name="Total 2 3 3 3 8 2 2" xfId="40013"/>
    <cellStyle name="Total 2 3 3 3 8 2 3" xfId="40014"/>
    <cellStyle name="Total 2 3 3 3 8 3" xfId="40015"/>
    <cellStyle name="Total 2 3 3 3 8 3 2" xfId="40016"/>
    <cellStyle name="Total 2 3 3 3 8 3 3" xfId="40017"/>
    <cellStyle name="Total 2 3 3 3 8 4" xfId="40018"/>
    <cellStyle name="Total 2 3 3 3 8 4 2" xfId="40019"/>
    <cellStyle name="Total 2 3 3 3 8 4 3" xfId="40020"/>
    <cellStyle name="Total 2 3 3 3 8 5" xfId="40021"/>
    <cellStyle name="Total 2 3 3 3 8 5 2" xfId="40022"/>
    <cellStyle name="Total 2 3 3 3 8 5 3" xfId="40023"/>
    <cellStyle name="Total 2 3 3 3 8 6" xfId="40024"/>
    <cellStyle name="Total 2 3 3 3 8 6 2" xfId="40025"/>
    <cellStyle name="Total 2 3 3 3 8 6 3" xfId="40026"/>
    <cellStyle name="Total 2 3 3 3 8 7" xfId="40027"/>
    <cellStyle name="Total 2 3 3 3 8 8" xfId="40028"/>
    <cellStyle name="Total 2 3 3 3 8 9" xfId="40029"/>
    <cellStyle name="Total 2 3 3 3 9" xfId="40030"/>
    <cellStyle name="Total 2 3 3 3 9 2" xfId="40031"/>
    <cellStyle name="Total 2 3 3 3 9 2 2" xfId="40032"/>
    <cellStyle name="Total 2 3 3 3 9 2 3" xfId="40033"/>
    <cellStyle name="Total 2 3 3 3 9 3" xfId="40034"/>
    <cellStyle name="Total 2 3 3 3 9 3 2" xfId="40035"/>
    <cellStyle name="Total 2 3 3 3 9 3 3" xfId="40036"/>
    <cellStyle name="Total 2 3 3 3 9 4" xfId="40037"/>
    <cellStyle name="Total 2 3 3 3 9 4 2" xfId="40038"/>
    <cellStyle name="Total 2 3 3 3 9 4 3" xfId="40039"/>
    <cellStyle name="Total 2 3 3 3 9 5" xfId="40040"/>
    <cellStyle name="Total 2 3 3 3 9 5 2" xfId="40041"/>
    <cellStyle name="Total 2 3 3 3 9 5 3" xfId="40042"/>
    <cellStyle name="Total 2 3 3 3 9 6" xfId="40043"/>
    <cellStyle name="Total 2 3 3 3 9 6 2" xfId="40044"/>
    <cellStyle name="Total 2 3 3 3 9 6 3" xfId="40045"/>
    <cellStyle name="Total 2 3 3 3 9 7" xfId="40046"/>
    <cellStyle name="Total 2 3 3 3 9 8" xfId="40047"/>
    <cellStyle name="Total 2 3 3 4" xfId="40048"/>
    <cellStyle name="Total 2 3 3 4 10" xfId="40049"/>
    <cellStyle name="Total 2 3 3 4 11" xfId="40050"/>
    <cellStyle name="Total 2 3 3 4 2" xfId="40051"/>
    <cellStyle name="Total 2 3 3 4 2 2" xfId="40052"/>
    <cellStyle name="Total 2 3 3 4 2 3" xfId="40053"/>
    <cellStyle name="Total 2 3 3 4 2 4" xfId="40054"/>
    <cellStyle name="Total 2 3 3 4 3" xfId="40055"/>
    <cellStyle name="Total 2 3 3 4 3 2" xfId="40056"/>
    <cellStyle name="Total 2 3 3 4 3 3" xfId="40057"/>
    <cellStyle name="Total 2 3 3 4 3 4" xfId="40058"/>
    <cellStyle name="Total 2 3 3 4 4" xfId="40059"/>
    <cellStyle name="Total 2 3 3 4 4 2" xfId="40060"/>
    <cellStyle name="Total 2 3 3 4 4 3" xfId="40061"/>
    <cellStyle name="Total 2 3 3 4 4 4" xfId="40062"/>
    <cellStyle name="Total 2 3 3 4 5" xfId="40063"/>
    <cellStyle name="Total 2 3 3 4 5 2" xfId="40064"/>
    <cellStyle name="Total 2 3 3 4 5 3" xfId="40065"/>
    <cellStyle name="Total 2 3 3 4 5 4" xfId="40066"/>
    <cellStyle name="Total 2 3 3 4 6" xfId="40067"/>
    <cellStyle name="Total 2 3 3 4 6 2" xfId="40068"/>
    <cellStyle name="Total 2 3 3 4 6 3" xfId="40069"/>
    <cellStyle name="Total 2 3 3 4 6 4" xfId="40070"/>
    <cellStyle name="Total 2 3 3 4 7" xfId="40071"/>
    <cellStyle name="Total 2 3 3 4 8" xfId="40072"/>
    <cellStyle name="Total 2 3 3 4 9" xfId="40073"/>
    <cellStyle name="Total 2 3 3 5" xfId="40074"/>
    <cellStyle name="Total 2 3 3 5 10" xfId="40075"/>
    <cellStyle name="Total 2 3 3 5 11" xfId="40076"/>
    <cellStyle name="Total 2 3 3 5 2" xfId="40077"/>
    <cellStyle name="Total 2 3 3 5 2 2" xfId="40078"/>
    <cellStyle name="Total 2 3 3 5 2 3" xfId="40079"/>
    <cellStyle name="Total 2 3 3 5 2 4" xfId="40080"/>
    <cellStyle name="Total 2 3 3 5 3" xfId="40081"/>
    <cellStyle name="Total 2 3 3 5 3 2" xfId="40082"/>
    <cellStyle name="Total 2 3 3 5 3 3" xfId="40083"/>
    <cellStyle name="Total 2 3 3 5 3 4" xfId="40084"/>
    <cellStyle name="Total 2 3 3 5 4" xfId="40085"/>
    <cellStyle name="Total 2 3 3 5 4 2" xfId="40086"/>
    <cellStyle name="Total 2 3 3 5 4 3" xfId="40087"/>
    <cellStyle name="Total 2 3 3 5 4 4" xfId="40088"/>
    <cellStyle name="Total 2 3 3 5 5" xfId="40089"/>
    <cellStyle name="Total 2 3 3 5 5 2" xfId="40090"/>
    <cellStyle name="Total 2 3 3 5 5 3" xfId="40091"/>
    <cellStyle name="Total 2 3 3 5 5 4" xfId="40092"/>
    <cellStyle name="Total 2 3 3 5 6" xfId="40093"/>
    <cellStyle name="Total 2 3 3 5 6 2" xfId="40094"/>
    <cellStyle name="Total 2 3 3 5 6 3" xfId="40095"/>
    <cellStyle name="Total 2 3 3 5 6 4" xfId="40096"/>
    <cellStyle name="Total 2 3 3 5 7" xfId="40097"/>
    <cellStyle name="Total 2 3 3 5 8" xfId="40098"/>
    <cellStyle name="Total 2 3 3 5 9" xfId="40099"/>
    <cellStyle name="Total 2 3 3 6" xfId="40100"/>
    <cellStyle name="Total 2 3 3 6 2" xfId="40101"/>
    <cellStyle name="Total 2 3 3 6 2 2" xfId="40102"/>
    <cellStyle name="Total 2 3 3 6 2 3" xfId="40103"/>
    <cellStyle name="Total 2 3 3 6 3" xfId="40104"/>
    <cellStyle name="Total 2 3 3 6 3 2" xfId="40105"/>
    <cellStyle name="Total 2 3 3 6 3 3" xfId="40106"/>
    <cellStyle name="Total 2 3 3 6 4" xfId="40107"/>
    <cellStyle name="Total 2 3 3 6 4 2" xfId="40108"/>
    <cellStyle name="Total 2 3 3 6 4 3" xfId="40109"/>
    <cellStyle name="Total 2 3 3 6 5" xfId="40110"/>
    <cellStyle name="Total 2 3 3 6 5 2" xfId="40111"/>
    <cellStyle name="Total 2 3 3 6 5 3" xfId="40112"/>
    <cellStyle name="Total 2 3 3 6 6" xfId="40113"/>
    <cellStyle name="Total 2 3 3 6 6 2" xfId="40114"/>
    <cellStyle name="Total 2 3 3 6 6 3" xfId="40115"/>
    <cellStyle name="Total 2 3 3 6 7" xfId="40116"/>
    <cellStyle name="Total 2 3 3 6 8" xfId="40117"/>
    <cellStyle name="Total 2 3 3 6 9" xfId="40118"/>
    <cellStyle name="Total 2 3 3 7" xfId="40119"/>
    <cellStyle name="Total 2 3 3 7 2" xfId="40120"/>
    <cellStyle name="Total 2 3 3 7 2 2" xfId="40121"/>
    <cellStyle name="Total 2 3 3 7 2 3" xfId="40122"/>
    <cellStyle name="Total 2 3 3 7 3" xfId="40123"/>
    <cellStyle name="Total 2 3 3 7 3 2" xfId="40124"/>
    <cellStyle name="Total 2 3 3 7 3 3" xfId="40125"/>
    <cellStyle name="Total 2 3 3 7 4" xfId="40126"/>
    <cellStyle name="Total 2 3 3 7 4 2" xfId="40127"/>
    <cellStyle name="Total 2 3 3 7 4 3" xfId="40128"/>
    <cellStyle name="Total 2 3 3 7 5" xfId="40129"/>
    <cellStyle name="Total 2 3 3 7 5 2" xfId="40130"/>
    <cellStyle name="Total 2 3 3 7 5 3" xfId="40131"/>
    <cellStyle name="Total 2 3 3 7 6" xfId="40132"/>
    <cellStyle name="Total 2 3 3 7 6 2" xfId="40133"/>
    <cellStyle name="Total 2 3 3 7 6 3" xfId="40134"/>
    <cellStyle name="Total 2 3 3 7 7" xfId="40135"/>
    <cellStyle name="Total 2 3 3 7 8" xfId="40136"/>
    <cellStyle name="Total 2 3 3 7 9" xfId="40137"/>
    <cellStyle name="Total 2 3 3 8" xfId="40138"/>
    <cellStyle name="Total 2 3 3 8 2" xfId="40139"/>
    <cellStyle name="Total 2 3 3 8 2 2" xfId="40140"/>
    <cellStyle name="Total 2 3 3 8 2 3" xfId="40141"/>
    <cellStyle name="Total 2 3 3 8 3" xfId="40142"/>
    <cellStyle name="Total 2 3 3 8 3 2" xfId="40143"/>
    <cellStyle name="Total 2 3 3 8 3 3" xfId="40144"/>
    <cellStyle name="Total 2 3 3 8 4" xfId="40145"/>
    <cellStyle name="Total 2 3 3 8 4 2" xfId="40146"/>
    <cellStyle name="Total 2 3 3 8 4 3" xfId="40147"/>
    <cellStyle name="Total 2 3 3 8 5" xfId="40148"/>
    <cellStyle name="Total 2 3 3 8 5 2" xfId="40149"/>
    <cellStyle name="Total 2 3 3 8 5 3" xfId="40150"/>
    <cellStyle name="Total 2 3 3 8 6" xfId="40151"/>
    <cellStyle name="Total 2 3 3 8 6 2" xfId="40152"/>
    <cellStyle name="Total 2 3 3 8 6 3" xfId="40153"/>
    <cellStyle name="Total 2 3 3 8 7" xfId="40154"/>
    <cellStyle name="Total 2 3 3 8 8" xfId="40155"/>
    <cellStyle name="Total 2 3 3 8 9" xfId="40156"/>
    <cellStyle name="Total 2 3 3 9" xfId="40157"/>
    <cellStyle name="Total 2 3 3 9 2" xfId="40158"/>
    <cellStyle name="Total 2 3 3 9 2 2" xfId="40159"/>
    <cellStyle name="Total 2 3 3 9 2 3" xfId="40160"/>
    <cellStyle name="Total 2 3 3 9 3" xfId="40161"/>
    <cellStyle name="Total 2 3 3 9 3 2" xfId="40162"/>
    <cellStyle name="Total 2 3 3 9 3 3" xfId="40163"/>
    <cellStyle name="Total 2 3 3 9 4" xfId="40164"/>
    <cellStyle name="Total 2 3 3 9 4 2" xfId="40165"/>
    <cellStyle name="Total 2 3 3 9 4 3" xfId="40166"/>
    <cellStyle name="Total 2 3 3 9 5" xfId="40167"/>
    <cellStyle name="Total 2 3 3 9 5 2" xfId="40168"/>
    <cellStyle name="Total 2 3 3 9 5 3" xfId="40169"/>
    <cellStyle name="Total 2 3 3 9 6" xfId="40170"/>
    <cellStyle name="Total 2 3 3 9 6 2" xfId="40171"/>
    <cellStyle name="Total 2 3 3 9 6 3" xfId="40172"/>
    <cellStyle name="Total 2 3 3 9 7" xfId="40173"/>
    <cellStyle name="Total 2 3 3 9 8" xfId="40174"/>
    <cellStyle name="Total 2 3 3 9 9" xfId="40175"/>
    <cellStyle name="Total 2 3 4" xfId="40176"/>
    <cellStyle name="Total 2 3 4 10" xfId="40177"/>
    <cellStyle name="Total 2 3 4 10 2" xfId="40178"/>
    <cellStyle name="Total 2 3 4 10 2 2" xfId="40179"/>
    <cellStyle name="Total 2 3 4 10 2 3" xfId="40180"/>
    <cellStyle name="Total 2 3 4 10 3" xfId="40181"/>
    <cellStyle name="Total 2 3 4 10 3 2" xfId="40182"/>
    <cellStyle name="Total 2 3 4 10 3 3" xfId="40183"/>
    <cellStyle name="Total 2 3 4 10 4" xfId="40184"/>
    <cellStyle name="Total 2 3 4 10 4 2" xfId="40185"/>
    <cellStyle name="Total 2 3 4 10 4 3" xfId="40186"/>
    <cellStyle name="Total 2 3 4 10 5" xfId="40187"/>
    <cellStyle name="Total 2 3 4 10 5 2" xfId="40188"/>
    <cellStyle name="Total 2 3 4 10 5 3" xfId="40189"/>
    <cellStyle name="Total 2 3 4 10 6" xfId="40190"/>
    <cellStyle name="Total 2 3 4 10 6 2" xfId="40191"/>
    <cellStyle name="Total 2 3 4 10 6 3" xfId="40192"/>
    <cellStyle name="Total 2 3 4 10 7" xfId="40193"/>
    <cellStyle name="Total 2 3 4 10 8" xfId="40194"/>
    <cellStyle name="Total 2 3 4 11" xfId="40195"/>
    <cellStyle name="Total 2 3 4 11 2" xfId="40196"/>
    <cellStyle name="Total 2 3 4 11 2 2" xfId="40197"/>
    <cellStyle name="Total 2 3 4 11 2 3" xfId="40198"/>
    <cellStyle name="Total 2 3 4 11 3" xfId="40199"/>
    <cellStyle name="Total 2 3 4 11 3 2" xfId="40200"/>
    <cellStyle name="Total 2 3 4 11 3 3" xfId="40201"/>
    <cellStyle name="Total 2 3 4 11 4" xfId="40202"/>
    <cellStyle name="Total 2 3 4 11 4 2" xfId="40203"/>
    <cellStyle name="Total 2 3 4 11 4 3" xfId="40204"/>
    <cellStyle name="Total 2 3 4 11 5" xfId="40205"/>
    <cellStyle name="Total 2 3 4 11 5 2" xfId="40206"/>
    <cellStyle name="Total 2 3 4 11 5 3" xfId="40207"/>
    <cellStyle name="Total 2 3 4 11 6" xfId="40208"/>
    <cellStyle name="Total 2 3 4 11 6 2" xfId="40209"/>
    <cellStyle name="Total 2 3 4 11 6 3" xfId="40210"/>
    <cellStyle name="Total 2 3 4 11 7" xfId="40211"/>
    <cellStyle name="Total 2 3 4 11 8" xfId="40212"/>
    <cellStyle name="Total 2 3 4 12" xfId="40213"/>
    <cellStyle name="Total 2 3 4 12 2" xfId="40214"/>
    <cellStyle name="Total 2 3 4 12 2 2" xfId="40215"/>
    <cellStyle name="Total 2 3 4 12 2 3" xfId="40216"/>
    <cellStyle name="Total 2 3 4 12 3" xfId="40217"/>
    <cellStyle name="Total 2 3 4 12 3 2" xfId="40218"/>
    <cellStyle name="Total 2 3 4 12 3 3" xfId="40219"/>
    <cellStyle name="Total 2 3 4 12 4" xfId="40220"/>
    <cellStyle name="Total 2 3 4 12 4 2" xfId="40221"/>
    <cellStyle name="Total 2 3 4 12 4 3" xfId="40222"/>
    <cellStyle name="Total 2 3 4 12 5" xfId="40223"/>
    <cellStyle name="Total 2 3 4 12 5 2" xfId="40224"/>
    <cellStyle name="Total 2 3 4 12 5 3" xfId="40225"/>
    <cellStyle name="Total 2 3 4 12 6" xfId="40226"/>
    <cellStyle name="Total 2 3 4 12 6 2" xfId="40227"/>
    <cellStyle name="Total 2 3 4 12 6 3" xfId="40228"/>
    <cellStyle name="Total 2 3 4 12 7" xfId="40229"/>
    <cellStyle name="Total 2 3 4 12 8" xfId="40230"/>
    <cellStyle name="Total 2 3 4 13" xfId="40231"/>
    <cellStyle name="Total 2 3 4 13 2" xfId="40232"/>
    <cellStyle name="Total 2 3 4 13 2 2" xfId="40233"/>
    <cellStyle name="Total 2 3 4 13 2 3" xfId="40234"/>
    <cellStyle name="Total 2 3 4 13 3" xfId="40235"/>
    <cellStyle name="Total 2 3 4 13 3 2" xfId="40236"/>
    <cellStyle name="Total 2 3 4 13 3 3" xfId="40237"/>
    <cellStyle name="Total 2 3 4 13 4" xfId="40238"/>
    <cellStyle name="Total 2 3 4 13 4 2" xfId="40239"/>
    <cellStyle name="Total 2 3 4 13 4 3" xfId="40240"/>
    <cellStyle name="Total 2 3 4 13 5" xfId="40241"/>
    <cellStyle name="Total 2 3 4 13 5 2" xfId="40242"/>
    <cellStyle name="Total 2 3 4 13 5 3" xfId="40243"/>
    <cellStyle name="Total 2 3 4 13 6" xfId="40244"/>
    <cellStyle name="Total 2 3 4 13 6 2" xfId="40245"/>
    <cellStyle name="Total 2 3 4 13 6 3" xfId="40246"/>
    <cellStyle name="Total 2 3 4 13 7" xfId="40247"/>
    <cellStyle name="Total 2 3 4 13 8" xfId="40248"/>
    <cellStyle name="Total 2 3 4 14" xfId="40249"/>
    <cellStyle name="Total 2 3 4 14 2" xfId="40250"/>
    <cellStyle name="Total 2 3 4 14 2 2" xfId="40251"/>
    <cellStyle name="Total 2 3 4 14 2 3" xfId="40252"/>
    <cellStyle name="Total 2 3 4 14 3" xfId="40253"/>
    <cellStyle name="Total 2 3 4 14 3 2" xfId="40254"/>
    <cellStyle name="Total 2 3 4 14 3 3" xfId="40255"/>
    <cellStyle name="Total 2 3 4 14 4" xfId="40256"/>
    <cellStyle name="Total 2 3 4 14 4 2" xfId="40257"/>
    <cellStyle name="Total 2 3 4 14 4 3" xfId="40258"/>
    <cellStyle name="Total 2 3 4 14 5" xfId="40259"/>
    <cellStyle name="Total 2 3 4 14 5 2" xfId="40260"/>
    <cellStyle name="Total 2 3 4 14 5 3" xfId="40261"/>
    <cellStyle name="Total 2 3 4 14 6" xfId="40262"/>
    <cellStyle name="Total 2 3 4 14 6 2" xfId="40263"/>
    <cellStyle name="Total 2 3 4 14 6 3" xfId="40264"/>
    <cellStyle name="Total 2 3 4 14 7" xfId="40265"/>
    <cellStyle name="Total 2 3 4 14 8" xfId="40266"/>
    <cellStyle name="Total 2 3 4 15" xfId="40267"/>
    <cellStyle name="Total 2 3 4 15 2" xfId="40268"/>
    <cellStyle name="Total 2 3 4 15 3" xfId="40269"/>
    <cellStyle name="Total 2 3 4 16" xfId="40270"/>
    <cellStyle name="Total 2 3 4 16 2" xfId="40271"/>
    <cellStyle name="Total 2 3 4 16 3" xfId="40272"/>
    <cellStyle name="Total 2 3 4 17" xfId="40273"/>
    <cellStyle name="Total 2 3 4 18" xfId="40274"/>
    <cellStyle name="Total 2 3 4 2" xfId="40275"/>
    <cellStyle name="Total 2 3 4 2 2" xfId="40276"/>
    <cellStyle name="Total 2 3 4 2 2 2" xfId="40277"/>
    <cellStyle name="Total 2 3 4 2 2 3" xfId="40278"/>
    <cellStyle name="Total 2 3 4 2 3" xfId="40279"/>
    <cellStyle name="Total 2 3 4 2 3 2" xfId="40280"/>
    <cellStyle name="Total 2 3 4 2 3 3" xfId="40281"/>
    <cellStyle name="Total 2 3 4 2 4" xfId="40282"/>
    <cellStyle name="Total 2 3 4 2 4 2" xfId="40283"/>
    <cellStyle name="Total 2 3 4 2 4 3" xfId="40284"/>
    <cellStyle name="Total 2 3 4 2 5" xfId="40285"/>
    <cellStyle name="Total 2 3 4 2 5 2" xfId="40286"/>
    <cellStyle name="Total 2 3 4 2 5 3" xfId="40287"/>
    <cellStyle name="Total 2 3 4 2 6" xfId="40288"/>
    <cellStyle name="Total 2 3 4 2 6 2" xfId="40289"/>
    <cellStyle name="Total 2 3 4 2 6 3" xfId="40290"/>
    <cellStyle name="Total 2 3 4 2 7" xfId="40291"/>
    <cellStyle name="Total 2 3 4 2 8" xfId="40292"/>
    <cellStyle name="Total 2 3 4 2 9" xfId="40293"/>
    <cellStyle name="Total 2 3 4 3" xfId="40294"/>
    <cellStyle name="Total 2 3 4 3 2" xfId="40295"/>
    <cellStyle name="Total 2 3 4 3 2 2" xfId="40296"/>
    <cellStyle name="Total 2 3 4 3 2 3" xfId="40297"/>
    <cellStyle name="Total 2 3 4 3 3" xfId="40298"/>
    <cellStyle name="Total 2 3 4 3 3 2" xfId="40299"/>
    <cellStyle name="Total 2 3 4 3 3 3" xfId="40300"/>
    <cellStyle name="Total 2 3 4 3 4" xfId="40301"/>
    <cellStyle name="Total 2 3 4 3 4 2" xfId="40302"/>
    <cellStyle name="Total 2 3 4 3 4 3" xfId="40303"/>
    <cellStyle name="Total 2 3 4 3 5" xfId="40304"/>
    <cellStyle name="Total 2 3 4 3 5 2" xfId="40305"/>
    <cellStyle name="Total 2 3 4 3 5 3" xfId="40306"/>
    <cellStyle name="Total 2 3 4 3 6" xfId="40307"/>
    <cellStyle name="Total 2 3 4 3 6 2" xfId="40308"/>
    <cellStyle name="Total 2 3 4 3 6 3" xfId="40309"/>
    <cellStyle name="Total 2 3 4 3 7" xfId="40310"/>
    <cellStyle name="Total 2 3 4 3 8" xfId="40311"/>
    <cellStyle name="Total 2 3 4 3 9" xfId="40312"/>
    <cellStyle name="Total 2 3 4 4" xfId="40313"/>
    <cellStyle name="Total 2 3 4 4 2" xfId="40314"/>
    <cellStyle name="Total 2 3 4 4 2 2" xfId="40315"/>
    <cellStyle name="Total 2 3 4 4 2 3" xfId="40316"/>
    <cellStyle name="Total 2 3 4 4 3" xfId="40317"/>
    <cellStyle name="Total 2 3 4 4 3 2" xfId="40318"/>
    <cellStyle name="Total 2 3 4 4 3 3" xfId="40319"/>
    <cellStyle name="Total 2 3 4 4 4" xfId="40320"/>
    <cellStyle name="Total 2 3 4 4 4 2" xfId="40321"/>
    <cellStyle name="Total 2 3 4 4 4 3" xfId="40322"/>
    <cellStyle name="Total 2 3 4 4 5" xfId="40323"/>
    <cellStyle name="Total 2 3 4 4 5 2" xfId="40324"/>
    <cellStyle name="Total 2 3 4 4 5 3" xfId="40325"/>
    <cellStyle name="Total 2 3 4 4 6" xfId="40326"/>
    <cellStyle name="Total 2 3 4 4 6 2" xfId="40327"/>
    <cellStyle name="Total 2 3 4 4 6 3" xfId="40328"/>
    <cellStyle name="Total 2 3 4 4 7" xfId="40329"/>
    <cellStyle name="Total 2 3 4 4 8" xfId="40330"/>
    <cellStyle name="Total 2 3 4 4 9" xfId="40331"/>
    <cellStyle name="Total 2 3 4 5" xfId="40332"/>
    <cellStyle name="Total 2 3 4 5 2" xfId="40333"/>
    <cellStyle name="Total 2 3 4 5 2 2" xfId="40334"/>
    <cellStyle name="Total 2 3 4 5 2 3" xfId="40335"/>
    <cellStyle name="Total 2 3 4 5 3" xfId="40336"/>
    <cellStyle name="Total 2 3 4 5 3 2" xfId="40337"/>
    <cellStyle name="Total 2 3 4 5 3 3" xfId="40338"/>
    <cellStyle name="Total 2 3 4 5 4" xfId="40339"/>
    <cellStyle name="Total 2 3 4 5 4 2" xfId="40340"/>
    <cellStyle name="Total 2 3 4 5 4 3" xfId="40341"/>
    <cellStyle name="Total 2 3 4 5 5" xfId="40342"/>
    <cellStyle name="Total 2 3 4 5 5 2" xfId="40343"/>
    <cellStyle name="Total 2 3 4 5 5 3" xfId="40344"/>
    <cellStyle name="Total 2 3 4 5 6" xfId="40345"/>
    <cellStyle name="Total 2 3 4 5 6 2" xfId="40346"/>
    <cellStyle name="Total 2 3 4 5 6 3" xfId="40347"/>
    <cellStyle name="Total 2 3 4 5 7" xfId="40348"/>
    <cellStyle name="Total 2 3 4 5 8" xfId="40349"/>
    <cellStyle name="Total 2 3 4 5 9" xfId="40350"/>
    <cellStyle name="Total 2 3 4 6" xfId="40351"/>
    <cellStyle name="Total 2 3 4 6 2" xfId="40352"/>
    <cellStyle name="Total 2 3 4 6 2 2" xfId="40353"/>
    <cellStyle name="Total 2 3 4 6 2 3" xfId="40354"/>
    <cellStyle name="Total 2 3 4 6 3" xfId="40355"/>
    <cellStyle name="Total 2 3 4 6 3 2" xfId="40356"/>
    <cellStyle name="Total 2 3 4 6 3 3" xfId="40357"/>
    <cellStyle name="Total 2 3 4 6 4" xfId="40358"/>
    <cellStyle name="Total 2 3 4 6 4 2" xfId="40359"/>
    <cellStyle name="Total 2 3 4 6 4 3" xfId="40360"/>
    <cellStyle name="Total 2 3 4 6 5" xfId="40361"/>
    <cellStyle name="Total 2 3 4 6 5 2" xfId="40362"/>
    <cellStyle name="Total 2 3 4 6 5 3" xfId="40363"/>
    <cellStyle name="Total 2 3 4 6 6" xfId="40364"/>
    <cellStyle name="Total 2 3 4 6 6 2" xfId="40365"/>
    <cellStyle name="Total 2 3 4 6 6 3" xfId="40366"/>
    <cellStyle name="Total 2 3 4 6 7" xfId="40367"/>
    <cellStyle name="Total 2 3 4 6 8" xfId="40368"/>
    <cellStyle name="Total 2 3 4 6 9" xfId="40369"/>
    <cellStyle name="Total 2 3 4 7" xfId="40370"/>
    <cellStyle name="Total 2 3 4 7 2" xfId="40371"/>
    <cellStyle name="Total 2 3 4 7 2 2" xfId="40372"/>
    <cellStyle name="Total 2 3 4 7 2 3" xfId="40373"/>
    <cellStyle name="Total 2 3 4 7 3" xfId="40374"/>
    <cellStyle name="Total 2 3 4 7 3 2" xfId="40375"/>
    <cellStyle name="Total 2 3 4 7 3 3" xfId="40376"/>
    <cellStyle name="Total 2 3 4 7 4" xfId="40377"/>
    <cellStyle name="Total 2 3 4 7 4 2" xfId="40378"/>
    <cellStyle name="Total 2 3 4 7 4 3" xfId="40379"/>
    <cellStyle name="Total 2 3 4 7 5" xfId="40380"/>
    <cellStyle name="Total 2 3 4 7 5 2" xfId="40381"/>
    <cellStyle name="Total 2 3 4 7 5 3" xfId="40382"/>
    <cellStyle name="Total 2 3 4 7 6" xfId="40383"/>
    <cellStyle name="Total 2 3 4 7 6 2" xfId="40384"/>
    <cellStyle name="Total 2 3 4 7 6 3" xfId="40385"/>
    <cellStyle name="Total 2 3 4 7 7" xfId="40386"/>
    <cellStyle name="Total 2 3 4 7 8" xfId="40387"/>
    <cellStyle name="Total 2 3 4 7 9" xfId="40388"/>
    <cellStyle name="Total 2 3 4 8" xfId="40389"/>
    <cellStyle name="Total 2 3 4 8 2" xfId="40390"/>
    <cellStyle name="Total 2 3 4 8 2 2" xfId="40391"/>
    <cellStyle name="Total 2 3 4 8 2 3" xfId="40392"/>
    <cellStyle name="Total 2 3 4 8 3" xfId="40393"/>
    <cellStyle name="Total 2 3 4 8 3 2" xfId="40394"/>
    <cellStyle name="Total 2 3 4 8 3 3" xfId="40395"/>
    <cellStyle name="Total 2 3 4 8 4" xfId="40396"/>
    <cellStyle name="Total 2 3 4 8 4 2" xfId="40397"/>
    <cellStyle name="Total 2 3 4 8 4 3" xfId="40398"/>
    <cellStyle name="Total 2 3 4 8 5" xfId="40399"/>
    <cellStyle name="Total 2 3 4 8 5 2" xfId="40400"/>
    <cellStyle name="Total 2 3 4 8 5 3" xfId="40401"/>
    <cellStyle name="Total 2 3 4 8 6" xfId="40402"/>
    <cellStyle name="Total 2 3 4 8 6 2" xfId="40403"/>
    <cellStyle name="Total 2 3 4 8 6 3" xfId="40404"/>
    <cellStyle name="Total 2 3 4 8 7" xfId="40405"/>
    <cellStyle name="Total 2 3 4 8 8" xfId="40406"/>
    <cellStyle name="Total 2 3 4 8 9" xfId="40407"/>
    <cellStyle name="Total 2 3 4 9" xfId="40408"/>
    <cellStyle name="Total 2 3 4 9 2" xfId="40409"/>
    <cellStyle name="Total 2 3 4 9 2 2" xfId="40410"/>
    <cellStyle name="Total 2 3 4 9 2 3" xfId="40411"/>
    <cellStyle name="Total 2 3 4 9 3" xfId="40412"/>
    <cellStyle name="Total 2 3 4 9 3 2" xfId="40413"/>
    <cellStyle name="Total 2 3 4 9 3 3" xfId="40414"/>
    <cellStyle name="Total 2 3 4 9 4" xfId="40415"/>
    <cellStyle name="Total 2 3 4 9 4 2" xfId="40416"/>
    <cellStyle name="Total 2 3 4 9 4 3" xfId="40417"/>
    <cellStyle name="Total 2 3 4 9 5" xfId="40418"/>
    <cellStyle name="Total 2 3 4 9 5 2" xfId="40419"/>
    <cellStyle name="Total 2 3 4 9 5 3" xfId="40420"/>
    <cellStyle name="Total 2 3 4 9 6" xfId="40421"/>
    <cellStyle name="Total 2 3 4 9 6 2" xfId="40422"/>
    <cellStyle name="Total 2 3 4 9 6 3" xfId="40423"/>
    <cellStyle name="Total 2 3 4 9 7" xfId="40424"/>
    <cellStyle name="Total 2 3 4 9 8" xfId="40425"/>
    <cellStyle name="Total 2 3 5" xfId="40426"/>
    <cellStyle name="Total 2 3 5 10" xfId="40427"/>
    <cellStyle name="Total 2 3 5 10 2" xfId="40428"/>
    <cellStyle name="Total 2 3 5 10 2 2" xfId="40429"/>
    <cellStyle name="Total 2 3 5 10 2 3" xfId="40430"/>
    <cellStyle name="Total 2 3 5 10 3" xfId="40431"/>
    <cellStyle name="Total 2 3 5 10 3 2" xfId="40432"/>
    <cellStyle name="Total 2 3 5 10 3 3" xfId="40433"/>
    <cellStyle name="Total 2 3 5 10 4" xfId="40434"/>
    <cellStyle name="Total 2 3 5 10 4 2" xfId="40435"/>
    <cellStyle name="Total 2 3 5 10 4 3" xfId="40436"/>
    <cellStyle name="Total 2 3 5 10 5" xfId="40437"/>
    <cellStyle name="Total 2 3 5 10 5 2" xfId="40438"/>
    <cellStyle name="Total 2 3 5 10 5 3" xfId="40439"/>
    <cellStyle name="Total 2 3 5 10 6" xfId="40440"/>
    <cellStyle name="Total 2 3 5 10 6 2" xfId="40441"/>
    <cellStyle name="Total 2 3 5 10 6 3" xfId="40442"/>
    <cellStyle name="Total 2 3 5 10 7" xfId="40443"/>
    <cellStyle name="Total 2 3 5 10 8" xfId="40444"/>
    <cellStyle name="Total 2 3 5 11" xfId="40445"/>
    <cellStyle name="Total 2 3 5 11 2" xfId="40446"/>
    <cellStyle name="Total 2 3 5 11 2 2" xfId="40447"/>
    <cellStyle name="Total 2 3 5 11 2 3" xfId="40448"/>
    <cellStyle name="Total 2 3 5 11 3" xfId="40449"/>
    <cellStyle name="Total 2 3 5 11 3 2" xfId="40450"/>
    <cellStyle name="Total 2 3 5 11 3 3" xfId="40451"/>
    <cellStyle name="Total 2 3 5 11 4" xfId="40452"/>
    <cellStyle name="Total 2 3 5 11 4 2" xfId="40453"/>
    <cellStyle name="Total 2 3 5 11 4 3" xfId="40454"/>
    <cellStyle name="Total 2 3 5 11 5" xfId="40455"/>
    <cellStyle name="Total 2 3 5 11 5 2" xfId="40456"/>
    <cellStyle name="Total 2 3 5 11 5 3" xfId="40457"/>
    <cellStyle name="Total 2 3 5 11 6" xfId="40458"/>
    <cellStyle name="Total 2 3 5 11 6 2" xfId="40459"/>
    <cellStyle name="Total 2 3 5 11 6 3" xfId="40460"/>
    <cellStyle name="Total 2 3 5 11 7" xfId="40461"/>
    <cellStyle name="Total 2 3 5 11 8" xfId="40462"/>
    <cellStyle name="Total 2 3 5 12" xfId="40463"/>
    <cellStyle name="Total 2 3 5 12 2" xfId="40464"/>
    <cellStyle name="Total 2 3 5 12 2 2" xfId="40465"/>
    <cellStyle name="Total 2 3 5 12 2 3" xfId="40466"/>
    <cellStyle name="Total 2 3 5 12 3" xfId="40467"/>
    <cellStyle name="Total 2 3 5 12 3 2" xfId="40468"/>
    <cellStyle name="Total 2 3 5 12 3 3" xfId="40469"/>
    <cellStyle name="Total 2 3 5 12 4" xfId="40470"/>
    <cellStyle name="Total 2 3 5 12 4 2" xfId="40471"/>
    <cellStyle name="Total 2 3 5 12 4 3" xfId="40472"/>
    <cellStyle name="Total 2 3 5 12 5" xfId="40473"/>
    <cellStyle name="Total 2 3 5 12 5 2" xfId="40474"/>
    <cellStyle name="Total 2 3 5 12 5 3" xfId="40475"/>
    <cellStyle name="Total 2 3 5 12 6" xfId="40476"/>
    <cellStyle name="Total 2 3 5 12 6 2" xfId="40477"/>
    <cellStyle name="Total 2 3 5 12 6 3" xfId="40478"/>
    <cellStyle name="Total 2 3 5 12 7" xfId="40479"/>
    <cellStyle name="Total 2 3 5 12 8" xfId="40480"/>
    <cellStyle name="Total 2 3 5 13" xfId="40481"/>
    <cellStyle name="Total 2 3 5 13 2" xfId="40482"/>
    <cellStyle name="Total 2 3 5 13 2 2" xfId="40483"/>
    <cellStyle name="Total 2 3 5 13 2 3" xfId="40484"/>
    <cellStyle name="Total 2 3 5 13 3" xfId="40485"/>
    <cellStyle name="Total 2 3 5 13 3 2" xfId="40486"/>
    <cellStyle name="Total 2 3 5 13 3 3" xfId="40487"/>
    <cellStyle name="Total 2 3 5 13 4" xfId="40488"/>
    <cellStyle name="Total 2 3 5 13 4 2" xfId="40489"/>
    <cellStyle name="Total 2 3 5 13 4 3" xfId="40490"/>
    <cellStyle name="Total 2 3 5 13 5" xfId="40491"/>
    <cellStyle name="Total 2 3 5 13 5 2" xfId="40492"/>
    <cellStyle name="Total 2 3 5 13 5 3" xfId="40493"/>
    <cellStyle name="Total 2 3 5 13 6" xfId="40494"/>
    <cellStyle name="Total 2 3 5 13 6 2" xfId="40495"/>
    <cellStyle name="Total 2 3 5 13 6 3" xfId="40496"/>
    <cellStyle name="Total 2 3 5 13 7" xfId="40497"/>
    <cellStyle name="Total 2 3 5 13 8" xfId="40498"/>
    <cellStyle name="Total 2 3 5 14" xfId="40499"/>
    <cellStyle name="Total 2 3 5 14 2" xfId="40500"/>
    <cellStyle name="Total 2 3 5 14 2 2" xfId="40501"/>
    <cellStyle name="Total 2 3 5 14 2 3" xfId="40502"/>
    <cellStyle name="Total 2 3 5 14 3" xfId="40503"/>
    <cellStyle name="Total 2 3 5 14 3 2" xfId="40504"/>
    <cellStyle name="Total 2 3 5 14 3 3" xfId="40505"/>
    <cellStyle name="Total 2 3 5 14 4" xfId="40506"/>
    <cellStyle name="Total 2 3 5 14 4 2" xfId="40507"/>
    <cellStyle name="Total 2 3 5 14 4 3" xfId="40508"/>
    <cellStyle name="Total 2 3 5 14 5" xfId="40509"/>
    <cellStyle name="Total 2 3 5 14 5 2" xfId="40510"/>
    <cellStyle name="Total 2 3 5 14 5 3" xfId="40511"/>
    <cellStyle name="Total 2 3 5 14 6" xfId="40512"/>
    <cellStyle name="Total 2 3 5 14 6 2" xfId="40513"/>
    <cellStyle name="Total 2 3 5 14 6 3" xfId="40514"/>
    <cellStyle name="Total 2 3 5 14 7" xfId="40515"/>
    <cellStyle name="Total 2 3 5 14 8" xfId="40516"/>
    <cellStyle name="Total 2 3 5 15" xfId="40517"/>
    <cellStyle name="Total 2 3 5 15 2" xfId="40518"/>
    <cellStyle name="Total 2 3 5 15 3" xfId="40519"/>
    <cellStyle name="Total 2 3 5 16" xfId="40520"/>
    <cellStyle name="Total 2 3 5 16 2" xfId="40521"/>
    <cellStyle name="Total 2 3 5 16 3" xfId="40522"/>
    <cellStyle name="Total 2 3 5 17" xfId="40523"/>
    <cellStyle name="Total 2 3 5 18" xfId="40524"/>
    <cellStyle name="Total 2 3 5 2" xfId="40525"/>
    <cellStyle name="Total 2 3 5 2 2" xfId="40526"/>
    <cellStyle name="Total 2 3 5 2 2 2" xfId="40527"/>
    <cellStyle name="Total 2 3 5 2 2 3" xfId="40528"/>
    <cellStyle name="Total 2 3 5 2 3" xfId="40529"/>
    <cellStyle name="Total 2 3 5 2 3 2" xfId="40530"/>
    <cellStyle name="Total 2 3 5 2 3 3" xfId="40531"/>
    <cellStyle name="Total 2 3 5 2 4" xfId="40532"/>
    <cellStyle name="Total 2 3 5 2 4 2" xfId="40533"/>
    <cellStyle name="Total 2 3 5 2 4 3" xfId="40534"/>
    <cellStyle name="Total 2 3 5 2 5" xfId="40535"/>
    <cellStyle name="Total 2 3 5 2 5 2" xfId="40536"/>
    <cellStyle name="Total 2 3 5 2 5 3" xfId="40537"/>
    <cellStyle name="Total 2 3 5 2 6" xfId="40538"/>
    <cellStyle name="Total 2 3 5 2 6 2" xfId="40539"/>
    <cellStyle name="Total 2 3 5 2 6 3" xfId="40540"/>
    <cellStyle name="Total 2 3 5 2 7" xfId="40541"/>
    <cellStyle name="Total 2 3 5 2 8" xfId="40542"/>
    <cellStyle name="Total 2 3 5 2 9" xfId="40543"/>
    <cellStyle name="Total 2 3 5 3" xfId="40544"/>
    <cellStyle name="Total 2 3 5 3 2" xfId="40545"/>
    <cellStyle name="Total 2 3 5 3 2 2" xfId="40546"/>
    <cellStyle name="Total 2 3 5 3 2 3" xfId="40547"/>
    <cellStyle name="Total 2 3 5 3 3" xfId="40548"/>
    <cellStyle name="Total 2 3 5 3 3 2" xfId="40549"/>
    <cellStyle name="Total 2 3 5 3 3 3" xfId="40550"/>
    <cellStyle name="Total 2 3 5 3 4" xfId="40551"/>
    <cellStyle name="Total 2 3 5 3 4 2" xfId="40552"/>
    <cellStyle name="Total 2 3 5 3 4 3" xfId="40553"/>
    <cellStyle name="Total 2 3 5 3 5" xfId="40554"/>
    <cellStyle name="Total 2 3 5 3 5 2" xfId="40555"/>
    <cellStyle name="Total 2 3 5 3 5 3" xfId="40556"/>
    <cellStyle name="Total 2 3 5 3 6" xfId="40557"/>
    <cellStyle name="Total 2 3 5 3 6 2" xfId="40558"/>
    <cellStyle name="Total 2 3 5 3 6 3" xfId="40559"/>
    <cellStyle name="Total 2 3 5 3 7" xfId="40560"/>
    <cellStyle name="Total 2 3 5 3 8" xfId="40561"/>
    <cellStyle name="Total 2 3 5 3 9" xfId="40562"/>
    <cellStyle name="Total 2 3 5 4" xfId="40563"/>
    <cellStyle name="Total 2 3 5 4 2" xfId="40564"/>
    <cellStyle name="Total 2 3 5 4 2 2" xfId="40565"/>
    <cellStyle name="Total 2 3 5 4 2 3" xfId="40566"/>
    <cellStyle name="Total 2 3 5 4 3" xfId="40567"/>
    <cellStyle name="Total 2 3 5 4 3 2" xfId="40568"/>
    <cellStyle name="Total 2 3 5 4 3 3" xfId="40569"/>
    <cellStyle name="Total 2 3 5 4 4" xfId="40570"/>
    <cellStyle name="Total 2 3 5 4 4 2" xfId="40571"/>
    <cellStyle name="Total 2 3 5 4 4 3" xfId="40572"/>
    <cellStyle name="Total 2 3 5 4 5" xfId="40573"/>
    <cellStyle name="Total 2 3 5 4 5 2" xfId="40574"/>
    <cellStyle name="Total 2 3 5 4 5 3" xfId="40575"/>
    <cellStyle name="Total 2 3 5 4 6" xfId="40576"/>
    <cellStyle name="Total 2 3 5 4 6 2" xfId="40577"/>
    <cellStyle name="Total 2 3 5 4 6 3" xfId="40578"/>
    <cellStyle name="Total 2 3 5 4 7" xfId="40579"/>
    <cellStyle name="Total 2 3 5 4 8" xfId="40580"/>
    <cellStyle name="Total 2 3 5 4 9" xfId="40581"/>
    <cellStyle name="Total 2 3 5 5" xfId="40582"/>
    <cellStyle name="Total 2 3 5 5 2" xfId="40583"/>
    <cellStyle name="Total 2 3 5 5 2 2" xfId="40584"/>
    <cellStyle name="Total 2 3 5 5 2 3" xfId="40585"/>
    <cellStyle name="Total 2 3 5 5 3" xfId="40586"/>
    <cellStyle name="Total 2 3 5 5 3 2" xfId="40587"/>
    <cellStyle name="Total 2 3 5 5 3 3" xfId="40588"/>
    <cellStyle name="Total 2 3 5 5 4" xfId="40589"/>
    <cellStyle name="Total 2 3 5 5 4 2" xfId="40590"/>
    <cellStyle name="Total 2 3 5 5 4 3" xfId="40591"/>
    <cellStyle name="Total 2 3 5 5 5" xfId="40592"/>
    <cellStyle name="Total 2 3 5 5 5 2" xfId="40593"/>
    <cellStyle name="Total 2 3 5 5 5 3" xfId="40594"/>
    <cellStyle name="Total 2 3 5 5 6" xfId="40595"/>
    <cellStyle name="Total 2 3 5 5 6 2" xfId="40596"/>
    <cellStyle name="Total 2 3 5 5 6 3" xfId="40597"/>
    <cellStyle name="Total 2 3 5 5 7" xfId="40598"/>
    <cellStyle name="Total 2 3 5 5 8" xfId="40599"/>
    <cellStyle name="Total 2 3 5 5 9" xfId="40600"/>
    <cellStyle name="Total 2 3 5 6" xfId="40601"/>
    <cellStyle name="Total 2 3 5 6 2" xfId="40602"/>
    <cellStyle name="Total 2 3 5 6 2 2" xfId="40603"/>
    <cellStyle name="Total 2 3 5 6 2 3" xfId="40604"/>
    <cellStyle name="Total 2 3 5 6 3" xfId="40605"/>
    <cellStyle name="Total 2 3 5 6 3 2" xfId="40606"/>
    <cellStyle name="Total 2 3 5 6 3 3" xfId="40607"/>
    <cellStyle name="Total 2 3 5 6 4" xfId="40608"/>
    <cellStyle name="Total 2 3 5 6 4 2" xfId="40609"/>
    <cellStyle name="Total 2 3 5 6 4 3" xfId="40610"/>
    <cellStyle name="Total 2 3 5 6 5" xfId="40611"/>
    <cellStyle name="Total 2 3 5 6 5 2" xfId="40612"/>
    <cellStyle name="Total 2 3 5 6 5 3" xfId="40613"/>
    <cellStyle name="Total 2 3 5 6 6" xfId="40614"/>
    <cellStyle name="Total 2 3 5 6 6 2" xfId="40615"/>
    <cellStyle name="Total 2 3 5 6 6 3" xfId="40616"/>
    <cellStyle name="Total 2 3 5 6 7" xfId="40617"/>
    <cellStyle name="Total 2 3 5 6 8" xfId="40618"/>
    <cellStyle name="Total 2 3 5 6 9" xfId="40619"/>
    <cellStyle name="Total 2 3 5 7" xfId="40620"/>
    <cellStyle name="Total 2 3 5 7 2" xfId="40621"/>
    <cellStyle name="Total 2 3 5 7 2 2" xfId="40622"/>
    <cellStyle name="Total 2 3 5 7 2 3" xfId="40623"/>
    <cellStyle name="Total 2 3 5 7 3" xfId="40624"/>
    <cellStyle name="Total 2 3 5 7 3 2" xfId="40625"/>
    <cellStyle name="Total 2 3 5 7 3 3" xfId="40626"/>
    <cellStyle name="Total 2 3 5 7 4" xfId="40627"/>
    <cellStyle name="Total 2 3 5 7 4 2" xfId="40628"/>
    <cellStyle name="Total 2 3 5 7 4 3" xfId="40629"/>
    <cellStyle name="Total 2 3 5 7 5" xfId="40630"/>
    <cellStyle name="Total 2 3 5 7 5 2" xfId="40631"/>
    <cellStyle name="Total 2 3 5 7 5 3" xfId="40632"/>
    <cellStyle name="Total 2 3 5 7 6" xfId="40633"/>
    <cellStyle name="Total 2 3 5 7 6 2" xfId="40634"/>
    <cellStyle name="Total 2 3 5 7 6 3" xfId="40635"/>
    <cellStyle name="Total 2 3 5 7 7" xfId="40636"/>
    <cellStyle name="Total 2 3 5 7 8" xfId="40637"/>
    <cellStyle name="Total 2 3 5 7 9" xfId="40638"/>
    <cellStyle name="Total 2 3 5 8" xfId="40639"/>
    <cellStyle name="Total 2 3 5 8 2" xfId="40640"/>
    <cellStyle name="Total 2 3 5 8 2 2" xfId="40641"/>
    <cellStyle name="Total 2 3 5 8 2 3" xfId="40642"/>
    <cellStyle name="Total 2 3 5 8 3" xfId="40643"/>
    <cellStyle name="Total 2 3 5 8 3 2" xfId="40644"/>
    <cellStyle name="Total 2 3 5 8 3 3" xfId="40645"/>
    <cellStyle name="Total 2 3 5 8 4" xfId="40646"/>
    <cellStyle name="Total 2 3 5 8 4 2" xfId="40647"/>
    <cellStyle name="Total 2 3 5 8 4 3" xfId="40648"/>
    <cellStyle name="Total 2 3 5 8 5" xfId="40649"/>
    <cellStyle name="Total 2 3 5 8 5 2" xfId="40650"/>
    <cellStyle name="Total 2 3 5 8 5 3" xfId="40651"/>
    <cellStyle name="Total 2 3 5 8 6" xfId="40652"/>
    <cellStyle name="Total 2 3 5 8 6 2" xfId="40653"/>
    <cellStyle name="Total 2 3 5 8 6 3" xfId="40654"/>
    <cellStyle name="Total 2 3 5 8 7" xfId="40655"/>
    <cellStyle name="Total 2 3 5 8 8" xfId="40656"/>
    <cellStyle name="Total 2 3 5 8 9" xfId="40657"/>
    <cellStyle name="Total 2 3 5 9" xfId="40658"/>
    <cellStyle name="Total 2 3 5 9 2" xfId="40659"/>
    <cellStyle name="Total 2 3 5 9 2 2" xfId="40660"/>
    <cellStyle name="Total 2 3 5 9 2 3" xfId="40661"/>
    <cellStyle name="Total 2 3 5 9 3" xfId="40662"/>
    <cellStyle name="Total 2 3 5 9 3 2" xfId="40663"/>
    <cellStyle name="Total 2 3 5 9 3 3" xfId="40664"/>
    <cellStyle name="Total 2 3 5 9 4" xfId="40665"/>
    <cellStyle name="Total 2 3 5 9 4 2" xfId="40666"/>
    <cellStyle name="Total 2 3 5 9 4 3" xfId="40667"/>
    <cellStyle name="Total 2 3 5 9 5" xfId="40668"/>
    <cellStyle name="Total 2 3 5 9 5 2" xfId="40669"/>
    <cellStyle name="Total 2 3 5 9 5 3" xfId="40670"/>
    <cellStyle name="Total 2 3 5 9 6" xfId="40671"/>
    <cellStyle name="Total 2 3 5 9 6 2" xfId="40672"/>
    <cellStyle name="Total 2 3 5 9 6 3" xfId="40673"/>
    <cellStyle name="Total 2 3 5 9 7" xfId="40674"/>
    <cellStyle name="Total 2 3 5 9 8" xfId="40675"/>
    <cellStyle name="Total 2 3 6" xfId="40676"/>
    <cellStyle name="Total 2 3 6 10" xfId="40677"/>
    <cellStyle name="Total 2 3 6 11" xfId="40678"/>
    <cellStyle name="Total 2 3 6 2" xfId="40679"/>
    <cellStyle name="Total 2 3 6 2 2" xfId="40680"/>
    <cellStyle name="Total 2 3 6 2 3" xfId="40681"/>
    <cellStyle name="Total 2 3 6 2 4" xfId="40682"/>
    <cellStyle name="Total 2 3 6 3" xfId="40683"/>
    <cellStyle name="Total 2 3 6 3 2" xfId="40684"/>
    <cellStyle name="Total 2 3 6 3 3" xfId="40685"/>
    <cellStyle name="Total 2 3 6 3 4" xfId="40686"/>
    <cellStyle name="Total 2 3 6 4" xfId="40687"/>
    <cellStyle name="Total 2 3 6 4 2" xfId="40688"/>
    <cellStyle name="Total 2 3 6 4 3" xfId="40689"/>
    <cellStyle name="Total 2 3 6 4 4" xfId="40690"/>
    <cellStyle name="Total 2 3 6 5" xfId="40691"/>
    <cellStyle name="Total 2 3 6 5 2" xfId="40692"/>
    <cellStyle name="Total 2 3 6 5 3" xfId="40693"/>
    <cellStyle name="Total 2 3 6 5 4" xfId="40694"/>
    <cellStyle name="Total 2 3 6 6" xfId="40695"/>
    <cellStyle name="Total 2 3 6 6 2" xfId="40696"/>
    <cellStyle name="Total 2 3 6 6 3" xfId="40697"/>
    <cellStyle name="Total 2 3 6 6 4" xfId="40698"/>
    <cellStyle name="Total 2 3 6 7" xfId="40699"/>
    <cellStyle name="Total 2 3 6 8" xfId="40700"/>
    <cellStyle name="Total 2 3 6 9" xfId="40701"/>
    <cellStyle name="Total 2 3 7" xfId="40702"/>
    <cellStyle name="Total 2 3 7 10" xfId="40703"/>
    <cellStyle name="Total 2 3 7 2" xfId="40704"/>
    <cellStyle name="Total 2 3 7 2 2" xfId="40705"/>
    <cellStyle name="Total 2 3 7 2 3" xfId="40706"/>
    <cellStyle name="Total 2 3 7 2 4" xfId="40707"/>
    <cellStyle name="Total 2 3 7 3" xfId="40708"/>
    <cellStyle name="Total 2 3 7 3 2" xfId="40709"/>
    <cellStyle name="Total 2 3 7 3 3" xfId="40710"/>
    <cellStyle name="Total 2 3 7 3 4" xfId="40711"/>
    <cellStyle name="Total 2 3 7 4" xfId="40712"/>
    <cellStyle name="Total 2 3 7 4 2" xfId="40713"/>
    <cellStyle name="Total 2 3 7 4 3" xfId="40714"/>
    <cellStyle name="Total 2 3 7 4 4" xfId="40715"/>
    <cellStyle name="Total 2 3 7 5" xfId="40716"/>
    <cellStyle name="Total 2 3 7 5 2" xfId="40717"/>
    <cellStyle name="Total 2 3 7 5 3" xfId="40718"/>
    <cellStyle name="Total 2 3 7 5 4" xfId="40719"/>
    <cellStyle name="Total 2 3 7 6" xfId="40720"/>
    <cellStyle name="Total 2 3 7 6 2" xfId="40721"/>
    <cellStyle name="Total 2 3 7 6 3" xfId="40722"/>
    <cellStyle name="Total 2 3 7 6 4" xfId="40723"/>
    <cellStyle name="Total 2 3 7 7" xfId="40724"/>
    <cellStyle name="Total 2 3 7 8" xfId="40725"/>
    <cellStyle name="Total 2 3 7 9" xfId="40726"/>
    <cellStyle name="Total 2 3 8" xfId="40727"/>
    <cellStyle name="Total 2 3 8 2" xfId="40728"/>
    <cellStyle name="Total 2 3 8 2 2" xfId="40729"/>
    <cellStyle name="Total 2 3 8 2 3" xfId="40730"/>
    <cellStyle name="Total 2 3 8 3" xfId="40731"/>
    <cellStyle name="Total 2 3 8 3 2" xfId="40732"/>
    <cellStyle name="Total 2 3 8 3 3" xfId="40733"/>
    <cellStyle name="Total 2 3 8 4" xfId="40734"/>
    <cellStyle name="Total 2 3 8 4 2" xfId="40735"/>
    <cellStyle name="Total 2 3 8 4 3" xfId="40736"/>
    <cellStyle name="Total 2 3 8 5" xfId="40737"/>
    <cellStyle name="Total 2 3 8 5 2" xfId="40738"/>
    <cellStyle name="Total 2 3 8 5 3" xfId="40739"/>
    <cellStyle name="Total 2 3 8 6" xfId="40740"/>
    <cellStyle name="Total 2 3 8 6 2" xfId="40741"/>
    <cellStyle name="Total 2 3 8 6 3" xfId="40742"/>
    <cellStyle name="Total 2 3 8 7" xfId="40743"/>
    <cellStyle name="Total 2 3 8 8" xfId="40744"/>
    <cellStyle name="Total 2 3 8 9" xfId="40745"/>
    <cellStyle name="Total 2 3 9" xfId="40746"/>
    <cellStyle name="Total 2 3 9 2" xfId="40747"/>
    <cellStyle name="Total 2 3 9 2 2" xfId="40748"/>
    <cellStyle name="Total 2 3 9 2 3" xfId="40749"/>
    <cellStyle name="Total 2 3 9 3" xfId="40750"/>
    <cellStyle name="Total 2 3 9 3 2" xfId="40751"/>
    <cellStyle name="Total 2 3 9 3 3" xfId="40752"/>
    <cellStyle name="Total 2 3 9 4" xfId="40753"/>
    <cellStyle name="Total 2 3 9 4 2" xfId="40754"/>
    <cellStyle name="Total 2 3 9 4 3" xfId="40755"/>
    <cellStyle name="Total 2 3 9 5" xfId="40756"/>
    <cellStyle name="Total 2 3 9 5 2" xfId="40757"/>
    <cellStyle name="Total 2 3 9 5 3" xfId="40758"/>
    <cellStyle name="Total 2 3 9 6" xfId="40759"/>
    <cellStyle name="Total 2 3 9 6 2" xfId="40760"/>
    <cellStyle name="Total 2 3 9 6 3" xfId="40761"/>
    <cellStyle name="Total 2 3 9 7" xfId="40762"/>
    <cellStyle name="Total 2 3 9 8" xfId="40763"/>
    <cellStyle name="Total 2 3 9 9" xfId="40764"/>
    <cellStyle name="Total 2 4" xfId="40765"/>
    <cellStyle name="Total 2 4 10" xfId="40766"/>
    <cellStyle name="Total 2 4 10 2" xfId="40767"/>
    <cellStyle name="Total 2 4 10 2 2" xfId="40768"/>
    <cellStyle name="Total 2 4 10 2 3" xfId="40769"/>
    <cellStyle name="Total 2 4 10 3" xfId="40770"/>
    <cellStyle name="Total 2 4 10 3 2" xfId="40771"/>
    <cellStyle name="Total 2 4 10 3 3" xfId="40772"/>
    <cellStyle name="Total 2 4 10 4" xfId="40773"/>
    <cellStyle name="Total 2 4 10 4 2" xfId="40774"/>
    <cellStyle name="Total 2 4 10 4 3" xfId="40775"/>
    <cellStyle name="Total 2 4 10 5" xfId="40776"/>
    <cellStyle name="Total 2 4 10 5 2" xfId="40777"/>
    <cellStyle name="Total 2 4 10 5 3" xfId="40778"/>
    <cellStyle name="Total 2 4 10 6" xfId="40779"/>
    <cellStyle name="Total 2 4 10 6 2" xfId="40780"/>
    <cellStyle name="Total 2 4 10 6 3" xfId="40781"/>
    <cellStyle name="Total 2 4 10 7" xfId="40782"/>
    <cellStyle name="Total 2 4 10 8" xfId="40783"/>
    <cellStyle name="Total 2 4 10 9" xfId="40784"/>
    <cellStyle name="Total 2 4 11" xfId="40785"/>
    <cellStyle name="Total 2 4 11 2" xfId="40786"/>
    <cellStyle name="Total 2 4 11 2 2" xfId="40787"/>
    <cellStyle name="Total 2 4 11 2 3" xfId="40788"/>
    <cellStyle name="Total 2 4 11 3" xfId="40789"/>
    <cellStyle name="Total 2 4 11 3 2" xfId="40790"/>
    <cellStyle name="Total 2 4 11 3 3" xfId="40791"/>
    <cellStyle name="Total 2 4 11 4" xfId="40792"/>
    <cellStyle name="Total 2 4 11 4 2" xfId="40793"/>
    <cellStyle name="Total 2 4 11 4 3" xfId="40794"/>
    <cellStyle name="Total 2 4 11 5" xfId="40795"/>
    <cellStyle name="Total 2 4 11 5 2" xfId="40796"/>
    <cellStyle name="Total 2 4 11 5 3" xfId="40797"/>
    <cellStyle name="Total 2 4 11 6" xfId="40798"/>
    <cellStyle name="Total 2 4 11 6 2" xfId="40799"/>
    <cellStyle name="Total 2 4 11 6 3" xfId="40800"/>
    <cellStyle name="Total 2 4 11 7" xfId="40801"/>
    <cellStyle name="Total 2 4 11 8" xfId="40802"/>
    <cellStyle name="Total 2 4 11 9" xfId="40803"/>
    <cellStyle name="Total 2 4 12" xfId="40804"/>
    <cellStyle name="Total 2 4 12 2" xfId="40805"/>
    <cellStyle name="Total 2 4 12 2 2" xfId="40806"/>
    <cellStyle name="Total 2 4 12 2 3" xfId="40807"/>
    <cellStyle name="Total 2 4 12 3" xfId="40808"/>
    <cellStyle name="Total 2 4 12 3 2" xfId="40809"/>
    <cellStyle name="Total 2 4 12 3 3" xfId="40810"/>
    <cellStyle name="Total 2 4 12 4" xfId="40811"/>
    <cellStyle name="Total 2 4 12 4 2" xfId="40812"/>
    <cellStyle name="Total 2 4 12 4 3" xfId="40813"/>
    <cellStyle name="Total 2 4 12 5" xfId="40814"/>
    <cellStyle name="Total 2 4 12 5 2" xfId="40815"/>
    <cellStyle name="Total 2 4 12 5 3" xfId="40816"/>
    <cellStyle name="Total 2 4 12 6" xfId="40817"/>
    <cellStyle name="Total 2 4 12 6 2" xfId="40818"/>
    <cellStyle name="Total 2 4 12 6 3" xfId="40819"/>
    <cellStyle name="Total 2 4 12 7" xfId="40820"/>
    <cellStyle name="Total 2 4 12 8" xfId="40821"/>
    <cellStyle name="Total 2 4 12 9" xfId="40822"/>
    <cellStyle name="Total 2 4 13" xfId="40823"/>
    <cellStyle name="Total 2 4 13 2" xfId="40824"/>
    <cellStyle name="Total 2 4 13 2 2" xfId="40825"/>
    <cellStyle name="Total 2 4 13 2 3" xfId="40826"/>
    <cellStyle name="Total 2 4 13 3" xfId="40827"/>
    <cellStyle name="Total 2 4 13 3 2" xfId="40828"/>
    <cellStyle name="Total 2 4 13 3 3" xfId="40829"/>
    <cellStyle name="Total 2 4 13 4" xfId="40830"/>
    <cellStyle name="Total 2 4 13 4 2" xfId="40831"/>
    <cellStyle name="Total 2 4 13 4 3" xfId="40832"/>
    <cellStyle name="Total 2 4 13 5" xfId="40833"/>
    <cellStyle name="Total 2 4 13 5 2" xfId="40834"/>
    <cellStyle name="Total 2 4 13 5 3" xfId="40835"/>
    <cellStyle name="Total 2 4 13 6" xfId="40836"/>
    <cellStyle name="Total 2 4 13 6 2" xfId="40837"/>
    <cellStyle name="Total 2 4 13 6 3" xfId="40838"/>
    <cellStyle name="Total 2 4 13 7" xfId="40839"/>
    <cellStyle name="Total 2 4 13 8" xfId="40840"/>
    <cellStyle name="Total 2 4 13 9" xfId="40841"/>
    <cellStyle name="Total 2 4 14" xfId="40842"/>
    <cellStyle name="Total 2 4 14 2" xfId="40843"/>
    <cellStyle name="Total 2 4 14 2 2" xfId="40844"/>
    <cellStyle name="Total 2 4 14 2 3" xfId="40845"/>
    <cellStyle name="Total 2 4 14 3" xfId="40846"/>
    <cellStyle name="Total 2 4 14 3 2" xfId="40847"/>
    <cellStyle name="Total 2 4 14 3 3" xfId="40848"/>
    <cellStyle name="Total 2 4 14 4" xfId="40849"/>
    <cellStyle name="Total 2 4 14 4 2" xfId="40850"/>
    <cellStyle name="Total 2 4 14 4 3" xfId="40851"/>
    <cellStyle name="Total 2 4 14 5" xfId="40852"/>
    <cellStyle name="Total 2 4 14 5 2" xfId="40853"/>
    <cellStyle name="Total 2 4 14 5 3" xfId="40854"/>
    <cellStyle name="Total 2 4 14 6" xfId="40855"/>
    <cellStyle name="Total 2 4 14 6 2" xfId="40856"/>
    <cellStyle name="Total 2 4 14 6 3" xfId="40857"/>
    <cellStyle name="Total 2 4 14 7" xfId="40858"/>
    <cellStyle name="Total 2 4 14 8" xfId="40859"/>
    <cellStyle name="Total 2 4 14 9" xfId="40860"/>
    <cellStyle name="Total 2 4 15" xfId="40861"/>
    <cellStyle name="Total 2 4 15 2" xfId="40862"/>
    <cellStyle name="Total 2 4 15 2 2" xfId="40863"/>
    <cellStyle name="Total 2 4 15 2 3" xfId="40864"/>
    <cellStyle name="Total 2 4 15 3" xfId="40865"/>
    <cellStyle name="Total 2 4 15 3 2" xfId="40866"/>
    <cellStyle name="Total 2 4 15 3 3" xfId="40867"/>
    <cellStyle name="Total 2 4 15 4" xfId="40868"/>
    <cellStyle name="Total 2 4 15 4 2" xfId="40869"/>
    <cellStyle name="Total 2 4 15 4 3" xfId="40870"/>
    <cellStyle name="Total 2 4 15 5" xfId="40871"/>
    <cellStyle name="Total 2 4 15 5 2" xfId="40872"/>
    <cellStyle name="Total 2 4 15 5 3" xfId="40873"/>
    <cellStyle name="Total 2 4 15 6" xfId="40874"/>
    <cellStyle name="Total 2 4 15 6 2" xfId="40875"/>
    <cellStyle name="Total 2 4 15 6 3" xfId="40876"/>
    <cellStyle name="Total 2 4 15 7" xfId="40877"/>
    <cellStyle name="Total 2 4 15 8" xfId="40878"/>
    <cellStyle name="Total 2 4 15 9" xfId="40879"/>
    <cellStyle name="Total 2 4 16" xfId="40880"/>
    <cellStyle name="Total 2 4 16 2" xfId="40881"/>
    <cellStyle name="Total 2 4 16 3" xfId="40882"/>
    <cellStyle name="Total 2 4 16 4" xfId="40883"/>
    <cellStyle name="Total 2 4 17" xfId="40884"/>
    <cellStyle name="Total 2 4 18" xfId="40885"/>
    <cellStyle name="Total 2 4 19" xfId="40886"/>
    <cellStyle name="Total 2 4 2" xfId="40887"/>
    <cellStyle name="Total 2 4 2 10" xfId="40888"/>
    <cellStyle name="Total 2 4 2 10 2" xfId="40889"/>
    <cellStyle name="Total 2 4 2 10 2 2" xfId="40890"/>
    <cellStyle name="Total 2 4 2 10 2 3" xfId="40891"/>
    <cellStyle name="Total 2 4 2 10 3" xfId="40892"/>
    <cellStyle name="Total 2 4 2 10 3 2" xfId="40893"/>
    <cellStyle name="Total 2 4 2 10 3 3" xfId="40894"/>
    <cellStyle name="Total 2 4 2 10 4" xfId="40895"/>
    <cellStyle name="Total 2 4 2 10 4 2" xfId="40896"/>
    <cellStyle name="Total 2 4 2 10 4 3" xfId="40897"/>
    <cellStyle name="Total 2 4 2 10 5" xfId="40898"/>
    <cellStyle name="Total 2 4 2 10 5 2" xfId="40899"/>
    <cellStyle name="Total 2 4 2 10 5 3" xfId="40900"/>
    <cellStyle name="Total 2 4 2 10 6" xfId="40901"/>
    <cellStyle name="Total 2 4 2 10 6 2" xfId="40902"/>
    <cellStyle name="Total 2 4 2 10 6 3" xfId="40903"/>
    <cellStyle name="Total 2 4 2 10 7" xfId="40904"/>
    <cellStyle name="Total 2 4 2 10 8" xfId="40905"/>
    <cellStyle name="Total 2 4 2 10 9" xfId="40906"/>
    <cellStyle name="Total 2 4 2 11" xfId="40907"/>
    <cellStyle name="Total 2 4 2 11 2" xfId="40908"/>
    <cellStyle name="Total 2 4 2 11 2 2" xfId="40909"/>
    <cellStyle name="Total 2 4 2 11 2 3" xfId="40910"/>
    <cellStyle name="Total 2 4 2 11 3" xfId="40911"/>
    <cellStyle name="Total 2 4 2 11 3 2" xfId="40912"/>
    <cellStyle name="Total 2 4 2 11 3 3" xfId="40913"/>
    <cellStyle name="Total 2 4 2 11 4" xfId="40914"/>
    <cellStyle name="Total 2 4 2 11 4 2" xfId="40915"/>
    <cellStyle name="Total 2 4 2 11 4 3" xfId="40916"/>
    <cellStyle name="Total 2 4 2 11 5" xfId="40917"/>
    <cellStyle name="Total 2 4 2 11 5 2" xfId="40918"/>
    <cellStyle name="Total 2 4 2 11 5 3" xfId="40919"/>
    <cellStyle name="Total 2 4 2 11 6" xfId="40920"/>
    <cellStyle name="Total 2 4 2 11 6 2" xfId="40921"/>
    <cellStyle name="Total 2 4 2 11 6 3" xfId="40922"/>
    <cellStyle name="Total 2 4 2 11 7" xfId="40923"/>
    <cellStyle name="Total 2 4 2 11 8" xfId="40924"/>
    <cellStyle name="Total 2 4 2 11 9" xfId="40925"/>
    <cellStyle name="Total 2 4 2 12" xfId="40926"/>
    <cellStyle name="Total 2 4 2 12 2" xfId="40927"/>
    <cellStyle name="Total 2 4 2 12 2 2" xfId="40928"/>
    <cellStyle name="Total 2 4 2 12 2 3" xfId="40929"/>
    <cellStyle name="Total 2 4 2 12 3" xfId="40930"/>
    <cellStyle name="Total 2 4 2 12 3 2" xfId="40931"/>
    <cellStyle name="Total 2 4 2 12 3 3" xfId="40932"/>
    <cellStyle name="Total 2 4 2 12 4" xfId="40933"/>
    <cellStyle name="Total 2 4 2 12 4 2" xfId="40934"/>
    <cellStyle name="Total 2 4 2 12 4 3" xfId="40935"/>
    <cellStyle name="Total 2 4 2 12 5" xfId="40936"/>
    <cellStyle name="Total 2 4 2 12 5 2" xfId="40937"/>
    <cellStyle name="Total 2 4 2 12 5 3" xfId="40938"/>
    <cellStyle name="Total 2 4 2 12 6" xfId="40939"/>
    <cellStyle name="Total 2 4 2 12 6 2" xfId="40940"/>
    <cellStyle name="Total 2 4 2 12 6 3" xfId="40941"/>
    <cellStyle name="Total 2 4 2 12 7" xfId="40942"/>
    <cellStyle name="Total 2 4 2 12 8" xfId="40943"/>
    <cellStyle name="Total 2 4 2 12 9" xfId="40944"/>
    <cellStyle name="Total 2 4 2 13" xfId="40945"/>
    <cellStyle name="Total 2 4 2 13 2" xfId="40946"/>
    <cellStyle name="Total 2 4 2 13 2 2" xfId="40947"/>
    <cellStyle name="Total 2 4 2 13 2 3" xfId="40948"/>
    <cellStyle name="Total 2 4 2 13 3" xfId="40949"/>
    <cellStyle name="Total 2 4 2 13 3 2" xfId="40950"/>
    <cellStyle name="Total 2 4 2 13 3 3" xfId="40951"/>
    <cellStyle name="Total 2 4 2 13 4" xfId="40952"/>
    <cellStyle name="Total 2 4 2 13 4 2" xfId="40953"/>
    <cellStyle name="Total 2 4 2 13 4 3" xfId="40954"/>
    <cellStyle name="Total 2 4 2 13 5" xfId="40955"/>
    <cellStyle name="Total 2 4 2 13 5 2" xfId="40956"/>
    <cellStyle name="Total 2 4 2 13 5 3" xfId="40957"/>
    <cellStyle name="Total 2 4 2 13 6" xfId="40958"/>
    <cellStyle name="Total 2 4 2 13 6 2" xfId="40959"/>
    <cellStyle name="Total 2 4 2 13 6 3" xfId="40960"/>
    <cellStyle name="Total 2 4 2 13 7" xfId="40961"/>
    <cellStyle name="Total 2 4 2 13 8" xfId="40962"/>
    <cellStyle name="Total 2 4 2 13 9" xfId="40963"/>
    <cellStyle name="Total 2 4 2 14" xfId="40964"/>
    <cellStyle name="Total 2 4 2 14 2" xfId="40965"/>
    <cellStyle name="Total 2 4 2 14 3" xfId="40966"/>
    <cellStyle name="Total 2 4 2 14 4" xfId="40967"/>
    <cellStyle name="Total 2 4 2 15" xfId="40968"/>
    <cellStyle name="Total 2 4 2 16" xfId="40969"/>
    <cellStyle name="Total 2 4 2 17" xfId="40970"/>
    <cellStyle name="Total 2 4 2 18" xfId="40971"/>
    <cellStyle name="Total 2 4 2 19" xfId="40972"/>
    <cellStyle name="Total 2 4 2 2" xfId="40973"/>
    <cellStyle name="Total 2 4 2 2 10" xfId="40974"/>
    <cellStyle name="Total 2 4 2 2 10 2" xfId="40975"/>
    <cellStyle name="Total 2 4 2 2 10 2 2" xfId="40976"/>
    <cellStyle name="Total 2 4 2 2 10 2 3" xfId="40977"/>
    <cellStyle name="Total 2 4 2 2 10 3" xfId="40978"/>
    <cellStyle name="Total 2 4 2 2 10 3 2" xfId="40979"/>
    <cellStyle name="Total 2 4 2 2 10 3 3" xfId="40980"/>
    <cellStyle name="Total 2 4 2 2 10 4" xfId="40981"/>
    <cellStyle name="Total 2 4 2 2 10 4 2" xfId="40982"/>
    <cellStyle name="Total 2 4 2 2 10 4 3" xfId="40983"/>
    <cellStyle name="Total 2 4 2 2 10 5" xfId="40984"/>
    <cellStyle name="Total 2 4 2 2 10 5 2" xfId="40985"/>
    <cellStyle name="Total 2 4 2 2 10 5 3" xfId="40986"/>
    <cellStyle name="Total 2 4 2 2 10 6" xfId="40987"/>
    <cellStyle name="Total 2 4 2 2 10 6 2" xfId="40988"/>
    <cellStyle name="Total 2 4 2 2 10 6 3" xfId="40989"/>
    <cellStyle name="Total 2 4 2 2 10 7" xfId="40990"/>
    <cellStyle name="Total 2 4 2 2 10 8" xfId="40991"/>
    <cellStyle name="Total 2 4 2 2 11" xfId="40992"/>
    <cellStyle name="Total 2 4 2 2 11 2" xfId="40993"/>
    <cellStyle name="Total 2 4 2 2 11 2 2" xfId="40994"/>
    <cellStyle name="Total 2 4 2 2 11 2 3" xfId="40995"/>
    <cellStyle name="Total 2 4 2 2 11 3" xfId="40996"/>
    <cellStyle name="Total 2 4 2 2 11 3 2" xfId="40997"/>
    <cellStyle name="Total 2 4 2 2 11 3 3" xfId="40998"/>
    <cellStyle name="Total 2 4 2 2 11 4" xfId="40999"/>
    <cellStyle name="Total 2 4 2 2 11 4 2" xfId="41000"/>
    <cellStyle name="Total 2 4 2 2 11 4 3" xfId="41001"/>
    <cellStyle name="Total 2 4 2 2 11 5" xfId="41002"/>
    <cellStyle name="Total 2 4 2 2 11 5 2" xfId="41003"/>
    <cellStyle name="Total 2 4 2 2 11 5 3" xfId="41004"/>
    <cellStyle name="Total 2 4 2 2 11 6" xfId="41005"/>
    <cellStyle name="Total 2 4 2 2 11 6 2" xfId="41006"/>
    <cellStyle name="Total 2 4 2 2 11 6 3" xfId="41007"/>
    <cellStyle name="Total 2 4 2 2 11 7" xfId="41008"/>
    <cellStyle name="Total 2 4 2 2 11 8" xfId="41009"/>
    <cellStyle name="Total 2 4 2 2 12" xfId="41010"/>
    <cellStyle name="Total 2 4 2 2 12 2" xfId="41011"/>
    <cellStyle name="Total 2 4 2 2 12 2 2" xfId="41012"/>
    <cellStyle name="Total 2 4 2 2 12 2 3" xfId="41013"/>
    <cellStyle name="Total 2 4 2 2 12 3" xfId="41014"/>
    <cellStyle name="Total 2 4 2 2 12 3 2" xfId="41015"/>
    <cellStyle name="Total 2 4 2 2 12 3 3" xfId="41016"/>
    <cellStyle name="Total 2 4 2 2 12 4" xfId="41017"/>
    <cellStyle name="Total 2 4 2 2 12 4 2" xfId="41018"/>
    <cellStyle name="Total 2 4 2 2 12 4 3" xfId="41019"/>
    <cellStyle name="Total 2 4 2 2 12 5" xfId="41020"/>
    <cellStyle name="Total 2 4 2 2 12 5 2" xfId="41021"/>
    <cellStyle name="Total 2 4 2 2 12 5 3" xfId="41022"/>
    <cellStyle name="Total 2 4 2 2 12 6" xfId="41023"/>
    <cellStyle name="Total 2 4 2 2 12 6 2" xfId="41024"/>
    <cellStyle name="Total 2 4 2 2 12 6 3" xfId="41025"/>
    <cellStyle name="Total 2 4 2 2 12 7" xfId="41026"/>
    <cellStyle name="Total 2 4 2 2 12 8" xfId="41027"/>
    <cellStyle name="Total 2 4 2 2 13" xfId="41028"/>
    <cellStyle name="Total 2 4 2 2 13 2" xfId="41029"/>
    <cellStyle name="Total 2 4 2 2 13 2 2" xfId="41030"/>
    <cellStyle name="Total 2 4 2 2 13 2 3" xfId="41031"/>
    <cellStyle name="Total 2 4 2 2 13 3" xfId="41032"/>
    <cellStyle name="Total 2 4 2 2 13 3 2" xfId="41033"/>
    <cellStyle name="Total 2 4 2 2 13 3 3" xfId="41034"/>
    <cellStyle name="Total 2 4 2 2 13 4" xfId="41035"/>
    <cellStyle name="Total 2 4 2 2 13 4 2" xfId="41036"/>
    <cellStyle name="Total 2 4 2 2 13 4 3" xfId="41037"/>
    <cellStyle name="Total 2 4 2 2 13 5" xfId="41038"/>
    <cellStyle name="Total 2 4 2 2 13 5 2" xfId="41039"/>
    <cellStyle name="Total 2 4 2 2 13 5 3" xfId="41040"/>
    <cellStyle name="Total 2 4 2 2 13 6" xfId="41041"/>
    <cellStyle name="Total 2 4 2 2 13 6 2" xfId="41042"/>
    <cellStyle name="Total 2 4 2 2 13 6 3" xfId="41043"/>
    <cellStyle name="Total 2 4 2 2 13 7" xfId="41044"/>
    <cellStyle name="Total 2 4 2 2 13 8" xfId="41045"/>
    <cellStyle name="Total 2 4 2 2 14" xfId="41046"/>
    <cellStyle name="Total 2 4 2 2 14 2" xfId="41047"/>
    <cellStyle name="Total 2 4 2 2 14 2 2" xfId="41048"/>
    <cellStyle name="Total 2 4 2 2 14 2 3" xfId="41049"/>
    <cellStyle name="Total 2 4 2 2 14 3" xfId="41050"/>
    <cellStyle name="Total 2 4 2 2 14 3 2" xfId="41051"/>
    <cellStyle name="Total 2 4 2 2 14 3 3" xfId="41052"/>
    <cellStyle name="Total 2 4 2 2 14 4" xfId="41053"/>
    <cellStyle name="Total 2 4 2 2 14 4 2" xfId="41054"/>
    <cellStyle name="Total 2 4 2 2 14 4 3" xfId="41055"/>
    <cellStyle name="Total 2 4 2 2 14 5" xfId="41056"/>
    <cellStyle name="Total 2 4 2 2 14 5 2" xfId="41057"/>
    <cellStyle name="Total 2 4 2 2 14 5 3" xfId="41058"/>
    <cellStyle name="Total 2 4 2 2 14 6" xfId="41059"/>
    <cellStyle name="Total 2 4 2 2 14 6 2" xfId="41060"/>
    <cellStyle name="Total 2 4 2 2 14 6 3" xfId="41061"/>
    <cellStyle name="Total 2 4 2 2 14 7" xfId="41062"/>
    <cellStyle name="Total 2 4 2 2 14 8" xfId="41063"/>
    <cellStyle name="Total 2 4 2 2 15" xfId="41064"/>
    <cellStyle name="Total 2 4 2 2 15 2" xfId="41065"/>
    <cellStyle name="Total 2 4 2 2 15 3" xfId="41066"/>
    <cellStyle name="Total 2 4 2 2 16" xfId="41067"/>
    <cellStyle name="Total 2 4 2 2 16 2" xfId="41068"/>
    <cellStyle name="Total 2 4 2 2 16 3" xfId="41069"/>
    <cellStyle name="Total 2 4 2 2 17" xfId="41070"/>
    <cellStyle name="Total 2 4 2 2 18" xfId="41071"/>
    <cellStyle name="Total 2 4 2 2 2" xfId="41072"/>
    <cellStyle name="Total 2 4 2 2 2 2" xfId="41073"/>
    <cellStyle name="Total 2 4 2 2 2 2 2" xfId="41074"/>
    <cellStyle name="Total 2 4 2 2 2 2 3" xfId="41075"/>
    <cellStyle name="Total 2 4 2 2 2 3" xfId="41076"/>
    <cellStyle name="Total 2 4 2 2 2 3 2" xfId="41077"/>
    <cellStyle name="Total 2 4 2 2 2 3 3" xfId="41078"/>
    <cellStyle name="Total 2 4 2 2 2 4" xfId="41079"/>
    <cellStyle name="Total 2 4 2 2 2 4 2" xfId="41080"/>
    <cellStyle name="Total 2 4 2 2 2 4 3" xfId="41081"/>
    <cellStyle name="Total 2 4 2 2 2 5" xfId="41082"/>
    <cellStyle name="Total 2 4 2 2 2 5 2" xfId="41083"/>
    <cellStyle name="Total 2 4 2 2 2 5 3" xfId="41084"/>
    <cellStyle name="Total 2 4 2 2 2 6" xfId="41085"/>
    <cellStyle name="Total 2 4 2 2 2 6 2" xfId="41086"/>
    <cellStyle name="Total 2 4 2 2 2 6 3" xfId="41087"/>
    <cellStyle name="Total 2 4 2 2 2 7" xfId="41088"/>
    <cellStyle name="Total 2 4 2 2 2 8" xfId="41089"/>
    <cellStyle name="Total 2 4 2 2 2 9" xfId="41090"/>
    <cellStyle name="Total 2 4 2 2 3" xfId="41091"/>
    <cellStyle name="Total 2 4 2 2 3 2" xfId="41092"/>
    <cellStyle name="Total 2 4 2 2 3 2 2" xfId="41093"/>
    <cellStyle name="Total 2 4 2 2 3 2 3" xfId="41094"/>
    <cellStyle name="Total 2 4 2 2 3 3" xfId="41095"/>
    <cellStyle name="Total 2 4 2 2 3 3 2" xfId="41096"/>
    <cellStyle name="Total 2 4 2 2 3 3 3" xfId="41097"/>
    <cellStyle name="Total 2 4 2 2 3 4" xfId="41098"/>
    <cellStyle name="Total 2 4 2 2 3 4 2" xfId="41099"/>
    <cellStyle name="Total 2 4 2 2 3 4 3" xfId="41100"/>
    <cellStyle name="Total 2 4 2 2 3 5" xfId="41101"/>
    <cellStyle name="Total 2 4 2 2 3 5 2" xfId="41102"/>
    <cellStyle name="Total 2 4 2 2 3 5 3" xfId="41103"/>
    <cellStyle name="Total 2 4 2 2 3 6" xfId="41104"/>
    <cellStyle name="Total 2 4 2 2 3 6 2" xfId="41105"/>
    <cellStyle name="Total 2 4 2 2 3 6 3" xfId="41106"/>
    <cellStyle name="Total 2 4 2 2 3 7" xfId="41107"/>
    <cellStyle name="Total 2 4 2 2 3 8" xfId="41108"/>
    <cellStyle name="Total 2 4 2 2 3 9" xfId="41109"/>
    <cellStyle name="Total 2 4 2 2 4" xfId="41110"/>
    <cellStyle name="Total 2 4 2 2 4 2" xfId="41111"/>
    <cellStyle name="Total 2 4 2 2 4 2 2" xfId="41112"/>
    <cellStyle name="Total 2 4 2 2 4 2 3" xfId="41113"/>
    <cellStyle name="Total 2 4 2 2 4 3" xfId="41114"/>
    <cellStyle name="Total 2 4 2 2 4 3 2" xfId="41115"/>
    <cellStyle name="Total 2 4 2 2 4 3 3" xfId="41116"/>
    <cellStyle name="Total 2 4 2 2 4 4" xfId="41117"/>
    <cellStyle name="Total 2 4 2 2 4 4 2" xfId="41118"/>
    <cellStyle name="Total 2 4 2 2 4 4 3" xfId="41119"/>
    <cellStyle name="Total 2 4 2 2 4 5" xfId="41120"/>
    <cellStyle name="Total 2 4 2 2 4 5 2" xfId="41121"/>
    <cellStyle name="Total 2 4 2 2 4 5 3" xfId="41122"/>
    <cellStyle name="Total 2 4 2 2 4 6" xfId="41123"/>
    <cellStyle name="Total 2 4 2 2 4 6 2" xfId="41124"/>
    <cellStyle name="Total 2 4 2 2 4 6 3" xfId="41125"/>
    <cellStyle name="Total 2 4 2 2 4 7" xfId="41126"/>
    <cellStyle name="Total 2 4 2 2 4 8" xfId="41127"/>
    <cellStyle name="Total 2 4 2 2 4 9" xfId="41128"/>
    <cellStyle name="Total 2 4 2 2 5" xfId="41129"/>
    <cellStyle name="Total 2 4 2 2 5 2" xfId="41130"/>
    <cellStyle name="Total 2 4 2 2 5 2 2" xfId="41131"/>
    <cellStyle name="Total 2 4 2 2 5 2 3" xfId="41132"/>
    <cellStyle name="Total 2 4 2 2 5 3" xfId="41133"/>
    <cellStyle name="Total 2 4 2 2 5 3 2" xfId="41134"/>
    <cellStyle name="Total 2 4 2 2 5 3 3" xfId="41135"/>
    <cellStyle name="Total 2 4 2 2 5 4" xfId="41136"/>
    <cellStyle name="Total 2 4 2 2 5 4 2" xfId="41137"/>
    <cellStyle name="Total 2 4 2 2 5 4 3" xfId="41138"/>
    <cellStyle name="Total 2 4 2 2 5 5" xfId="41139"/>
    <cellStyle name="Total 2 4 2 2 5 5 2" xfId="41140"/>
    <cellStyle name="Total 2 4 2 2 5 5 3" xfId="41141"/>
    <cellStyle name="Total 2 4 2 2 5 6" xfId="41142"/>
    <cellStyle name="Total 2 4 2 2 5 6 2" xfId="41143"/>
    <cellStyle name="Total 2 4 2 2 5 6 3" xfId="41144"/>
    <cellStyle name="Total 2 4 2 2 5 7" xfId="41145"/>
    <cellStyle name="Total 2 4 2 2 5 8" xfId="41146"/>
    <cellStyle name="Total 2 4 2 2 5 9" xfId="41147"/>
    <cellStyle name="Total 2 4 2 2 6" xfId="41148"/>
    <cellStyle name="Total 2 4 2 2 6 2" xfId="41149"/>
    <cellStyle name="Total 2 4 2 2 6 2 2" xfId="41150"/>
    <cellStyle name="Total 2 4 2 2 6 2 3" xfId="41151"/>
    <cellStyle name="Total 2 4 2 2 6 3" xfId="41152"/>
    <cellStyle name="Total 2 4 2 2 6 3 2" xfId="41153"/>
    <cellStyle name="Total 2 4 2 2 6 3 3" xfId="41154"/>
    <cellStyle name="Total 2 4 2 2 6 4" xfId="41155"/>
    <cellStyle name="Total 2 4 2 2 6 4 2" xfId="41156"/>
    <cellStyle name="Total 2 4 2 2 6 4 3" xfId="41157"/>
    <cellStyle name="Total 2 4 2 2 6 5" xfId="41158"/>
    <cellStyle name="Total 2 4 2 2 6 5 2" xfId="41159"/>
    <cellStyle name="Total 2 4 2 2 6 5 3" xfId="41160"/>
    <cellStyle name="Total 2 4 2 2 6 6" xfId="41161"/>
    <cellStyle name="Total 2 4 2 2 6 6 2" xfId="41162"/>
    <cellStyle name="Total 2 4 2 2 6 6 3" xfId="41163"/>
    <cellStyle name="Total 2 4 2 2 6 7" xfId="41164"/>
    <cellStyle name="Total 2 4 2 2 6 8" xfId="41165"/>
    <cellStyle name="Total 2 4 2 2 6 9" xfId="41166"/>
    <cellStyle name="Total 2 4 2 2 7" xfId="41167"/>
    <cellStyle name="Total 2 4 2 2 7 2" xfId="41168"/>
    <cellStyle name="Total 2 4 2 2 7 2 2" xfId="41169"/>
    <cellStyle name="Total 2 4 2 2 7 2 3" xfId="41170"/>
    <cellStyle name="Total 2 4 2 2 7 3" xfId="41171"/>
    <cellStyle name="Total 2 4 2 2 7 3 2" xfId="41172"/>
    <cellStyle name="Total 2 4 2 2 7 3 3" xfId="41173"/>
    <cellStyle name="Total 2 4 2 2 7 4" xfId="41174"/>
    <cellStyle name="Total 2 4 2 2 7 4 2" xfId="41175"/>
    <cellStyle name="Total 2 4 2 2 7 4 3" xfId="41176"/>
    <cellStyle name="Total 2 4 2 2 7 5" xfId="41177"/>
    <cellStyle name="Total 2 4 2 2 7 5 2" xfId="41178"/>
    <cellStyle name="Total 2 4 2 2 7 5 3" xfId="41179"/>
    <cellStyle name="Total 2 4 2 2 7 6" xfId="41180"/>
    <cellStyle name="Total 2 4 2 2 7 6 2" xfId="41181"/>
    <cellStyle name="Total 2 4 2 2 7 6 3" xfId="41182"/>
    <cellStyle name="Total 2 4 2 2 7 7" xfId="41183"/>
    <cellStyle name="Total 2 4 2 2 7 8" xfId="41184"/>
    <cellStyle name="Total 2 4 2 2 7 9" xfId="41185"/>
    <cellStyle name="Total 2 4 2 2 8" xfId="41186"/>
    <cellStyle name="Total 2 4 2 2 8 2" xfId="41187"/>
    <cellStyle name="Total 2 4 2 2 8 2 2" xfId="41188"/>
    <cellStyle name="Total 2 4 2 2 8 2 3" xfId="41189"/>
    <cellStyle name="Total 2 4 2 2 8 3" xfId="41190"/>
    <cellStyle name="Total 2 4 2 2 8 3 2" xfId="41191"/>
    <cellStyle name="Total 2 4 2 2 8 3 3" xfId="41192"/>
    <cellStyle name="Total 2 4 2 2 8 4" xfId="41193"/>
    <cellStyle name="Total 2 4 2 2 8 4 2" xfId="41194"/>
    <cellStyle name="Total 2 4 2 2 8 4 3" xfId="41195"/>
    <cellStyle name="Total 2 4 2 2 8 5" xfId="41196"/>
    <cellStyle name="Total 2 4 2 2 8 5 2" xfId="41197"/>
    <cellStyle name="Total 2 4 2 2 8 5 3" xfId="41198"/>
    <cellStyle name="Total 2 4 2 2 8 6" xfId="41199"/>
    <cellStyle name="Total 2 4 2 2 8 6 2" xfId="41200"/>
    <cellStyle name="Total 2 4 2 2 8 6 3" xfId="41201"/>
    <cellStyle name="Total 2 4 2 2 8 7" xfId="41202"/>
    <cellStyle name="Total 2 4 2 2 8 8" xfId="41203"/>
    <cellStyle name="Total 2 4 2 2 8 9" xfId="41204"/>
    <cellStyle name="Total 2 4 2 2 9" xfId="41205"/>
    <cellStyle name="Total 2 4 2 2 9 2" xfId="41206"/>
    <cellStyle name="Total 2 4 2 2 9 2 2" xfId="41207"/>
    <cellStyle name="Total 2 4 2 2 9 2 3" xfId="41208"/>
    <cellStyle name="Total 2 4 2 2 9 3" xfId="41209"/>
    <cellStyle name="Total 2 4 2 2 9 3 2" xfId="41210"/>
    <cellStyle name="Total 2 4 2 2 9 3 3" xfId="41211"/>
    <cellStyle name="Total 2 4 2 2 9 4" xfId="41212"/>
    <cellStyle name="Total 2 4 2 2 9 4 2" xfId="41213"/>
    <cellStyle name="Total 2 4 2 2 9 4 3" xfId="41214"/>
    <cellStyle name="Total 2 4 2 2 9 5" xfId="41215"/>
    <cellStyle name="Total 2 4 2 2 9 5 2" xfId="41216"/>
    <cellStyle name="Total 2 4 2 2 9 5 3" xfId="41217"/>
    <cellStyle name="Total 2 4 2 2 9 6" xfId="41218"/>
    <cellStyle name="Total 2 4 2 2 9 6 2" xfId="41219"/>
    <cellStyle name="Total 2 4 2 2 9 6 3" xfId="41220"/>
    <cellStyle name="Total 2 4 2 2 9 7" xfId="41221"/>
    <cellStyle name="Total 2 4 2 2 9 8" xfId="41222"/>
    <cellStyle name="Total 2 4 2 20" xfId="41223"/>
    <cellStyle name="Total 2 4 2 3" xfId="41224"/>
    <cellStyle name="Total 2 4 2 3 10" xfId="41225"/>
    <cellStyle name="Total 2 4 2 3 10 2" xfId="41226"/>
    <cellStyle name="Total 2 4 2 3 10 2 2" xfId="41227"/>
    <cellStyle name="Total 2 4 2 3 10 2 3" xfId="41228"/>
    <cellStyle name="Total 2 4 2 3 10 3" xfId="41229"/>
    <cellStyle name="Total 2 4 2 3 10 3 2" xfId="41230"/>
    <cellStyle name="Total 2 4 2 3 10 3 3" xfId="41231"/>
    <cellStyle name="Total 2 4 2 3 10 4" xfId="41232"/>
    <cellStyle name="Total 2 4 2 3 10 4 2" xfId="41233"/>
    <cellStyle name="Total 2 4 2 3 10 4 3" xfId="41234"/>
    <cellStyle name="Total 2 4 2 3 10 5" xfId="41235"/>
    <cellStyle name="Total 2 4 2 3 10 5 2" xfId="41236"/>
    <cellStyle name="Total 2 4 2 3 10 5 3" xfId="41237"/>
    <cellStyle name="Total 2 4 2 3 10 6" xfId="41238"/>
    <cellStyle name="Total 2 4 2 3 10 6 2" xfId="41239"/>
    <cellStyle name="Total 2 4 2 3 10 6 3" xfId="41240"/>
    <cellStyle name="Total 2 4 2 3 10 7" xfId="41241"/>
    <cellStyle name="Total 2 4 2 3 10 8" xfId="41242"/>
    <cellStyle name="Total 2 4 2 3 11" xfId="41243"/>
    <cellStyle name="Total 2 4 2 3 11 2" xfId="41244"/>
    <cellStyle name="Total 2 4 2 3 11 2 2" xfId="41245"/>
    <cellStyle name="Total 2 4 2 3 11 2 3" xfId="41246"/>
    <cellStyle name="Total 2 4 2 3 11 3" xfId="41247"/>
    <cellStyle name="Total 2 4 2 3 11 3 2" xfId="41248"/>
    <cellStyle name="Total 2 4 2 3 11 3 3" xfId="41249"/>
    <cellStyle name="Total 2 4 2 3 11 4" xfId="41250"/>
    <cellStyle name="Total 2 4 2 3 11 4 2" xfId="41251"/>
    <cellStyle name="Total 2 4 2 3 11 4 3" xfId="41252"/>
    <cellStyle name="Total 2 4 2 3 11 5" xfId="41253"/>
    <cellStyle name="Total 2 4 2 3 11 5 2" xfId="41254"/>
    <cellStyle name="Total 2 4 2 3 11 5 3" xfId="41255"/>
    <cellStyle name="Total 2 4 2 3 11 6" xfId="41256"/>
    <cellStyle name="Total 2 4 2 3 11 6 2" xfId="41257"/>
    <cellStyle name="Total 2 4 2 3 11 6 3" xfId="41258"/>
    <cellStyle name="Total 2 4 2 3 11 7" xfId="41259"/>
    <cellStyle name="Total 2 4 2 3 11 8" xfId="41260"/>
    <cellStyle name="Total 2 4 2 3 12" xfId="41261"/>
    <cellStyle name="Total 2 4 2 3 12 2" xfId="41262"/>
    <cellStyle name="Total 2 4 2 3 12 2 2" xfId="41263"/>
    <cellStyle name="Total 2 4 2 3 12 2 3" xfId="41264"/>
    <cellStyle name="Total 2 4 2 3 12 3" xfId="41265"/>
    <cellStyle name="Total 2 4 2 3 12 3 2" xfId="41266"/>
    <cellStyle name="Total 2 4 2 3 12 3 3" xfId="41267"/>
    <cellStyle name="Total 2 4 2 3 12 4" xfId="41268"/>
    <cellStyle name="Total 2 4 2 3 12 4 2" xfId="41269"/>
    <cellStyle name="Total 2 4 2 3 12 4 3" xfId="41270"/>
    <cellStyle name="Total 2 4 2 3 12 5" xfId="41271"/>
    <cellStyle name="Total 2 4 2 3 12 5 2" xfId="41272"/>
    <cellStyle name="Total 2 4 2 3 12 5 3" xfId="41273"/>
    <cellStyle name="Total 2 4 2 3 12 6" xfId="41274"/>
    <cellStyle name="Total 2 4 2 3 12 6 2" xfId="41275"/>
    <cellStyle name="Total 2 4 2 3 12 6 3" xfId="41276"/>
    <cellStyle name="Total 2 4 2 3 12 7" xfId="41277"/>
    <cellStyle name="Total 2 4 2 3 12 8" xfId="41278"/>
    <cellStyle name="Total 2 4 2 3 13" xfId="41279"/>
    <cellStyle name="Total 2 4 2 3 13 2" xfId="41280"/>
    <cellStyle name="Total 2 4 2 3 13 2 2" xfId="41281"/>
    <cellStyle name="Total 2 4 2 3 13 2 3" xfId="41282"/>
    <cellStyle name="Total 2 4 2 3 13 3" xfId="41283"/>
    <cellStyle name="Total 2 4 2 3 13 3 2" xfId="41284"/>
    <cellStyle name="Total 2 4 2 3 13 3 3" xfId="41285"/>
    <cellStyle name="Total 2 4 2 3 13 4" xfId="41286"/>
    <cellStyle name="Total 2 4 2 3 13 4 2" xfId="41287"/>
    <cellStyle name="Total 2 4 2 3 13 4 3" xfId="41288"/>
    <cellStyle name="Total 2 4 2 3 13 5" xfId="41289"/>
    <cellStyle name="Total 2 4 2 3 13 5 2" xfId="41290"/>
    <cellStyle name="Total 2 4 2 3 13 5 3" xfId="41291"/>
    <cellStyle name="Total 2 4 2 3 13 6" xfId="41292"/>
    <cellStyle name="Total 2 4 2 3 13 6 2" xfId="41293"/>
    <cellStyle name="Total 2 4 2 3 13 6 3" xfId="41294"/>
    <cellStyle name="Total 2 4 2 3 13 7" xfId="41295"/>
    <cellStyle name="Total 2 4 2 3 13 8" xfId="41296"/>
    <cellStyle name="Total 2 4 2 3 14" xfId="41297"/>
    <cellStyle name="Total 2 4 2 3 14 2" xfId="41298"/>
    <cellStyle name="Total 2 4 2 3 14 2 2" xfId="41299"/>
    <cellStyle name="Total 2 4 2 3 14 2 3" xfId="41300"/>
    <cellStyle name="Total 2 4 2 3 14 3" xfId="41301"/>
    <cellStyle name="Total 2 4 2 3 14 3 2" xfId="41302"/>
    <cellStyle name="Total 2 4 2 3 14 3 3" xfId="41303"/>
    <cellStyle name="Total 2 4 2 3 14 4" xfId="41304"/>
    <cellStyle name="Total 2 4 2 3 14 4 2" xfId="41305"/>
    <cellStyle name="Total 2 4 2 3 14 4 3" xfId="41306"/>
    <cellStyle name="Total 2 4 2 3 14 5" xfId="41307"/>
    <cellStyle name="Total 2 4 2 3 14 5 2" xfId="41308"/>
    <cellStyle name="Total 2 4 2 3 14 5 3" xfId="41309"/>
    <cellStyle name="Total 2 4 2 3 14 6" xfId="41310"/>
    <cellStyle name="Total 2 4 2 3 14 6 2" xfId="41311"/>
    <cellStyle name="Total 2 4 2 3 14 6 3" xfId="41312"/>
    <cellStyle name="Total 2 4 2 3 14 7" xfId="41313"/>
    <cellStyle name="Total 2 4 2 3 14 8" xfId="41314"/>
    <cellStyle name="Total 2 4 2 3 15" xfId="41315"/>
    <cellStyle name="Total 2 4 2 3 15 2" xfId="41316"/>
    <cellStyle name="Total 2 4 2 3 15 3" xfId="41317"/>
    <cellStyle name="Total 2 4 2 3 16" xfId="41318"/>
    <cellStyle name="Total 2 4 2 3 16 2" xfId="41319"/>
    <cellStyle name="Total 2 4 2 3 16 3" xfId="41320"/>
    <cellStyle name="Total 2 4 2 3 17" xfId="41321"/>
    <cellStyle name="Total 2 4 2 3 18" xfId="41322"/>
    <cellStyle name="Total 2 4 2 3 2" xfId="41323"/>
    <cellStyle name="Total 2 4 2 3 2 2" xfId="41324"/>
    <cellStyle name="Total 2 4 2 3 2 2 2" xfId="41325"/>
    <cellStyle name="Total 2 4 2 3 2 2 3" xfId="41326"/>
    <cellStyle name="Total 2 4 2 3 2 3" xfId="41327"/>
    <cellStyle name="Total 2 4 2 3 2 3 2" xfId="41328"/>
    <cellStyle name="Total 2 4 2 3 2 3 3" xfId="41329"/>
    <cellStyle name="Total 2 4 2 3 2 4" xfId="41330"/>
    <cellStyle name="Total 2 4 2 3 2 4 2" xfId="41331"/>
    <cellStyle name="Total 2 4 2 3 2 4 3" xfId="41332"/>
    <cellStyle name="Total 2 4 2 3 2 5" xfId="41333"/>
    <cellStyle name="Total 2 4 2 3 2 5 2" xfId="41334"/>
    <cellStyle name="Total 2 4 2 3 2 5 3" xfId="41335"/>
    <cellStyle name="Total 2 4 2 3 2 6" xfId="41336"/>
    <cellStyle name="Total 2 4 2 3 2 6 2" xfId="41337"/>
    <cellStyle name="Total 2 4 2 3 2 6 3" xfId="41338"/>
    <cellStyle name="Total 2 4 2 3 2 7" xfId="41339"/>
    <cellStyle name="Total 2 4 2 3 2 8" xfId="41340"/>
    <cellStyle name="Total 2 4 2 3 2 9" xfId="41341"/>
    <cellStyle name="Total 2 4 2 3 3" xfId="41342"/>
    <cellStyle name="Total 2 4 2 3 3 2" xfId="41343"/>
    <cellStyle name="Total 2 4 2 3 3 2 2" xfId="41344"/>
    <cellStyle name="Total 2 4 2 3 3 2 3" xfId="41345"/>
    <cellStyle name="Total 2 4 2 3 3 3" xfId="41346"/>
    <cellStyle name="Total 2 4 2 3 3 3 2" xfId="41347"/>
    <cellStyle name="Total 2 4 2 3 3 3 3" xfId="41348"/>
    <cellStyle name="Total 2 4 2 3 3 4" xfId="41349"/>
    <cellStyle name="Total 2 4 2 3 3 4 2" xfId="41350"/>
    <cellStyle name="Total 2 4 2 3 3 4 3" xfId="41351"/>
    <cellStyle name="Total 2 4 2 3 3 5" xfId="41352"/>
    <cellStyle name="Total 2 4 2 3 3 5 2" xfId="41353"/>
    <cellStyle name="Total 2 4 2 3 3 5 3" xfId="41354"/>
    <cellStyle name="Total 2 4 2 3 3 6" xfId="41355"/>
    <cellStyle name="Total 2 4 2 3 3 6 2" xfId="41356"/>
    <cellStyle name="Total 2 4 2 3 3 6 3" xfId="41357"/>
    <cellStyle name="Total 2 4 2 3 3 7" xfId="41358"/>
    <cellStyle name="Total 2 4 2 3 3 8" xfId="41359"/>
    <cellStyle name="Total 2 4 2 3 3 9" xfId="41360"/>
    <cellStyle name="Total 2 4 2 3 4" xfId="41361"/>
    <cellStyle name="Total 2 4 2 3 4 2" xfId="41362"/>
    <cellStyle name="Total 2 4 2 3 4 2 2" xfId="41363"/>
    <cellStyle name="Total 2 4 2 3 4 2 3" xfId="41364"/>
    <cellStyle name="Total 2 4 2 3 4 3" xfId="41365"/>
    <cellStyle name="Total 2 4 2 3 4 3 2" xfId="41366"/>
    <cellStyle name="Total 2 4 2 3 4 3 3" xfId="41367"/>
    <cellStyle name="Total 2 4 2 3 4 4" xfId="41368"/>
    <cellStyle name="Total 2 4 2 3 4 4 2" xfId="41369"/>
    <cellStyle name="Total 2 4 2 3 4 4 3" xfId="41370"/>
    <cellStyle name="Total 2 4 2 3 4 5" xfId="41371"/>
    <cellStyle name="Total 2 4 2 3 4 5 2" xfId="41372"/>
    <cellStyle name="Total 2 4 2 3 4 5 3" xfId="41373"/>
    <cellStyle name="Total 2 4 2 3 4 6" xfId="41374"/>
    <cellStyle name="Total 2 4 2 3 4 6 2" xfId="41375"/>
    <cellStyle name="Total 2 4 2 3 4 6 3" xfId="41376"/>
    <cellStyle name="Total 2 4 2 3 4 7" xfId="41377"/>
    <cellStyle name="Total 2 4 2 3 4 8" xfId="41378"/>
    <cellStyle name="Total 2 4 2 3 4 9" xfId="41379"/>
    <cellStyle name="Total 2 4 2 3 5" xfId="41380"/>
    <cellStyle name="Total 2 4 2 3 5 2" xfId="41381"/>
    <cellStyle name="Total 2 4 2 3 5 2 2" xfId="41382"/>
    <cellStyle name="Total 2 4 2 3 5 2 3" xfId="41383"/>
    <cellStyle name="Total 2 4 2 3 5 3" xfId="41384"/>
    <cellStyle name="Total 2 4 2 3 5 3 2" xfId="41385"/>
    <cellStyle name="Total 2 4 2 3 5 3 3" xfId="41386"/>
    <cellStyle name="Total 2 4 2 3 5 4" xfId="41387"/>
    <cellStyle name="Total 2 4 2 3 5 4 2" xfId="41388"/>
    <cellStyle name="Total 2 4 2 3 5 4 3" xfId="41389"/>
    <cellStyle name="Total 2 4 2 3 5 5" xfId="41390"/>
    <cellStyle name="Total 2 4 2 3 5 5 2" xfId="41391"/>
    <cellStyle name="Total 2 4 2 3 5 5 3" xfId="41392"/>
    <cellStyle name="Total 2 4 2 3 5 6" xfId="41393"/>
    <cellStyle name="Total 2 4 2 3 5 6 2" xfId="41394"/>
    <cellStyle name="Total 2 4 2 3 5 6 3" xfId="41395"/>
    <cellStyle name="Total 2 4 2 3 5 7" xfId="41396"/>
    <cellStyle name="Total 2 4 2 3 5 8" xfId="41397"/>
    <cellStyle name="Total 2 4 2 3 5 9" xfId="41398"/>
    <cellStyle name="Total 2 4 2 3 6" xfId="41399"/>
    <cellStyle name="Total 2 4 2 3 6 2" xfId="41400"/>
    <cellStyle name="Total 2 4 2 3 6 2 2" xfId="41401"/>
    <cellStyle name="Total 2 4 2 3 6 2 3" xfId="41402"/>
    <cellStyle name="Total 2 4 2 3 6 3" xfId="41403"/>
    <cellStyle name="Total 2 4 2 3 6 3 2" xfId="41404"/>
    <cellStyle name="Total 2 4 2 3 6 3 3" xfId="41405"/>
    <cellStyle name="Total 2 4 2 3 6 4" xfId="41406"/>
    <cellStyle name="Total 2 4 2 3 6 4 2" xfId="41407"/>
    <cellStyle name="Total 2 4 2 3 6 4 3" xfId="41408"/>
    <cellStyle name="Total 2 4 2 3 6 5" xfId="41409"/>
    <cellStyle name="Total 2 4 2 3 6 5 2" xfId="41410"/>
    <cellStyle name="Total 2 4 2 3 6 5 3" xfId="41411"/>
    <cellStyle name="Total 2 4 2 3 6 6" xfId="41412"/>
    <cellStyle name="Total 2 4 2 3 6 6 2" xfId="41413"/>
    <cellStyle name="Total 2 4 2 3 6 6 3" xfId="41414"/>
    <cellStyle name="Total 2 4 2 3 6 7" xfId="41415"/>
    <cellStyle name="Total 2 4 2 3 6 8" xfId="41416"/>
    <cellStyle name="Total 2 4 2 3 6 9" xfId="41417"/>
    <cellStyle name="Total 2 4 2 3 7" xfId="41418"/>
    <cellStyle name="Total 2 4 2 3 7 2" xfId="41419"/>
    <cellStyle name="Total 2 4 2 3 7 2 2" xfId="41420"/>
    <cellStyle name="Total 2 4 2 3 7 2 3" xfId="41421"/>
    <cellStyle name="Total 2 4 2 3 7 3" xfId="41422"/>
    <cellStyle name="Total 2 4 2 3 7 3 2" xfId="41423"/>
    <cellStyle name="Total 2 4 2 3 7 3 3" xfId="41424"/>
    <cellStyle name="Total 2 4 2 3 7 4" xfId="41425"/>
    <cellStyle name="Total 2 4 2 3 7 4 2" xfId="41426"/>
    <cellStyle name="Total 2 4 2 3 7 4 3" xfId="41427"/>
    <cellStyle name="Total 2 4 2 3 7 5" xfId="41428"/>
    <cellStyle name="Total 2 4 2 3 7 5 2" xfId="41429"/>
    <cellStyle name="Total 2 4 2 3 7 5 3" xfId="41430"/>
    <cellStyle name="Total 2 4 2 3 7 6" xfId="41431"/>
    <cellStyle name="Total 2 4 2 3 7 6 2" xfId="41432"/>
    <cellStyle name="Total 2 4 2 3 7 6 3" xfId="41433"/>
    <cellStyle name="Total 2 4 2 3 7 7" xfId="41434"/>
    <cellStyle name="Total 2 4 2 3 7 8" xfId="41435"/>
    <cellStyle name="Total 2 4 2 3 7 9" xfId="41436"/>
    <cellStyle name="Total 2 4 2 3 8" xfId="41437"/>
    <cellStyle name="Total 2 4 2 3 8 2" xfId="41438"/>
    <cellStyle name="Total 2 4 2 3 8 2 2" xfId="41439"/>
    <cellStyle name="Total 2 4 2 3 8 2 3" xfId="41440"/>
    <cellStyle name="Total 2 4 2 3 8 3" xfId="41441"/>
    <cellStyle name="Total 2 4 2 3 8 3 2" xfId="41442"/>
    <cellStyle name="Total 2 4 2 3 8 3 3" xfId="41443"/>
    <cellStyle name="Total 2 4 2 3 8 4" xfId="41444"/>
    <cellStyle name="Total 2 4 2 3 8 4 2" xfId="41445"/>
    <cellStyle name="Total 2 4 2 3 8 4 3" xfId="41446"/>
    <cellStyle name="Total 2 4 2 3 8 5" xfId="41447"/>
    <cellStyle name="Total 2 4 2 3 8 5 2" xfId="41448"/>
    <cellStyle name="Total 2 4 2 3 8 5 3" xfId="41449"/>
    <cellStyle name="Total 2 4 2 3 8 6" xfId="41450"/>
    <cellStyle name="Total 2 4 2 3 8 6 2" xfId="41451"/>
    <cellStyle name="Total 2 4 2 3 8 6 3" xfId="41452"/>
    <cellStyle name="Total 2 4 2 3 8 7" xfId="41453"/>
    <cellStyle name="Total 2 4 2 3 8 8" xfId="41454"/>
    <cellStyle name="Total 2 4 2 3 8 9" xfId="41455"/>
    <cellStyle name="Total 2 4 2 3 9" xfId="41456"/>
    <cellStyle name="Total 2 4 2 3 9 2" xfId="41457"/>
    <cellStyle name="Total 2 4 2 3 9 2 2" xfId="41458"/>
    <cellStyle name="Total 2 4 2 3 9 2 3" xfId="41459"/>
    <cellStyle name="Total 2 4 2 3 9 3" xfId="41460"/>
    <cellStyle name="Total 2 4 2 3 9 3 2" xfId="41461"/>
    <cellStyle name="Total 2 4 2 3 9 3 3" xfId="41462"/>
    <cellStyle name="Total 2 4 2 3 9 4" xfId="41463"/>
    <cellStyle name="Total 2 4 2 3 9 4 2" xfId="41464"/>
    <cellStyle name="Total 2 4 2 3 9 4 3" xfId="41465"/>
    <cellStyle name="Total 2 4 2 3 9 5" xfId="41466"/>
    <cellStyle name="Total 2 4 2 3 9 5 2" xfId="41467"/>
    <cellStyle name="Total 2 4 2 3 9 5 3" xfId="41468"/>
    <cellStyle name="Total 2 4 2 3 9 6" xfId="41469"/>
    <cellStyle name="Total 2 4 2 3 9 6 2" xfId="41470"/>
    <cellStyle name="Total 2 4 2 3 9 6 3" xfId="41471"/>
    <cellStyle name="Total 2 4 2 3 9 7" xfId="41472"/>
    <cellStyle name="Total 2 4 2 3 9 8" xfId="41473"/>
    <cellStyle name="Total 2 4 2 4" xfId="41474"/>
    <cellStyle name="Total 2 4 2 4 10" xfId="41475"/>
    <cellStyle name="Total 2 4 2 4 11" xfId="41476"/>
    <cellStyle name="Total 2 4 2 4 2" xfId="41477"/>
    <cellStyle name="Total 2 4 2 4 2 2" xfId="41478"/>
    <cellStyle name="Total 2 4 2 4 2 3" xfId="41479"/>
    <cellStyle name="Total 2 4 2 4 2 4" xfId="41480"/>
    <cellStyle name="Total 2 4 2 4 3" xfId="41481"/>
    <cellStyle name="Total 2 4 2 4 3 2" xfId="41482"/>
    <cellStyle name="Total 2 4 2 4 3 3" xfId="41483"/>
    <cellStyle name="Total 2 4 2 4 3 4" xfId="41484"/>
    <cellStyle name="Total 2 4 2 4 4" xfId="41485"/>
    <cellStyle name="Total 2 4 2 4 4 2" xfId="41486"/>
    <cellStyle name="Total 2 4 2 4 4 3" xfId="41487"/>
    <cellStyle name="Total 2 4 2 4 4 4" xfId="41488"/>
    <cellStyle name="Total 2 4 2 4 5" xfId="41489"/>
    <cellStyle name="Total 2 4 2 4 5 2" xfId="41490"/>
    <cellStyle name="Total 2 4 2 4 5 3" xfId="41491"/>
    <cellStyle name="Total 2 4 2 4 5 4" xfId="41492"/>
    <cellStyle name="Total 2 4 2 4 6" xfId="41493"/>
    <cellStyle name="Total 2 4 2 4 6 2" xfId="41494"/>
    <cellStyle name="Total 2 4 2 4 6 3" xfId="41495"/>
    <cellStyle name="Total 2 4 2 4 6 4" xfId="41496"/>
    <cellStyle name="Total 2 4 2 4 7" xfId="41497"/>
    <cellStyle name="Total 2 4 2 4 8" xfId="41498"/>
    <cellStyle name="Total 2 4 2 4 9" xfId="41499"/>
    <cellStyle name="Total 2 4 2 5" xfId="41500"/>
    <cellStyle name="Total 2 4 2 5 10" xfId="41501"/>
    <cellStyle name="Total 2 4 2 5 11" xfId="41502"/>
    <cellStyle name="Total 2 4 2 5 2" xfId="41503"/>
    <cellStyle name="Total 2 4 2 5 2 2" xfId="41504"/>
    <cellStyle name="Total 2 4 2 5 2 3" xfId="41505"/>
    <cellStyle name="Total 2 4 2 5 2 4" xfId="41506"/>
    <cellStyle name="Total 2 4 2 5 3" xfId="41507"/>
    <cellStyle name="Total 2 4 2 5 3 2" xfId="41508"/>
    <cellStyle name="Total 2 4 2 5 3 3" xfId="41509"/>
    <cellStyle name="Total 2 4 2 5 3 4" xfId="41510"/>
    <cellStyle name="Total 2 4 2 5 4" xfId="41511"/>
    <cellStyle name="Total 2 4 2 5 4 2" xfId="41512"/>
    <cellStyle name="Total 2 4 2 5 4 3" xfId="41513"/>
    <cellStyle name="Total 2 4 2 5 4 4" xfId="41514"/>
    <cellStyle name="Total 2 4 2 5 5" xfId="41515"/>
    <cellStyle name="Total 2 4 2 5 5 2" xfId="41516"/>
    <cellStyle name="Total 2 4 2 5 5 3" xfId="41517"/>
    <cellStyle name="Total 2 4 2 5 5 4" xfId="41518"/>
    <cellStyle name="Total 2 4 2 5 6" xfId="41519"/>
    <cellStyle name="Total 2 4 2 5 6 2" xfId="41520"/>
    <cellStyle name="Total 2 4 2 5 6 3" xfId="41521"/>
    <cellStyle name="Total 2 4 2 5 6 4" xfId="41522"/>
    <cellStyle name="Total 2 4 2 5 7" xfId="41523"/>
    <cellStyle name="Total 2 4 2 5 8" xfId="41524"/>
    <cellStyle name="Total 2 4 2 5 9" xfId="41525"/>
    <cellStyle name="Total 2 4 2 6" xfId="41526"/>
    <cellStyle name="Total 2 4 2 6 2" xfId="41527"/>
    <cellStyle name="Total 2 4 2 6 2 2" xfId="41528"/>
    <cellStyle name="Total 2 4 2 6 2 3" xfId="41529"/>
    <cellStyle name="Total 2 4 2 6 3" xfId="41530"/>
    <cellStyle name="Total 2 4 2 6 3 2" xfId="41531"/>
    <cellStyle name="Total 2 4 2 6 3 3" xfId="41532"/>
    <cellStyle name="Total 2 4 2 6 4" xfId="41533"/>
    <cellStyle name="Total 2 4 2 6 4 2" xfId="41534"/>
    <cellStyle name="Total 2 4 2 6 4 3" xfId="41535"/>
    <cellStyle name="Total 2 4 2 6 5" xfId="41536"/>
    <cellStyle name="Total 2 4 2 6 5 2" xfId="41537"/>
    <cellStyle name="Total 2 4 2 6 5 3" xfId="41538"/>
    <cellStyle name="Total 2 4 2 6 6" xfId="41539"/>
    <cellStyle name="Total 2 4 2 6 6 2" xfId="41540"/>
    <cellStyle name="Total 2 4 2 6 6 3" xfId="41541"/>
    <cellStyle name="Total 2 4 2 6 7" xfId="41542"/>
    <cellStyle name="Total 2 4 2 6 8" xfId="41543"/>
    <cellStyle name="Total 2 4 2 6 9" xfId="41544"/>
    <cellStyle name="Total 2 4 2 7" xfId="41545"/>
    <cellStyle name="Total 2 4 2 7 2" xfId="41546"/>
    <cellStyle name="Total 2 4 2 7 2 2" xfId="41547"/>
    <cellStyle name="Total 2 4 2 7 2 3" xfId="41548"/>
    <cellStyle name="Total 2 4 2 7 3" xfId="41549"/>
    <cellStyle name="Total 2 4 2 7 3 2" xfId="41550"/>
    <cellStyle name="Total 2 4 2 7 3 3" xfId="41551"/>
    <cellStyle name="Total 2 4 2 7 4" xfId="41552"/>
    <cellStyle name="Total 2 4 2 7 4 2" xfId="41553"/>
    <cellStyle name="Total 2 4 2 7 4 3" xfId="41554"/>
    <cellStyle name="Total 2 4 2 7 5" xfId="41555"/>
    <cellStyle name="Total 2 4 2 7 5 2" xfId="41556"/>
    <cellStyle name="Total 2 4 2 7 5 3" xfId="41557"/>
    <cellStyle name="Total 2 4 2 7 6" xfId="41558"/>
    <cellStyle name="Total 2 4 2 7 6 2" xfId="41559"/>
    <cellStyle name="Total 2 4 2 7 6 3" xfId="41560"/>
    <cellStyle name="Total 2 4 2 7 7" xfId="41561"/>
    <cellStyle name="Total 2 4 2 7 8" xfId="41562"/>
    <cellStyle name="Total 2 4 2 7 9" xfId="41563"/>
    <cellStyle name="Total 2 4 2 8" xfId="41564"/>
    <cellStyle name="Total 2 4 2 8 2" xfId="41565"/>
    <cellStyle name="Total 2 4 2 8 2 2" xfId="41566"/>
    <cellStyle name="Total 2 4 2 8 2 3" xfId="41567"/>
    <cellStyle name="Total 2 4 2 8 3" xfId="41568"/>
    <cellStyle name="Total 2 4 2 8 3 2" xfId="41569"/>
    <cellStyle name="Total 2 4 2 8 3 3" xfId="41570"/>
    <cellStyle name="Total 2 4 2 8 4" xfId="41571"/>
    <cellStyle name="Total 2 4 2 8 4 2" xfId="41572"/>
    <cellStyle name="Total 2 4 2 8 4 3" xfId="41573"/>
    <cellStyle name="Total 2 4 2 8 5" xfId="41574"/>
    <cellStyle name="Total 2 4 2 8 5 2" xfId="41575"/>
    <cellStyle name="Total 2 4 2 8 5 3" xfId="41576"/>
    <cellStyle name="Total 2 4 2 8 6" xfId="41577"/>
    <cellStyle name="Total 2 4 2 8 6 2" xfId="41578"/>
    <cellStyle name="Total 2 4 2 8 6 3" xfId="41579"/>
    <cellStyle name="Total 2 4 2 8 7" xfId="41580"/>
    <cellStyle name="Total 2 4 2 8 8" xfId="41581"/>
    <cellStyle name="Total 2 4 2 8 9" xfId="41582"/>
    <cellStyle name="Total 2 4 2 9" xfId="41583"/>
    <cellStyle name="Total 2 4 2 9 2" xfId="41584"/>
    <cellStyle name="Total 2 4 2 9 2 2" xfId="41585"/>
    <cellStyle name="Total 2 4 2 9 2 3" xfId="41586"/>
    <cellStyle name="Total 2 4 2 9 3" xfId="41587"/>
    <cellStyle name="Total 2 4 2 9 3 2" xfId="41588"/>
    <cellStyle name="Total 2 4 2 9 3 3" xfId="41589"/>
    <cellStyle name="Total 2 4 2 9 4" xfId="41590"/>
    <cellStyle name="Total 2 4 2 9 4 2" xfId="41591"/>
    <cellStyle name="Total 2 4 2 9 4 3" xfId="41592"/>
    <cellStyle name="Total 2 4 2 9 5" xfId="41593"/>
    <cellStyle name="Total 2 4 2 9 5 2" xfId="41594"/>
    <cellStyle name="Total 2 4 2 9 5 3" xfId="41595"/>
    <cellStyle name="Total 2 4 2 9 6" xfId="41596"/>
    <cellStyle name="Total 2 4 2 9 6 2" xfId="41597"/>
    <cellStyle name="Total 2 4 2 9 6 3" xfId="41598"/>
    <cellStyle name="Total 2 4 2 9 7" xfId="41599"/>
    <cellStyle name="Total 2 4 2 9 8" xfId="41600"/>
    <cellStyle name="Total 2 4 2 9 9" xfId="41601"/>
    <cellStyle name="Total 2 4 20" xfId="41602"/>
    <cellStyle name="Total 2 4 21" xfId="41603"/>
    <cellStyle name="Total 2 4 22" xfId="41604"/>
    <cellStyle name="Total 2 4 3" xfId="41605"/>
    <cellStyle name="Total 2 4 3 10" xfId="41606"/>
    <cellStyle name="Total 2 4 3 10 2" xfId="41607"/>
    <cellStyle name="Total 2 4 3 10 2 2" xfId="41608"/>
    <cellStyle name="Total 2 4 3 10 2 3" xfId="41609"/>
    <cellStyle name="Total 2 4 3 10 3" xfId="41610"/>
    <cellStyle name="Total 2 4 3 10 3 2" xfId="41611"/>
    <cellStyle name="Total 2 4 3 10 3 3" xfId="41612"/>
    <cellStyle name="Total 2 4 3 10 4" xfId="41613"/>
    <cellStyle name="Total 2 4 3 10 4 2" xfId="41614"/>
    <cellStyle name="Total 2 4 3 10 4 3" xfId="41615"/>
    <cellStyle name="Total 2 4 3 10 5" xfId="41616"/>
    <cellStyle name="Total 2 4 3 10 5 2" xfId="41617"/>
    <cellStyle name="Total 2 4 3 10 5 3" xfId="41618"/>
    <cellStyle name="Total 2 4 3 10 6" xfId="41619"/>
    <cellStyle name="Total 2 4 3 10 6 2" xfId="41620"/>
    <cellStyle name="Total 2 4 3 10 6 3" xfId="41621"/>
    <cellStyle name="Total 2 4 3 10 7" xfId="41622"/>
    <cellStyle name="Total 2 4 3 10 8" xfId="41623"/>
    <cellStyle name="Total 2 4 3 10 9" xfId="41624"/>
    <cellStyle name="Total 2 4 3 11" xfId="41625"/>
    <cellStyle name="Total 2 4 3 11 2" xfId="41626"/>
    <cellStyle name="Total 2 4 3 11 2 2" xfId="41627"/>
    <cellStyle name="Total 2 4 3 11 2 3" xfId="41628"/>
    <cellStyle name="Total 2 4 3 11 3" xfId="41629"/>
    <cellStyle name="Total 2 4 3 11 3 2" xfId="41630"/>
    <cellStyle name="Total 2 4 3 11 3 3" xfId="41631"/>
    <cellStyle name="Total 2 4 3 11 4" xfId="41632"/>
    <cellStyle name="Total 2 4 3 11 4 2" xfId="41633"/>
    <cellStyle name="Total 2 4 3 11 4 3" xfId="41634"/>
    <cellStyle name="Total 2 4 3 11 5" xfId="41635"/>
    <cellStyle name="Total 2 4 3 11 5 2" xfId="41636"/>
    <cellStyle name="Total 2 4 3 11 5 3" xfId="41637"/>
    <cellStyle name="Total 2 4 3 11 6" xfId="41638"/>
    <cellStyle name="Total 2 4 3 11 6 2" xfId="41639"/>
    <cellStyle name="Total 2 4 3 11 6 3" xfId="41640"/>
    <cellStyle name="Total 2 4 3 11 7" xfId="41641"/>
    <cellStyle name="Total 2 4 3 11 8" xfId="41642"/>
    <cellStyle name="Total 2 4 3 11 9" xfId="41643"/>
    <cellStyle name="Total 2 4 3 12" xfId="41644"/>
    <cellStyle name="Total 2 4 3 12 2" xfId="41645"/>
    <cellStyle name="Total 2 4 3 12 2 2" xfId="41646"/>
    <cellStyle name="Total 2 4 3 12 2 3" xfId="41647"/>
    <cellStyle name="Total 2 4 3 12 3" xfId="41648"/>
    <cellStyle name="Total 2 4 3 12 3 2" xfId="41649"/>
    <cellStyle name="Total 2 4 3 12 3 3" xfId="41650"/>
    <cellStyle name="Total 2 4 3 12 4" xfId="41651"/>
    <cellStyle name="Total 2 4 3 12 4 2" xfId="41652"/>
    <cellStyle name="Total 2 4 3 12 4 3" xfId="41653"/>
    <cellStyle name="Total 2 4 3 12 5" xfId="41654"/>
    <cellStyle name="Total 2 4 3 12 5 2" xfId="41655"/>
    <cellStyle name="Total 2 4 3 12 5 3" xfId="41656"/>
    <cellStyle name="Total 2 4 3 12 6" xfId="41657"/>
    <cellStyle name="Total 2 4 3 12 6 2" xfId="41658"/>
    <cellStyle name="Total 2 4 3 12 6 3" xfId="41659"/>
    <cellStyle name="Total 2 4 3 12 7" xfId="41660"/>
    <cellStyle name="Total 2 4 3 12 8" xfId="41661"/>
    <cellStyle name="Total 2 4 3 12 9" xfId="41662"/>
    <cellStyle name="Total 2 4 3 13" xfId="41663"/>
    <cellStyle name="Total 2 4 3 13 2" xfId="41664"/>
    <cellStyle name="Total 2 4 3 13 2 2" xfId="41665"/>
    <cellStyle name="Total 2 4 3 13 2 3" xfId="41666"/>
    <cellStyle name="Total 2 4 3 13 3" xfId="41667"/>
    <cellStyle name="Total 2 4 3 13 3 2" xfId="41668"/>
    <cellStyle name="Total 2 4 3 13 3 3" xfId="41669"/>
    <cellStyle name="Total 2 4 3 13 4" xfId="41670"/>
    <cellStyle name="Total 2 4 3 13 4 2" xfId="41671"/>
    <cellStyle name="Total 2 4 3 13 4 3" xfId="41672"/>
    <cellStyle name="Total 2 4 3 13 5" xfId="41673"/>
    <cellStyle name="Total 2 4 3 13 5 2" xfId="41674"/>
    <cellStyle name="Total 2 4 3 13 5 3" xfId="41675"/>
    <cellStyle name="Total 2 4 3 13 6" xfId="41676"/>
    <cellStyle name="Total 2 4 3 13 6 2" xfId="41677"/>
    <cellStyle name="Total 2 4 3 13 6 3" xfId="41678"/>
    <cellStyle name="Total 2 4 3 13 7" xfId="41679"/>
    <cellStyle name="Total 2 4 3 13 8" xfId="41680"/>
    <cellStyle name="Total 2 4 3 13 9" xfId="41681"/>
    <cellStyle name="Total 2 4 3 14" xfId="41682"/>
    <cellStyle name="Total 2 4 3 14 2" xfId="41683"/>
    <cellStyle name="Total 2 4 3 14 3" xfId="41684"/>
    <cellStyle name="Total 2 4 3 14 4" xfId="41685"/>
    <cellStyle name="Total 2 4 3 15" xfId="41686"/>
    <cellStyle name="Total 2 4 3 16" xfId="41687"/>
    <cellStyle name="Total 2 4 3 17" xfId="41688"/>
    <cellStyle name="Total 2 4 3 18" xfId="41689"/>
    <cellStyle name="Total 2 4 3 19" xfId="41690"/>
    <cellStyle name="Total 2 4 3 2" xfId="41691"/>
    <cellStyle name="Total 2 4 3 2 10" xfId="41692"/>
    <cellStyle name="Total 2 4 3 2 10 2" xfId="41693"/>
    <cellStyle name="Total 2 4 3 2 10 2 2" xfId="41694"/>
    <cellStyle name="Total 2 4 3 2 10 2 3" xfId="41695"/>
    <cellStyle name="Total 2 4 3 2 10 3" xfId="41696"/>
    <cellStyle name="Total 2 4 3 2 10 3 2" xfId="41697"/>
    <cellStyle name="Total 2 4 3 2 10 3 3" xfId="41698"/>
    <cellStyle name="Total 2 4 3 2 10 4" xfId="41699"/>
    <cellStyle name="Total 2 4 3 2 10 4 2" xfId="41700"/>
    <cellStyle name="Total 2 4 3 2 10 4 3" xfId="41701"/>
    <cellStyle name="Total 2 4 3 2 10 5" xfId="41702"/>
    <cellStyle name="Total 2 4 3 2 10 5 2" xfId="41703"/>
    <cellStyle name="Total 2 4 3 2 10 5 3" xfId="41704"/>
    <cellStyle name="Total 2 4 3 2 10 6" xfId="41705"/>
    <cellStyle name="Total 2 4 3 2 10 6 2" xfId="41706"/>
    <cellStyle name="Total 2 4 3 2 10 6 3" xfId="41707"/>
    <cellStyle name="Total 2 4 3 2 10 7" xfId="41708"/>
    <cellStyle name="Total 2 4 3 2 10 8" xfId="41709"/>
    <cellStyle name="Total 2 4 3 2 11" xfId="41710"/>
    <cellStyle name="Total 2 4 3 2 11 2" xfId="41711"/>
    <cellStyle name="Total 2 4 3 2 11 2 2" xfId="41712"/>
    <cellStyle name="Total 2 4 3 2 11 2 3" xfId="41713"/>
    <cellStyle name="Total 2 4 3 2 11 3" xfId="41714"/>
    <cellStyle name="Total 2 4 3 2 11 3 2" xfId="41715"/>
    <cellStyle name="Total 2 4 3 2 11 3 3" xfId="41716"/>
    <cellStyle name="Total 2 4 3 2 11 4" xfId="41717"/>
    <cellStyle name="Total 2 4 3 2 11 4 2" xfId="41718"/>
    <cellStyle name="Total 2 4 3 2 11 4 3" xfId="41719"/>
    <cellStyle name="Total 2 4 3 2 11 5" xfId="41720"/>
    <cellStyle name="Total 2 4 3 2 11 5 2" xfId="41721"/>
    <cellStyle name="Total 2 4 3 2 11 5 3" xfId="41722"/>
    <cellStyle name="Total 2 4 3 2 11 6" xfId="41723"/>
    <cellStyle name="Total 2 4 3 2 11 6 2" xfId="41724"/>
    <cellStyle name="Total 2 4 3 2 11 6 3" xfId="41725"/>
    <cellStyle name="Total 2 4 3 2 11 7" xfId="41726"/>
    <cellStyle name="Total 2 4 3 2 11 8" xfId="41727"/>
    <cellStyle name="Total 2 4 3 2 12" xfId="41728"/>
    <cellStyle name="Total 2 4 3 2 12 2" xfId="41729"/>
    <cellStyle name="Total 2 4 3 2 12 2 2" xfId="41730"/>
    <cellStyle name="Total 2 4 3 2 12 2 3" xfId="41731"/>
    <cellStyle name="Total 2 4 3 2 12 3" xfId="41732"/>
    <cellStyle name="Total 2 4 3 2 12 3 2" xfId="41733"/>
    <cellStyle name="Total 2 4 3 2 12 3 3" xfId="41734"/>
    <cellStyle name="Total 2 4 3 2 12 4" xfId="41735"/>
    <cellStyle name="Total 2 4 3 2 12 4 2" xfId="41736"/>
    <cellStyle name="Total 2 4 3 2 12 4 3" xfId="41737"/>
    <cellStyle name="Total 2 4 3 2 12 5" xfId="41738"/>
    <cellStyle name="Total 2 4 3 2 12 5 2" xfId="41739"/>
    <cellStyle name="Total 2 4 3 2 12 5 3" xfId="41740"/>
    <cellStyle name="Total 2 4 3 2 12 6" xfId="41741"/>
    <cellStyle name="Total 2 4 3 2 12 6 2" xfId="41742"/>
    <cellStyle name="Total 2 4 3 2 12 6 3" xfId="41743"/>
    <cellStyle name="Total 2 4 3 2 12 7" xfId="41744"/>
    <cellStyle name="Total 2 4 3 2 12 8" xfId="41745"/>
    <cellStyle name="Total 2 4 3 2 13" xfId="41746"/>
    <cellStyle name="Total 2 4 3 2 13 2" xfId="41747"/>
    <cellStyle name="Total 2 4 3 2 13 2 2" xfId="41748"/>
    <cellStyle name="Total 2 4 3 2 13 2 3" xfId="41749"/>
    <cellStyle name="Total 2 4 3 2 13 3" xfId="41750"/>
    <cellStyle name="Total 2 4 3 2 13 3 2" xfId="41751"/>
    <cellStyle name="Total 2 4 3 2 13 3 3" xfId="41752"/>
    <cellStyle name="Total 2 4 3 2 13 4" xfId="41753"/>
    <cellStyle name="Total 2 4 3 2 13 4 2" xfId="41754"/>
    <cellStyle name="Total 2 4 3 2 13 4 3" xfId="41755"/>
    <cellStyle name="Total 2 4 3 2 13 5" xfId="41756"/>
    <cellStyle name="Total 2 4 3 2 13 5 2" xfId="41757"/>
    <cellStyle name="Total 2 4 3 2 13 5 3" xfId="41758"/>
    <cellStyle name="Total 2 4 3 2 13 6" xfId="41759"/>
    <cellStyle name="Total 2 4 3 2 13 6 2" xfId="41760"/>
    <cellStyle name="Total 2 4 3 2 13 6 3" xfId="41761"/>
    <cellStyle name="Total 2 4 3 2 13 7" xfId="41762"/>
    <cellStyle name="Total 2 4 3 2 13 8" xfId="41763"/>
    <cellStyle name="Total 2 4 3 2 14" xfId="41764"/>
    <cellStyle name="Total 2 4 3 2 14 2" xfId="41765"/>
    <cellStyle name="Total 2 4 3 2 14 2 2" xfId="41766"/>
    <cellStyle name="Total 2 4 3 2 14 2 3" xfId="41767"/>
    <cellStyle name="Total 2 4 3 2 14 3" xfId="41768"/>
    <cellStyle name="Total 2 4 3 2 14 3 2" xfId="41769"/>
    <cellStyle name="Total 2 4 3 2 14 3 3" xfId="41770"/>
    <cellStyle name="Total 2 4 3 2 14 4" xfId="41771"/>
    <cellStyle name="Total 2 4 3 2 14 4 2" xfId="41772"/>
    <cellStyle name="Total 2 4 3 2 14 4 3" xfId="41773"/>
    <cellStyle name="Total 2 4 3 2 14 5" xfId="41774"/>
    <cellStyle name="Total 2 4 3 2 14 5 2" xfId="41775"/>
    <cellStyle name="Total 2 4 3 2 14 5 3" xfId="41776"/>
    <cellStyle name="Total 2 4 3 2 14 6" xfId="41777"/>
    <cellStyle name="Total 2 4 3 2 14 6 2" xfId="41778"/>
    <cellStyle name="Total 2 4 3 2 14 6 3" xfId="41779"/>
    <cellStyle name="Total 2 4 3 2 14 7" xfId="41780"/>
    <cellStyle name="Total 2 4 3 2 14 8" xfId="41781"/>
    <cellStyle name="Total 2 4 3 2 15" xfId="41782"/>
    <cellStyle name="Total 2 4 3 2 15 2" xfId="41783"/>
    <cellStyle name="Total 2 4 3 2 15 3" xfId="41784"/>
    <cellStyle name="Total 2 4 3 2 16" xfId="41785"/>
    <cellStyle name="Total 2 4 3 2 16 2" xfId="41786"/>
    <cellStyle name="Total 2 4 3 2 16 3" xfId="41787"/>
    <cellStyle name="Total 2 4 3 2 17" xfId="41788"/>
    <cellStyle name="Total 2 4 3 2 18" xfId="41789"/>
    <cellStyle name="Total 2 4 3 2 2" xfId="41790"/>
    <cellStyle name="Total 2 4 3 2 2 2" xfId="41791"/>
    <cellStyle name="Total 2 4 3 2 2 2 2" xfId="41792"/>
    <cellStyle name="Total 2 4 3 2 2 2 3" xfId="41793"/>
    <cellStyle name="Total 2 4 3 2 2 3" xfId="41794"/>
    <cellStyle name="Total 2 4 3 2 2 3 2" xfId="41795"/>
    <cellStyle name="Total 2 4 3 2 2 3 3" xfId="41796"/>
    <cellStyle name="Total 2 4 3 2 2 4" xfId="41797"/>
    <cellStyle name="Total 2 4 3 2 2 4 2" xfId="41798"/>
    <cellStyle name="Total 2 4 3 2 2 4 3" xfId="41799"/>
    <cellStyle name="Total 2 4 3 2 2 5" xfId="41800"/>
    <cellStyle name="Total 2 4 3 2 2 5 2" xfId="41801"/>
    <cellStyle name="Total 2 4 3 2 2 5 3" xfId="41802"/>
    <cellStyle name="Total 2 4 3 2 2 6" xfId="41803"/>
    <cellStyle name="Total 2 4 3 2 2 6 2" xfId="41804"/>
    <cellStyle name="Total 2 4 3 2 2 6 3" xfId="41805"/>
    <cellStyle name="Total 2 4 3 2 2 7" xfId="41806"/>
    <cellStyle name="Total 2 4 3 2 2 8" xfId="41807"/>
    <cellStyle name="Total 2 4 3 2 2 9" xfId="41808"/>
    <cellStyle name="Total 2 4 3 2 3" xfId="41809"/>
    <cellStyle name="Total 2 4 3 2 3 2" xfId="41810"/>
    <cellStyle name="Total 2 4 3 2 3 2 2" xfId="41811"/>
    <cellStyle name="Total 2 4 3 2 3 2 3" xfId="41812"/>
    <cellStyle name="Total 2 4 3 2 3 3" xfId="41813"/>
    <cellStyle name="Total 2 4 3 2 3 3 2" xfId="41814"/>
    <cellStyle name="Total 2 4 3 2 3 3 3" xfId="41815"/>
    <cellStyle name="Total 2 4 3 2 3 4" xfId="41816"/>
    <cellStyle name="Total 2 4 3 2 3 4 2" xfId="41817"/>
    <cellStyle name="Total 2 4 3 2 3 4 3" xfId="41818"/>
    <cellStyle name="Total 2 4 3 2 3 5" xfId="41819"/>
    <cellStyle name="Total 2 4 3 2 3 5 2" xfId="41820"/>
    <cellStyle name="Total 2 4 3 2 3 5 3" xfId="41821"/>
    <cellStyle name="Total 2 4 3 2 3 6" xfId="41822"/>
    <cellStyle name="Total 2 4 3 2 3 6 2" xfId="41823"/>
    <cellStyle name="Total 2 4 3 2 3 6 3" xfId="41824"/>
    <cellStyle name="Total 2 4 3 2 3 7" xfId="41825"/>
    <cellStyle name="Total 2 4 3 2 3 8" xfId="41826"/>
    <cellStyle name="Total 2 4 3 2 3 9" xfId="41827"/>
    <cellStyle name="Total 2 4 3 2 4" xfId="41828"/>
    <cellStyle name="Total 2 4 3 2 4 2" xfId="41829"/>
    <cellStyle name="Total 2 4 3 2 4 2 2" xfId="41830"/>
    <cellStyle name="Total 2 4 3 2 4 2 3" xfId="41831"/>
    <cellStyle name="Total 2 4 3 2 4 3" xfId="41832"/>
    <cellStyle name="Total 2 4 3 2 4 3 2" xfId="41833"/>
    <cellStyle name="Total 2 4 3 2 4 3 3" xfId="41834"/>
    <cellStyle name="Total 2 4 3 2 4 4" xfId="41835"/>
    <cellStyle name="Total 2 4 3 2 4 4 2" xfId="41836"/>
    <cellStyle name="Total 2 4 3 2 4 4 3" xfId="41837"/>
    <cellStyle name="Total 2 4 3 2 4 5" xfId="41838"/>
    <cellStyle name="Total 2 4 3 2 4 5 2" xfId="41839"/>
    <cellStyle name="Total 2 4 3 2 4 5 3" xfId="41840"/>
    <cellStyle name="Total 2 4 3 2 4 6" xfId="41841"/>
    <cellStyle name="Total 2 4 3 2 4 6 2" xfId="41842"/>
    <cellStyle name="Total 2 4 3 2 4 6 3" xfId="41843"/>
    <cellStyle name="Total 2 4 3 2 4 7" xfId="41844"/>
    <cellStyle name="Total 2 4 3 2 4 8" xfId="41845"/>
    <cellStyle name="Total 2 4 3 2 4 9" xfId="41846"/>
    <cellStyle name="Total 2 4 3 2 5" xfId="41847"/>
    <cellStyle name="Total 2 4 3 2 5 2" xfId="41848"/>
    <cellStyle name="Total 2 4 3 2 5 2 2" xfId="41849"/>
    <cellStyle name="Total 2 4 3 2 5 2 3" xfId="41850"/>
    <cellStyle name="Total 2 4 3 2 5 3" xfId="41851"/>
    <cellStyle name="Total 2 4 3 2 5 3 2" xfId="41852"/>
    <cellStyle name="Total 2 4 3 2 5 3 3" xfId="41853"/>
    <cellStyle name="Total 2 4 3 2 5 4" xfId="41854"/>
    <cellStyle name="Total 2 4 3 2 5 4 2" xfId="41855"/>
    <cellStyle name="Total 2 4 3 2 5 4 3" xfId="41856"/>
    <cellStyle name="Total 2 4 3 2 5 5" xfId="41857"/>
    <cellStyle name="Total 2 4 3 2 5 5 2" xfId="41858"/>
    <cellStyle name="Total 2 4 3 2 5 5 3" xfId="41859"/>
    <cellStyle name="Total 2 4 3 2 5 6" xfId="41860"/>
    <cellStyle name="Total 2 4 3 2 5 6 2" xfId="41861"/>
    <cellStyle name="Total 2 4 3 2 5 6 3" xfId="41862"/>
    <cellStyle name="Total 2 4 3 2 5 7" xfId="41863"/>
    <cellStyle name="Total 2 4 3 2 5 8" xfId="41864"/>
    <cellStyle name="Total 2 4 3 2 5 9" xfId="41865"/>
    <cellStyle name="Total 2 4 3 2 6" xfId="41866"/>
    <cellStyle name="Total 2 4 3 2 6 2" xfId="41867"/>
    <cellStyle name="Total 2 4 3 2 6 2 2" xfId="41868"/>
    <cellStyle name="Total 2 4 3 2 6 2 3" xfId="41869"/>
    <cellStyle name="Total 2 4 3 2 6 3" xfId="41870"/>
    <cellStyle name="Total 2 4 3 2 6 3 2" xfId="41871"/>
    <cellStyle name="Total 2 4 3 2 6 3 3" xfId="41872"/>
    <cellStyle name="Total 2 4 3 2 6 4" xfId="41873"/>
    <cellStyle name="Total 2 4 3 2 6 4 2" xfId="41874"/>
    <cellStyle name="Total 2 4 3 2 6 4 3" xfId="41875"/>
    <cellStyle name="Total 2 4 3 2 6 5" xfId="41876"/>
    <cellStyle name="Total 2 4 3 2 6 5 2" xfId="41877"/>
    <cellStyle name="Total 2 4 3 2 6 5 3" xfId="41878"/>
    <cellStyle name="Total 2 4 3 2 6 6" xfId="41879"/>
    <cellStyle name="Total 2 4 3 2 6 6 2" xfId="41880"/>
    <cellStyle name="Total 2 4 3 2 6 6 3" xfId="41881"/>
    <cellStyle name="Total 2 4 3 2 6 7" xfId="41882"/>
    <cellStyle name="Total 2 4 3 2 6 8" xfId="41883"/>
    <cellStyle name="Total 2 4 3 2 6 9" xfId="41884"/>
    <cellStyle name="Total 2 4 3 2 7" xfId="41885"/>
    <cellStyle name="Total 2 4 3 2 7 2" xfId="41886"/>
    <cellStyle name="Total 2 4 3 2 7 2 2" xfId="41887"/>
    <cellStyle name="Total 2 4 3 2 7 2 3" xfId="41888"/>
    <cellStyle name="Total 2 4 3 2 7 3" xfId="41889"/>
    <cellStyle name="Total 2 4 3 2 7 3 2" xfId="41890"/>
    <cellStyle name="Total 2 4 3 2 7 3 3" xfId="41891"/>
    <cellStyle name="Total 2 4 3 2 7 4" xfId="41892"/>
    <cellStyle name="Total 2 4 3 2 7 4 2" xfId="41893"/>
    <cellStyle name="Total 2 4 3 2 7 4 3" xfId="41894"/>
    <cellStyle name="Total 2 4 3 2 7 5" xfId="41895"/>
    <cellStyle name="Total 2 4 3 2 7 5 2" xfId="41896"/>
    <cellStyle name="Total 2 4 3 2 7 5 3" xfId="41897"/>
    <cellStyle name="Total 2 4 3 2 7 6" xfId="41898"/>
    <cellStyle name="Total 2 4 3 2 7 6 2" xfId="41899"/>
    <cellStyle name="Total 2 4 3 2 7 6 3" xfId="41900"/>
    <cellStyle name="Total 2 4 3 2 7 7" xfId="41901"/>
    <cellStyle name="Total 2 4 3 2 7 8" xfId="41902"/>
    <cellStyle name="Total 2 4 3 2 7 9" xfId="41903"/>
    <cellStyle name="Total 2 4 3 2 8" xfId="41904"/>
    <cellStyle name="Total 2 4 3 2 8 2" xfId="41905"/>
    <cellStyle name="Total 2 4 3 2 8 2 2" xfId="41906"/>
    <cellStyle name="Total 2 4 3 2 8 2 3" xfId="41907"/>
    <cellStyle name="Total 2 4 3 2 8 3" xfId="41908"/>
    <cellStyle name="Total 2 4 3 2 8 3 2" xfId="41909"/>
    <cellStyle name="Total 2 4 3 2 8 3 3" xfId="41910"/>
    <cellStyle name="Total 2 4 3 2 8 4" xfId="41911"/>
    <cellStyle name="Total 2 4 3 2 8 4 2" xfId="41912"/>
    <cellStyle name="Total 2 4 3 2 8 4 3" xfId="41913"/>
    <cellStyle name="Total 2 4 3 2 8 5" xfId="41914"/>
    <cellStyle name="Total 2 4 3 2 8 5 2" xfId="41915"/>
    <cellStyle name="Total 2 4 3 2 8 5 3" xfId="41916"/>
    <cellStyle name="Total 2 4 3 2 8 6" xfId="41917"/>
    <cellStyle name="Total 2 4 3 2 8 6 2" xfId="41918"/>
    <cellStyle name="Total 2 4 3 2 8 6 3" xfId="41919"/>
    <cellStyle name="Total 2 4 3 2 8 7" xfId="41920"/>
    <cellStyle name="Total 2 4 3 2 8 8" xfId="41921"/>
    <cellStyle name="Total 2 4 3 2 8 9" xfId="41922"/>
    <cellStyle name="Total 2 4 3 2 9" xfId="41923"/>
    <cellStyle name="Total 2 4 3 2 9 2" xfId="41924"/>
    <cellStyle name="Total 2 4 3 2 9 2 2" xfId="41925"/>
    <cellStyle name="Total 2 4 3 2 9 2 3" xfId="41926"/>
    <cellStyle name="Total 2 4 3 2 9 3" xfId="41927"/>
    <cellStyle name="Total 2 4 3 2 9 3 2" xfId="41928"/>
    <cellStyle name="Total 2 4 3 2 9 3 3" xfId="41929"/>
    <cellStyle name="Total 2 4 3 2 9 4" xfId="41930"/>
    <cellStyle name="Total 2 4 3 2 9 4 2" xfId="41931"/>
    <cellStyle name="Total 2 4 3 2 9 4 3" xfId="41932"/>
    <cellStyle name="Total 2 4 3 2 9 5" xfId="41933"/>
    <cellStyle name="Total 2 4 3 2 9 5 2" xfId="41934"/>
    <cellStyle name="Total 2 4 3 2 9 5 3" xfId="41935"/>
    <cellStyle name="Total 2 4 3 2 9 6" xfId="41936"/>
    <cellStyle name="Total 2 4 3 2 9 6 2" xfId="41937"/>
    <cellStyle name="Total 2 4 3 2 9 6 3" xfId="41938"/>
    <cellStyle name="Total 2 4 3 2 9 7" xfId="41939"/>
    <cellStyle name="Total 2 4 3 2 9 8" xfId="41940"/>
    <cellStyle name="Total 2 4 3 20" xfId="41941"/>
    <cellStyle name="Total 2 4 3 3" xfId="41942"/>
    <cellStyle name="Total 2 4 3 3 10" xfId="41943"/>
    <cellStyle name="Total 2 4 3 3 10 2" xfId="41944"/>
    <cellStyle name="Total 2 4 3 3 10 2 2" xfId="41945"/>
    <cellStyle name="Total 2 4 3 3 10 2 3" xfId="41946"/>
    <cellStyle name="Total 2 4 3 3 10 3" xfId="41947"/>
    <cellStyle name="Total 2 4 3 3 10 3 2" xfId="41948"/>
    <cellStyle name="Total 2 4 3 3 10 3 3" xfId="41949"/>
    <cellStyle name="Total 2 4 3 3 10 4" xfId="41950"/>
    <cellStyle name="Total 2 4 3 3 10 4 2" xfId="41951"/>
    <cellStyle name="Total 2 4 3 3 10 4 3" xfId="41952"/>
    <cellStyle name="Total 2 4 3 3 10 5" xfId="41953"/>
    <cellStyle name="Total 2 4 3 3 10 5 2" xfId="41954"/>
    <cellStyle name="Total 2 4 3 3 10 5 3" xfId="41955"/>
    <cellStyle name="Total 2 4 3 3 10 6" xfId="41956"/>
    <cellStyle name="Total 2 4 3 3 10 6 2" xfId="41957"/>
    <cellStyle name="Total 2 4 3 3 10 6 3" xfId="41958"/>
    <cellStyle name="Total 2 4 3 3 10 7" xfId="41959"/>
    <cellStyle name="Total 2 4 3 3 10 8" xfId="41960"/>
    <cellStyle name="Total 2 4 3 3 11" xfId="41961"/>
    <cellStyle name="Total 2 4 3 3 11 2" xfId="41962"/>
    <cellStyle name="Total 2 4 3 3 11 2 2" xfId="41963"/>
    <cellStyle name="Total 2 4 3 3 11 2 3" xfId="41964"/>
    <cellStyle name="Total 2 4 3 3 11 3" xfId="41965"/>
    <cellStyle name="Total 2 4 3 3 11 3 2" xfId="41966"/>
    <cellStyle name="Total 2 4 3 3 11 3 3" xfId="41967"/>
    <cellStyle name="Total 2 4 3 3 11 4" xfId="41968"/>
    <cellStyle name="Total 2 4 3 3 11 4 2" xfId="41969"/>
    <cellStyle name="Total 2 4 3 3 11 4 3" xfId="41970"/>
    <cellStyle name="Total 2 4 3 3 11 5" xfId="41971"/>
    <cellStyle name="Total 2 4 3 3 11 5 2" xfId="41972"/>
    <cellStyle name="Total 2 4 3 3 11 5 3" xfId="41973"/>
    <cellStyle name="Total 2 4 3 3 11 6" xfId="41974"/>
    <cellStyle name="Total 2 4 3 3 11 6 2" xfId="41975"/>
    <cellStyle name="Total 2 4 3 3 11 6 3" xfId="41976"/>
    <cellStyle name="Total 2 4 3 3 11 7" xfId="41977"/>
    <cellStyle name="Total 2 4 3 3 11 8" xfId="41978"/>
    <cellStyle name="Total 2 4 3 3 12" xfId="41979"/>
    <cellStyle name="Total 2 4 3 3 12 2" xfId="41980"/>
    <cellStyle name="Total 2 4 3 3 12 2 2" xfId="41981"/>
    <cellStyle name="Total 2 4 3 3 12 2 3" xfId="41982"/>
    <cellStyle name="Total 2 4 3 3 12 3" xfId="41983"/>
    <cellStyle name="Total 2 4 3 3 12 3 2" xfId="41984"/>
    <cellStyle name="Total 2 4 3 3 12 3 3" xfId="41985"/>
    <cellStyle name="Total 2 4 3 3 12 4" xfId="41986"/>
    <cellStyle name="Total 2 4 3 3 12 4 2" xfId="41987"/>
    <cellStyle name="Total 2 4 3 3 12 4 3" xfId="41988"/>
    <cellStyle name="Total 2 4 3 3 12 5" xfId="41989"/>
    <cellStyle name="Total 2 4 3 3 12 5 2" xfId="41990"/>
    <cellStyle name="Total 2 4 3 3 12 5 3" xfId="41991"/>
    <cellStyle name="Total 2 4 3 3 12 6" xfId="41992"/>
    <cellStyle name="Total 2 4 3 3 12 6 2" xfId="41993"/>
    <cellStyle name="Total 2 4 3 3 12 6 3" xfId="41994"/>
    <cellStyle name="Total 2 4 3 3 12 7" xfId="41995"/>
    <cellStyle name="Total 2 4 3 3 12 8" xfId="41996"/>
    <cellStyle name="Total 2 4 3 3 13" xfId="41997"/>
    <cellStyle name="Total 2 4 3 3 13 2" xfId="41998"/>
    <cellStyle name="Total 2 4 3 3 13 2 2" xfId="41999"/>
    <cellStyle name="Total 2 4 3 3 13 2 3" xfId="42000"/>
    <cellStyle name="Total 2 4 3 3 13 3" xfId="42001"/>
    <cellStyle name="Total 2 4 3 3 13 3 2" xfId="42002"/>
    <cellStyle name="Total 2 4 3 3 13 3 3" xfId="42003"/>
    <cellStyle name="Total 2 4 3 3 13 4" xfId="42004"/>
    <cellStyle name="Total 2 4 3 3 13 4 2" xfId="42005"/>
    <cellStyle name="Total 2 4 3 3 13 4 3" xfId="42006"/>
    <cellStyle name="Total 2 4 3 3 13 5" xfId="42007"/>
    <cellStyle name="Total 2 4 3 3 13 5 2" xfId="42008"/>
    <cellStyle name="Total 2 4 3 3 13 5 3" xfId="42009"/>
    <cellStyle name="Total 2 4 3 3 13 6" xfId="42010"/>
    <cellStyle name="Total 2 4 3 3 13 6 2" xfId="42011"/>
    <cellStyle name="Total 2 4 3 3 13 6 3" xfId="42012"/>
    <cellStyle name="Total 2 4 3 3 13 7" xfId="42013"/>
    <cellStyle name="Total 2 4 3 3 13 8" xfId="42014"/>
    <cellStyle name="Total 2 4 3 3 14" xfId="42015"/>
    <cellStyle name="Total 2 4 3 3 14 2" xfId="42016"/>
    <cellStyle name="Total 2 4 3 3 14 2 2" xfId="42017"/>
    <cellStyle name="Total 2 4 3 3 14 2 3" xfId="42018"/>
    <cellStyle name="Total 2 4 3 3 14 3" xfId="42019"/>
    <cellStyle name="Total 2 4 3 3 14 3 2" xfId="42020"/>
    <cellStyle name="Total 2 4 3 3 14 3 3" xfId="42021"/>
    <cellStyle name="Total 2 4 3 3 14 4" xfId="42022"/>
    <cellStyle name="Total 2 4 3 3 14 4 2" xfId="42023"/>
    <cellStyle name="Total 2 4 3 3 14 4 3" xfId="42024"/>
    <cellStyle name="Total 2 4 3 3 14 5" xfId="42025"/>
    <cellStyle name="Total 2 4 3 3 14 5 2" xfId="42026"/>
    <cellStyle name="Total 2 4 3 3 14 5 3" xfId="42027"/>
    <cellStyle name="Total 2 4 3 3 14 6" xfId="42028"/>
    <cellStyle name="Total 2 4 3 3 14 6 2" xfId="42029"/>
    <cellStyle name="Total 2 4 3 3 14 6 3" xfId="42030"/>
    <cellStyle name="Total 2 4 3 3 14 7" xfId="42031"/>
    <cellStyle name="Total 2 4 3 3 14 8" xfId="42032"/>
    <cellStyle name="Total 2 4 3 3 15" xfId="42033"/>
    <cellStyle name="Total 2 4 3 3 15 2" xfId="42034"/>
    <cellStyle name="Total 2 4 3 3 15 3" xfId="42035"/>
    <cellStyle name="Total 2 4 3 3 16" xfId="42036"/>
    <cellStyle name="Total 2 4 3 3 16 2" xfId="42037"/>
    <cellStyle name="Total 2 4 3 3 16 3" xfId="42038"/>
    <cellStyle name="Total 2 4 3 3 17" xfId="42039"/>
    <cellStyle name="Total 2 4 3 3 18" xfId="42040"/>
    <cellStyle name="Total 2 4 3 3 2" xfId="42041"/>
    <cellStyle name="Total 2 4 3 3 2 2" xfId="42042"/>
    <cellStyle name="Total 2 4 3 3 2 2 2" xfId="42043"/>
    <cellStyle name="Total 2 4 3 3 2 2 3" xfId="42044"/>
    <cellStyle name="Total 2 4 3 3 2 3" xfId="42045"/>
    <cellStyle name="Total 2 4 3 3 2 3 2" xfId="42046"/>
    <cellStyle name="Total 2 4 3 3 2 3 3" xfId="42047"/>
    <cellStyle name="Total 2 4 3 3 2 4" xfId="42048"/>
    <cellStyle name="Total 2 4 3 3 2 4 2" xfId="42049"/>
    <cellStyle name="Total 2 4 3 3 2 4 3" xfId="42050"/>
    <cellStyle name="Total 2 4 3 3 2 5" xfId="42051"/>
    <cellStyle name="Total 2 4 3 3 2 5 2" xfId="42052"/>
    <cellStyle name="Total 2 4 3 3 2 5 3" xfId="42053"/>
    <cellStyle name="Total 2 4 3 3 2 6" xfId="42054"/>
    <cellStyle name="Total 2 4 3 3 2 6 2" xfId="42055"/>
    <cellStyle name="Total 2 4 3 3 2 6 3" xfId="42056"/>
    <cellStyle name="Total 2 4 3 3 2 7" xfId="42057"/>
    <cellStyle name="Total 2 4 3 3 2 8" xfId="42058"/>
    <cellStyle name="Total 2 4 3 3 2 9" xfId="42059"/>
    <cellStyle name="Total 2 4 3 3 3" xfId="42060"/>
    <cellStyle name="Total 2 4 3 3 3 2" xfId="42061"/>
    <cellStyle name="Total 2 4 3 3 3 2 2" xfId="42062"/>
    <cellStyle name="Total 2 4 3 3 3 2 3" xfId="42063"/>
    <cellStyle name="Total 2 4 3 3 3 3" xfId="42064"/>
    <cellStyle name="Total 2 4 3 3 3 3 2" xfId="42065"/>
    <cellStyle name="Total 2 4 3 3 3 3 3" xfId="42066"/>
    <cellStyle name="Total 2 4 3 3 3 4" xfId="42067"/>
    <cellStyle name="Total 2 4 3 3 3 4 2" xfId="42068"/>
    <cellStyle name="Total 2 4 3 3 3 4 3" xfId="42069"/>
    <cellStyle name="Total 2 4 3 3 3 5" xfId="42070"/>
    <cellStyle name="Total 2 4 3 3 3 5 2" xfId="42071"/>
    <cellStyle name="Total 2 4 3 3 3 5 3" xfId="42072"/>
    <cellStyle name="Total 2 4 3 3 3 6" xfId="42073"/>
    <cellStyle name="Total 2 4 3 3 3 6 2" xfId="42074"/>
    <cellStyle name="Total 2 4 3 3 3 6 3" xfId="42075"/>
    <cellStyle name="Total 2 4 3 3 3 7" xfId="42076"/>
    <cellStyle name="Total 2 4 3 3 3 8" xfId="42077"/>
    <cellStyle name="Total 2 4 3 3 3 9" xfId="42078"/>
    <cellStyle name="Total 2 4 3 3 4" xfId="42079"/>
    <cellStyle name="Total 2 4 3 3 4 2" xfId="42080"/>
    <cellStyle name="Total 2 4 3 3 4 2 2" xfId="42081"/>
    <cellStyle name="Total 2 4 3 3 4 2 3" xfId="42082"/>
    <cellStyle name="Total 2 4 3 3 4 3" xfId="42083"/>
    <cellStyle name="Total 2 4 3 3 4 3 2" xfId="42084"/>
    <cellStyle name="Total 2 4 3 3 4 3 3" xfId="42085"/>
    <cellStyle name="Total 2 4 3 3 4 4" xfId="42086"/>
    <cellStyle name="Total 2 4 3 3 4 4 2" xfId="42087"/>
    <cellStyle name="Total 2 4 3 3 4 4 3" xfId="42088"/>
    <cellStyle name="Total 2 4 3 3 4 5" xfId="42089"/>
    <cellStyle name="Total 2 4 3 3 4 5 2" xfId="42090"/>
    <cellStyle name="Total 2 4 3 3 4 5 3" xfId="42091"/>
    <cellStyle name="Total 2 4 3 3 4 6" xfId="42092"/>
    <cellStyle name="Total 2 4 3 3 4 6 2" xfId="42093"/>
    <cellStyle name="Total 2 4 3 3 4 6 3" xfId="42094"/>
    <cellStyle name="Total 2 4 3 3 4 7" xfId="42095"/>
    <cellStyle name="Total 2 4 3 3 4 8" xfId="42096"/>
    <cellStyle name="Total 2 4 3 3 4 9" xfId="42097"/>
    <cellStyle name="Total 2 4 3 3 5" xfId="42098"/>
    <cellStyle name="Total 2 4 3 3 5 2" xfId="42099"/>
    <cellStyle name="Total 2 4 3 3 5 2 2" xfId="42100"/>
    <cellStyle name="Total 2 4 3 3 5 2 3" xfId="42101"/>
    <cellStyle name="Total 2 4 3 3 5 3" xfId="42102"/>
    <cellStyle name="Total 2 4 3 3 5 3 2" xfId="42103"/>
    <cellStyle name="Total 2 4 3 3 5 3 3" xfId="42104"/>
    <cellStyle name="Total 2 4 3 3 5 4" xfId="42105"/>
    <cellStyle name="Total 2 4 3 3 5 4 2" xfId="42106"/>
    <cellStyle name="Total 2 4 3 3 5 4 3" xfId="42107"/>
    <cellStyle name="Total 2 4 3 3 5 5" xfId="42108"/>
    <cellStyle name="Total 2 4 3 3 5 5 2" xfId="42109"/>
    <cellStyle name="Total 2 4 3 3 5 5 3" xfId="42110"/>
    <cellStyle name="Total 2 4 3 3 5 6" xfId="42111"/>
    <cellStyle name="Total 2 4 3 3 5 6 2" xfId="42112"/>
    <cellStyle name="Total 2 4 3 3 5 6 3" xfId="42113"/>
    <cellStyle name="Total 2 4 3 3 5 7" xfId="42114"/>
    <cellStyle name="Total 2 4 3 3 5 8" xfId="42115"/>
    <cellStyle name="Total 2 4 3 3 5 9" xfId="42116"/>
    <cellStyle name="Total 2 4 3 3 6" xfId="42117"/>
    <cellStyle name="Total 2 4 3 3 6 2" xfId="42118"/>
    <cellStyle name="Total 2 4 3 3 6 2 2" xfId="42119"/>
    <cellStyle name="Total 2 4 3 3 6 2 3" xfId="42120"/>
    <cellStyle name="Total 2 4 3 3 6 3" xfId="42121"/>
    <cellStyle name="Total 2 4 3 3 6 3 2" xfId="42122"/>
    <cellStyle name="Total 2 4 3 3 6 3 3" xfId="42123"/>
    <cellStyle name="Total 2 4 3 3 6 4" xfId="42124"/>
    <cellStyle name="Total 2 4 3 3 6 4 2" xfId="42125"/>
    <cellStyle name="Total 2 4 3 3 6 4 3" xfId="42126"/>
    <cellStyle name="Total 2 4 3 3 6 5" xfId="42127"/>
    <cellStyle name="Total 2 4 3 3 6 5 2" xfId="42128"/>
    <cellStyle name="Total 2 4 3 3 6 5 3" xfId="42129"/>
    <cellStyle name="Total 2 4 3 3 6 6" xfId="42130"/>
    <cellStyle name="Total 2 4 3 3 6 6 2" xfId="42131"/>
    <cellStyle name="Total 2 4 3 3 6 6 3" xfId="42132"/>
    <cellStyle name="Total 2 4 3 3 6 7" xfId="42133"/>
    <cellStyle name="Total 2 4 3 3 6 8" xfId="42134"/>
    <cellStyle name="Total 2 4 3 3 6 9" xfId="42135"/>
    <cellStyle name="Total 2 4 3 3 7" xfId="42136"/>
    <cellStyle name="Total 2 4 3 3 7 2" xfId="42137"/>
    <cellStyle name="Total 2 4 3 3 7 2 2" xfId="42138"/>
    <cellStyle name="Total 2 4 3 3 7 2 3" xfId="42139"/>
    <cellStyle name="Total 2 4 3 3 7 3" xfId="42140"/>
    <cellStyle name="Total 2 4 3 3 7 3 2" xfId="42141"/>
    <cellStyle name="Total 2 4 3 3 7 3 3" xfId="42142"/>
    <cellStyle name="Total 2 4 3 3 7 4" xfId="42143"/>
    <cellStyle name="Total 2 4 3 3 7 4 2" xfId="42144"/>
    <cellStyle name="Total 2 4 3 3 7 4 3" xfId="42145"/>
    <cellStyle name="Total 2 4 3 3 7 5" xfId="42146"/>
    <cellStyle name="Total 2 4 3 3 7 5 2" xfId="42147"/>
    <cellStyle name="Total 2 4 3 3 7 5 3" xfId="42148"/>
    <cellStyle name="Total 2 4 3 3 7 6" xfId="42149"/>
    <cellStyle name="Total 2 4 3 3 7 6 2" xfId="42150"/>
    <cellStyle name="Total 2 4 3 3 7 6 3" xfId="42151"/>
    <cellStyle name="Total 2 4 3 3 7 7" xfId="42152"/>
    <cellStyle name="Total 2 4 3 3 7 8" xfId="42153"/>
    <cellStyle name="Total 2 4 3 3 7 9" xfId="42154"/>
    <cellStyle name="Total 2 4 3 3 8" xfId="42155"/>
    <cellStyle name="Total 2 4 3 3 8 2" xfId="42156"/>
    <cellStyle name="Total 2 4 3 3 8 2 2" xfId="42157"/>
    <cellStyle name="Total 2 4 3 3 8 2 3" xfId="42158"/>
    <cellStyle name="Total 2 4 3 3 8 3" xfId="42159"/>
    <cellStyle name="Total 2 4 3 3 8 3 2" xfId="42160"/>
    <cellStyle name="Total 2 4 3 3 8 3 3" xfId="42161"/>
    <cellStyle name="Total 2 4 3 3 8 4" xfId="42162"/>
    <cellStyle name="Total 2 4 3 3 8 4 2" xfId="42163"/>
    <cellStyle name="Total 2 4 3 3 8 4 3" xfId="42164"/>
    <cellStyle name="Total 2 4 3 3 8 5" xfId="42165"/>
    <cellStyle name="Total 2 4 3 3 8 5 2" xfId="42166"/>
    <cellStyle name="Total 2 4 3 3 8 5 3" xfId="42167"/>
    <cellStyle name="Total 2 4 3 3 8 6" xfId="42168"/>
    <cellStyle name="Total 2 4 3 3 8 6 2" xfId="42169"/>
    <cellStyle name="Total 2 4 3 3 8 6 3" xfId="42170"/>
    <cellStyle name="Total 2 4 3 3 8 7" xfId="42171"/>
    <cellStyle name="Total 2 4 3 3 8 8" xfId="42172"/>
    <cellStyle name="Total 2 4 3 3 8 9" xfId="42173"/>
    <cellStyle name="Total 2 4 3 3 9" xfId="42174"/>
    <cellStyle name="Total 2 4 3 3 9 2" xfId="42175"/>
    <cellStyle name="Total 2 4 3 3 9 2 2" xfId="42176"/>
    <cellStyle name="Total 2 4 3 3 9 2 3" xfId="42177"/>
    <cellStyle name="Total 2 4 3 3 9 3" xfId="42178"/>
    <cellStyle name="Total 2 4 3 3 9 3 2" xfId="42179"/>
    <cellStyle name="Total 2 4 3 3 9 3 3" xfId="42180"/>
    <cellStyle name="Total 2 4 3 3 9 4" xfId="42181"/>
    <cellStyle name="Total 2 4 3 3 9 4 2" xfId="42182"/>
    <cellStyle name="Total 2 4 3 3 9 4 3" xfId="42183"/>
    <cellStyle name="Total 2 4 3 3 9 5" xfId="42184"/>
    <cellStyle name="Total 2 4 3 3 9 5 2" xfId="42185"/>
    <cellStyle name="Total 2 4 3 3 9 5 3" xfId="42186"/>
    <cellStyle name="Total 2 4 3 3 9 6" xfId="42187"/>
    <cellStyle name="Total 2 4 3 3 9 6 2" xfId="42188"/>
    <cellStyle name="Total 2 4 3 3 9 6 3" xfId="42189"/>
    <cellStyle name="Total 2 4 3 3 9 7" xfId="42190"/>
    <cellStyle name="Total 2 4 3 3 9 8" xfId="42191"/>
    <cellStyle name="Total 2 4 3 4" xfId="42192"/>
    <cellStyle name="Total 2 4 3 4 10" xfId="42193"/>
    <cellStyle name="Total 2 4 3 4 11" xfId="42194"/>
    <cellStyle name="Total 2 4 3 4 2" xfId="42195"/>
    <cellStyle name="Total 2 4 3 4 2 2" xfId="42196"/>
    <cellStyle name="Total 2 4 3 4 2 3" xfId="42197"/>
    <cellStyle name="Total 2 4 3 4 2 4" xfId="42198"/>
    <cellStyle name="Total 2 4 3 4 3" xfId="42199"/>
    <cellStyle name="Total 2 4 3 4 3 2" xfId="42200"/>
    <cellStyle name="Total 2 4 3 4 3 3" xfId="42201"/>
    <cellStyle name="Total 2 4 3 4 3 4" xfId="42202"/>
    <cellStyle name="Total 2 4 3 4 4" xfId="42203"/>
    <cellStyle name="Total 2 4 3 4 4 2" xfId="42204"/>
    <cellStyle name="Total 2 4 3 4 4 3" xfId="42205"/>
    <cellStyle name="Total 2 4 3 4 4 4" xfId="42206"/>
    <cellStyle name="Total 2 4 3 4 5" xfId="42207"/>
    <cellStyle name="Total 2 4 3 4 5 2" xfId="42208"/>
    <cellStyle name="Total 2 4 3 4 5 3" xfId="42209"/>
    <cellStyle name="Total 2 4 3 4 5 4" xfId="42210"/>
    <cellStyle name="Total 2 4 3 4 6" xfId="42211"/>
    <cellStyle name="Total 2 4 3 4 6 2" xfId="42212"/>
    <cellStyle name="Total 2 4 3 4 6 3" xfId="42213"/>
    <cellStyle name="Total 2 4 3 4 6 4" xfId="42214"/>
    <cellStyle name="Total 2 4 3 4 7" xfId="42215"/>
    <cellStyle name="Total 2 4 3 4 8" xfId="42216"/>
    <cellStyle name="Total 2 4 3 4 9" xfId="42217"/>
    <cellStyle name="Total 2 4 3 5" xfId="42218"/>
    <cellStyle name="Total 2 4 3 5 10" xfId="42219"/>
    <cellStyle name="Total 2 4 3 5 11" xfId="42220"/>
    <cellStyle name="Total 2 4 3 5 2" xfId="42221"/>
    <cellStyle name="Total 2 4 3 5 2 2" xfId="42222"/>
    <cellStyle name="Total 2 4 3 5 2 3" xfId="42223"/>
    <cellStyle name="Total 2 4 3 5 2 4" xfId="42224"/>
    <cellStyle name="Total 2 4 3 5 3" xfId="42225"/>
    <cellStyle name="Total 2 4 3 5 3 2" xfId="42226"/>
    <cellStyle name="Total 2 4 3 5 3 3" xfId="42227"/>
    <cellStyle name="Total 2 4 3 5 3 4" xfId="42228"/>
    <cellStyle name="Total 2 4 3 5 4" xfId="42229"/>
    <cellStyle name="Total 2 4 3 5 4 2" xfId="42230"/>
    <cellStyle name="Total 2 4 3 5 4 3" xfId="42231"/>
    <cellStyle name="Total 2 4 3 5 4 4" xfId="42232"/>
    <cellStyle name="Total 2 4 3 5 5" xfId="42233"/>
    <cellStyle name="Total 2 4 3 5 5 2" xfId="42234"/>
    <cellStyle name="Total 2 4 3 5 5 3" xfId="42235"/>
    <cellStyle name="Total 2 4 3 5 5 4" xfId="42236"/>
    <cellStyle name="Total 2 4 3 5 6" xfId="42237"/>
    <cellStyle name="Total 2 4 3 5 6 2" xfId="42238"/>
    <cellStyle name="Total 2 4 3 5 6 3" xfId="42239"/>
    <cellStyle name="Total 2 4 3 5 6 4" xfId="42240"/>
    <cellStyle name="Total 2 4 3 5 7" xfId="42241"/>
    <cellStyle name="Total 2 4 3 5 8" xfId="42242"/>
    <cellStyle name="Total 2 4 3 5 9" xfId="42243"/>
    <cellStyle name="Total 2 4 3 6" xfId="42244"/>
    <cellStyle name="Total 2 4 3 6 2" xfId="42245"/>
    <cellStyle name="Total 2 4 3 6 2 2" xfId="42246"/>
    <cellStyle name="Total 2 4 3 6 2 3" xfId="42247"/>
    <cellStyle name="Total 2 4 3 6 3" xfId="42248"/>
    <cellStyle name="Total 2 4 3 6 3 2" xfId="42249"/>
    <cellStyle name="Total 2 4 3 6 3 3" xfId="42250"/>
    <cellStyle name="Total 2 4 3 6 4" xfId="42251"/>
    <cellStyle name="Total 2 4 3 6 4 2" xfId="42252"/>
    <cellStyle name="Total 2 4 3 6 4 3" xfId="42253"/>
    <cellStyle name="Total 2 4 3 6 5" xfId="42254"/>
    <cellStyle name="Total 2 4 3 6 5 2" xfId="42255"/>
    <cellStyle name="Total 2 4 3 6 5 3" xfId="42256"/>
    <cellStyle name="Total 2 4 3 6 6" xfId="42257"/>
    <cellStyle name="Total 2 4 3 6 6 2" xfId="42258"/>
    <cellStyle name="Total 2 4 3 6 6 3" xfId="42259"/>
    <cellStyle name="Total 2 4 3 6 7" xfId="42260"/>
    <cellStyle name="Total 2 4 3 6 8" xfId="42261"/>
    <cellStyle name="Total 2 4 3 6 9" xfId="42262"/>
    <cellStyle name="Total 2 4 3 7" xfId="42263"/>
    <cellStyle name="Total 2 4 3 7 2" xfId="42264"/>
    <cellStyle name="Total 2 4 3 7 2 2" xfId="42265"/>
    <cellStyle name="Total 2 4 3 7 2 3" xfId="42266"/>
    <cellStyle name="Total 2 4 3 7 3" xfId="42267"/>
    <cellStyle name="Total 2 4 3 7 3 2" xfId="42268"/>
    <cellStyle name="Total 2 4 3 7 3 3" xfId="42269"/>
    <cellStyle name="Total 2 4 3 7 4" xfId="42270"/>
    <cellStyle name="Total 2 4 3 7 4 2" xfId="42271"/>
    <cellStyle name="Total 2 4 3 7 4 3" xfId="42272"/>
    <cellStyle name="Total 2 4 3 7 5" xfId="42273"/>
    <cellStyle name="Total 2 4 3 7 5 2" xfId="42274"/>
    <cellStyle name="Total 2 4 3 7 5 3" xfId="42275"/>
    <cellStyle name="Total 2 4 3 7 6" xfId="42276"/>
    <cellStyle name="Total 2 4 3 7 6 2" xfId="42277"/>
    <cellStyle name="Total 2 4 3 7 6 3" xfId="42278"/>
    <cellStyle name="Total 2 4 3 7 7" xfId="42279"/>
    <cellStyle name="Total 2 4 3 7 8" xfId="42280"/>
    <cellStyle name="Total 2 4 3 7 9" xfId="42281"/>
    <cellStyle name="Total 2 4 3 8" xfId="42282"/>
    <cellStyle name="Total 2 4 3 8 2" xfId="42283"/>
    <cellStyle name="Total 2 4 3 8 2 2" xfId="42284"/>
    <cellStyle name="Total 2 4 3 8 2 3" xfId="42285"/>
    <cellStyle name="Total 2 4 3 8 3" xfId="42286"/>
    <cellStyle name="Total 2 4 3 8 3 2" xfId="42287"/>
    <cellStyle name="Total 2 4 3 8 3 3" xfId="42288"/>
    <cellStyle name="Total 2 4 3 8 4" xfId="42289"/>
    <cellStyle name="Total 2 4 3 8 4 2" xfId="42290"/>
    <cellStyle name="Total 2 4 3 8 4 3" xfId="42291"/>
    <cellStyle name="Total 2 4 3 8 5" xfId="42292"/>
    <cellStyle name="Total 2 4 3 8 5 2" xfId="42293"/>
    <cellStyle name="Total 2 4 3 8 5 3" xfId="42294"/>
    <cellStyle name="Total 2 4 3 8 6" xfId="42295"/>
    <cellStyle name="Total 2 4 3 8 6 2" xfId="42296"/>
    <cellStyle name="Total 2 4 3 8 6 3" xfId="42297"/>
    <cellStyle name="Total 2 4 3 8 7" xfId="42298"/>
    <cellStyle name="Total 2 4 3 8 8" xfId="42299"/>
    <cellStyle name="Total 2 4 3 8 9" xfId="42300"/>
    <cellStyle name="Total 2 4 3 9" xfId="42301"/>
    <cellStyle name="Total 2 4 3 9 2" xfId="42302"/>
    <cellStyle name="Total 2 4 3 9 2 2" xfId="42303"/>
    <cellStyle name="Total 2 4 3 9 2 3" xfId="42304"/>
    <cellStyle name="Total 2 4 3 9 3" xfId="42305"/>
    <cellStyle name="Total 2 4 3 9 3 2" xfId="42306"/>
    <cellStyle name="Total 2 4 3 9 3 3" xfId="42307"/>
    <cellStyle name="Total 2 4 3 9 4" xfId="42308"/>
    <cellStyle name="Total 2 4 3 9 4 2" xfId="42309"/>
    <cellStyle name="Total 2 4 3 9 4 3" xfId="42310"/>
    <cellStyle name="Total 2 4 3 9 5" xfId="42311"/>
    <cellStyle name="Total 2 4 3 9 5 2" xfId="42312"/>
    <cellStyle name="Total 2 4 3 9 5 3" xfId="42313"/>
    <cellStyle name="Total 2 4 3 9 6" xfId="42314"/>
    <cellStyle name="Total 2 4 3 9 6 2" xfId="42315"/>
    <cellStyle name="Total 2 4 3 9 6 3" xfId="42316"/>
    <cellStyle name="Total 2 4 3 9 7" xfId="42317"/>
    <cellStyle name="Total 2 4 3 9 8" xfId="42318"/>
    <cellStyle name="Total 2 4 3 9 9" xfId="42319"/>
    <cellStyle name="Total 2 4 4" xfId="42320"/>
    <cellStyle name="Total 2 4 4 10" xfId="42321"/>
    <cellStyle name="Total 2 4 4 10 2" xfId="42322"/>
    <cellStyle name="Total 2 4 4 10 2 2" xfId="42323"/>
    <cellStyle name="Total 2 4 4 10 2 3" xfId="42324"/>
    <cellStyle name="Total 2 4 4 10 3" xfId="42325"/>
    <cellStyle name="Total 2 4 4 10 3 2" xfId="42326"/>
    <cellStyle name="Total 2 4 4 10 3 3" xfId="42327"/>
    <cellStyle name="Total 2 4 4 10 4" xfId="42328"/>
    <cellStyle name="Total 2 4 4 10 4 2" xfId="42329"/>
    <cellStyle name="Total 2 4 4 10 4 3" xfId="42330"/>
    <cellStyle name="Total 2 4 4 10 5" xfId="42331"/>
    <cellStyle name="Total 2 4 4 10 5 2" xfId="42332"/>
    <cellStyle name="Total 2 4 4 10 5 3" xfId="42333"/>
    <cellStyle name="Total 2 4 4 10 6" xfId="42334"/>
    <cellStyle name="Total 2 4 4 10 6 2" xfId="42335"/>
    <cellStyle name="Total 2 4 4 10 6 3" xfId="42336"/>
    <cellStyle name="Total 2 4 4 10 7" xfId="42337"/>
    <cellStyle name="Total 2 4 4 10 8" xfId="42338"/>
    <cellStyle name="Total 2 4 4 11" xfId="42339"/>
    <cellStyle name="Total 2 4 4 11 2" xfId="42340"/>
    <cellStyle name="Total 2 4 4 11 2 2" xfId="42341"/>
    <cellStyle name="Total 2 4 4 11 2 3" xfId="42342"/>
    <cellStyle name="Total 2 4 4 11 3" xfId="42343"/>
    <cellStyle name="Total 2 4 4 11 3 2" xfId="42344"/>
    <cellStyle name="Total 2 4 4 11 3 3" xfId="42345"/>
    <cellStyle name="Total 2 4 4 11 4" xfId="42346"/>
    <cellStyle name="Total 2 4 4 11 4 2" xfId="42347"/>
    <cellStyle name="Total 2 4 4 11 4 3" xfId="42348"/>
    <cellStyle name="Total 2 4 4 11 5" xfId="42349"/>
    <cellStyle name="Total 2 4 4 11 5 2" xfId="42350"/>
    <cellStyle name="Total 2 4 4 11 5 3" xfId="42351"/>
    <cellStyle name="Total 2 4 4 11 6" xfId="42352"/>
    <cellStyle name="Total 2 4 4 11 6 2" xfId="42353"/>
    <cellStyle name="Total 2 4 4 11 6 3" xfId="42354"/>
    <cellStyle name="Total 2 4 4 11 7" xfId="42355"/>
    <cellStyle name="Total 2 4 4 11 8" xfId="42356"/>
    <cellStyle name="Total 2 4 4 12" xfId="42357"/>
    <cellStyle name="Total 2 4 4 12 2" xfId="42358"/>
    <cellStyle name="Total 2 4 4 12 2 2" xfId="42359"/>
    <cellStyle name="Total 2 4 4 12 2 3" xfId="42360"/>
    <cellStyle name="Total 2 4 4 12 3" xfId="42361"/>
    <cellStyle name="Total 2 4 4 12 3 2" xfId="42362"/>
    <cellStyle name="Total 2 4 4 12 3 3" xfId="42363"/>
    <cellStyle name="Total 2 4 4 12 4" xfId="42364"/>
    <cellStyle name="Total 2 4 4 12 4 2" xfId="42365"/>
    <cellStyle name="Total 2 4 4 12 4 3" xfId="42366"/>
    <cellStyle name="Total 2 4 4 12 5" xfId="42367"/>
    <cellStyle name="Total 2 4 4 12 5 2" xfId="42368"/>
    <cellStyle name="Total 2 4 4 12 5 3" xfId="42369"/>
    <cellStyle name="Total 2 4 4 12 6" xfId="42370"/>
    <cellStyle name="Total 2 4 4 12 6 2" xfId="42371"/>
    <cellStyle name="Total 2 4 4 12 6 3" xfId="42372"/>
    <cellStyle name="Total 2 4 4 12 7" xfId="42373"/>
    <cellStyle name="Total 2 4 4 12 8" xfId="42374"/>
    <cellStyle name="Total 2 4 4 13" xfId="42375"/>
    <cellStyle name="Total 2 4 4 13 2" xfId="42376"/>
    <cellStyle name="Total 2 4 4 13 2 2" xfId="42377"/>
    <cellStyle name="Total 2 4 4 13 2 3" xfId="42378"/>
    <cellStyle name="Total 2 4 4 13 3" xfId="42379"/>
    <cellStyle name="Total 2 4 4 13 3 2" xfId="42380"/>
    <cellStyle name="Total 2 4 4 13 3 3" xfId="42381"/>
    <cellStyle name="Total 2 4 4 13 4" xfId="42382"/>
    <cellStyle name="Total 2 4 4 13 4 2" xfId="42383"/>
    <cellStyle name="Total 2 4 4 13 4 3" xfId="42384"/>
    <cellStyle name="Total 2 4 4 13 5" xfId="42385"/>
    <cellStyle name="Total 2 4 4 13 5 2" xfId="42386"/>
    <cellStyle name="Total 2 4 4 13 5 3" xfId="42387"/>
    <cellStyle name="Total 2 4 4 13 6" xfId="42388"/>
    <cellStyle name="Total 2 4 4 13 6 2" xfId="42389"/>
    <cellStyle name="Total 2 4 4 13 6 3" xfId="42390"/>
    <cellStyle name="Total 2 4 4 13 7" xfId="42391"/>
    <cellStyle name="Total 2 4 4 13 8" xfId="42392"/>
    <cellStyle name="Total 2 4 4 14" xfId="42393"/>
    <cellStyle name="Total 2 4 4 14 2" xfId="42394"/>
    <cellStyle name="Total 2 4 4 14 2 2" xfId="42395"/>
    <cellStyle name="Total 2 4 4 14 2 3" xfId="42396"/>
    <cellStyle name="Total 2 4 4 14 3" xfId="42397"/>
    <cellStyle name="Total 2 4 4 14 3 2" xfId="42398"/>
    <cellStyle name="Total 2 4 4 14 3 3" xfId="42399"/>
    <cellStyle name="Total 2 4 4 14 4" xfId="42400"/>
    <cellStyle name="Total 2 4 4 14 4 2" xfId="42401"/>
    <cellStyle name="Total 2 4 4 14 4 3" xfId="42402"/>
    <cellStyle name="Total 2 4 4 14 5" xfId="42403"/>
    <cellStyle name="Total 2 4 4 14 5 2" xfId="42404"/>
    <cellStyle name="Total 2 4 4 14 5 3" xfId="42405"/>
    <cellStyle name="Total 2 4 4 14 6" xfId="42406"/>
    <cellStyle name="Total 2 4 4 14 6 2" xfId="42407"/>
    <cellStyle name="Total 2 4 4 14 6 3" xfId="42408"/>
    <cellStyle name="Total 2 4 4 14 7" xfId="42409"/>
    <cellStyle name="Total 2 4 4 14 8" xfId="42410"/>
    <cellStyle name="Total 2 4 4 15" xfId="42411"/>
    <cellStyle name="Total 2 4 4 15 2" xfId="42412"/>
    <cellStyle name="Total 2 4 4 15 3" xfId="42413"/>
    <cellStyle name="Total 2 4 4 16" xfId="42414"/>
    <cellStyle name="Total 2 4 4 16 2" xfId="42415"/>
    <cellStyle name="Total 2 4 4 16 3" xfId="42416"/>
    <cellStyle name="Total 2 4 4 17" xfId="42417"/>
    <cellStyle name="Total 2 4 4 18" xfId="42418"/>
    <cellStyle name="Total 2 4 4 2" xfId="42419"/>
    <cellStyle name="Total 2 4 4 2 2" xfId="42420"/>
    <cellStyle name="Total 2 4 4 2 2 2" xfId="42421"/>
    <cellStyle name="Total 2 4 4 2 2 3" xfId="42422"/>
    <cellStyle name="Total 2 4 4 2 3" xfId="42423"/>
    <cellStyle name="Total 2 4 4 2 3 2" xfId="42424"/>
    <cellStyle name="Total 2 4 4 2 3 3" xfId="42425"/>
    <cellStyle name="Total 2 4 4 2 4" xfId="42426"/>
    <cellStyle name="Total 2 4 4 2 4 2" xfId="42427"/>
    <cellStyle name="Total 2 4 4 2 4 3" xfId="42428"/>
    <cellStyle name="Total 2 4 4 2 5" xfId="42429"/>
    <cellStyle name="Total 2 4 4 2 5 2" xfId="42430"/>
    <cellStyle name="Total 2 4 4 2 5 3" xfId="42431"/>
    <cellStyle name="Total 2 4 4 2 6" xfId="42432"/>
    <cellStyle name="Total 2 4 4 2 6 2" xfId="42433"/>
    <cellStyle name="Total 2 4 4 2 6 3" xfId="42434"/>
    <cellStyle name="Total 2 4 4 2 7" xfId="42435"/>
    <cellStyle name="Total 2 4 4 2 8" xfId="42436"/>
    <cellStyle name="Total 2 4 4 2 9" xfId="42437"/>
    <cellStyle name="Total 2 4 4 3" xfId="42438"/>
    <cellStyle name="Total 2 4 4 3 2" xfId="42439"/>
    <cellStyle name="Total 2 4 4 3 2 2" xfId="42440"/>
    <cellStyle name="Total 2 4 4 3 2 3" xfId="42441"/>
    <cellStyle name="Total 2 4 4 3 3" xfId="42442"/>
    <cellStyle name="Total 2 4 4 3 3 2" xfId="42443"/>
    <cellStyle name="Total 2 4 4 3 3 3" xfId="42444"/>
    <cellStyle name="Total 2 4 4 3 4" xfId="42445"/>
    <cellStyle name="Total 2 4 4 3 4 2" xfId="42446"/>
    <cellStyle name="Total 2 4 4 3 4 3" xfId="42447"/>
    <cellStyle name="Total 2 4 4 3 5" xfId="42448"/>
    <cellStyle name="Total 2 4 4 3 5 2" xfId="42449"/>
    <cellStyle name="Total 2 4 4 3 5 3" xfId="42450"/>
    <cellStyle name="Total 2 4 4 3 6" xfId="42451"/>
    <cellStyle name="Total 2 4 4 3 6 2" xfId="42452"/>
    <cellStyle name="Total 2 4 4 3 6 3" xfId="42453"/>
    <cellStyle name="Total 2 4 4 3 7" xfId="42454"/>
    <cellStyle name="Total 2 4 4 3 8" xfId="42455"/>
    <cellStyle name="Total 2 4 4 3 9" xfId="42456"/>
    <cellStyle name="Total 2 4 4 4" xfId="42457"/>
    <cellStyle name="Total 2 4 4 4 2" xfId="42458"/>
    <cellStyle name="Total 2 4 4 4 2 2" xfId="42459"/>
    <cellStyle name="Total 2 4 4 4 2 3" xfId="42460"/>
    <cellStyle name="Total 2 4 4 4 3" xfId="42461"/>
    <cellStyle name="Total 2 4 4 4 3 2" xfId="42462"/>
    <cellStyle name="Total 2 4 4 4 3 3" xfId="42463"/>
    <cellStyle name="Total 2 4 4 4 4" xfId="42464"/>
    <cellStyle name="Total 2 4 4 4 4 2" xfId="42465"/>
    <cellStyle name="Total 2 4 4 4 4 3" xfId="42466"/>
    <cellStyle name="Total 2 4 4 4 5" xfId="42467"/>
    <cellStyle name="Total 2 4 4 4 5 2" xfId="42468"/>
    <cellStyle name="Total 2 4 4 4 5 3" xfId="42469"/>
    <cellStyle name="Total 2 4 4 4 6" xfId="42470"/>
    <cellStyle name="Total 2 4 4 4 6 2" xfId="42471"/>
    <cellStyle name="Total 2 4 4 4 6 3" xfId="42472"/>
    <cellStyle name="Total 2 4 4 4 7" xfId="42473"/>
    <cellStyle name="Total 2 4 4 4 8" xfId="42474"/>
    <cellStyle name="Total 2 4 4 4 9" xfId="42475"/>
    <cellStyle name="Total 2 4 4 5" xfId="42476"/>
    <cellStyle name="Total 2 4 4 5 2" xfId="42477"/>
    <cellStyle name="Total 2 4 4 5 2 2" xfId="42478"/>
    <cellStyle name="Total 2 4 4 5 2 3" xfId="42479"/>
    <cellStyle name="Total 2 4 4 5 3" xfId="42480"/>
    <cellStyle name="Total 2 4 4 5 3 2" xfId="42481"/>
    <cellStyle name="Total 2 4 4 5 3 3" xfId="42482"/>
    <cellStyle name="Total 2 4 4 5 4" xfId="42483"/>
    <cellStyle name="Total 2 4 4 5 4 2" xfId="42484"/>
    <cellStyle name="Total 2 4 4 5 4 3" xfId="42485"/>
    <cellStyle name="Total 2 4 4 5 5" xfId="42486"/>
    <cellStyle name="Total 2 4 4 5 5 2" xfId="42487"/>
    <cellStyle name="Total 2 4 4 5 5 3" xfId="42488"/>
    <cellStyle name="Total 2 4 4 5 6" xfId="42489"/>
    <cellStyle name="Total 2 4 4 5 6 2" xfId="42490"/>
    <cellStyle name="Total 2 4 4 5 6 3" xfId="42491"/>
    <cellStyle name="Total 2 4 4 5 7" xfId="42492"/>
    <cellStyle name="Total 2 4 4 5 8" xfId="42493"/>
    <cellStyle name="Total 2 4 4 5 9" xfId="42494"/>
    <cellStyle name="Total 2 4 4 6" xfId="42495"/>
    <cellStyle name="Total 2 4 4 6 2" xfId="42496"/>
    <cellStyle name="Total 2 4 4 6 2 2" xfId="42497"/>
    <cellStyle name="Total 2 4 4 6 2 3" xfId="42498"/>
    <cellStyle name="Total 2 4 4 6 3" xfId="42499"/>
    <cellStyle name="Total 2 4 4 6 3 2" xfId="42500"/>
    <cellStyle name="Total 2 4 4 6 3 3" xfId="42501"/>
    <cellStyle name="Total 2 4 4 6 4" xfId="42502"/>
    <cellStyle name="Total 2 4 4 6 4 2" xfId="42503"/>
    <cellStyle name="Total 2 4 4 6 4 3" xfId="42504"/>
    <cellStyle name="Total 2 4 4 6 5" xfId="42505"/>
    <cellStyle name="Total 2 4 4 6 5 2" xfId="42506"/>
    <cellStyle name="Total 2 4 4 6 5 3" xfId="42507"/>
    <cellStyle name="Total 2 4 4 6 6" xfId="42508"/>
    <cellStyle name="Total 2 4 4 6 6 2" xfId="42509"/>
    <cellStyle name="Total 2 4 4 6 6 3" xfId="42510"/>
    <cellStyle name="Total 2 4 4 6 7" xfId="42511"/>
    <cellStyle name="Total 2 4 4 6 8" xfId="42512"/>
    <cellStyle name="Total 2 4 4 6 9" xfId="42513"/>
    <cellStyle name="Total 2 4 4 7" xfId="42514"/>
    <cellStyle name="Total 2 4 4 7 2" xfId="42515"/>
    <cellStyle name="Total 2 4 4 7 2 2" xfId="42516"/>
    <cellStyle name="Total 2 4 4 7 2 3" xfId="42517"/>
    <cellStyle name="Total 2 4 4 7 3" xfId="42518"/>
    <cellStyle name="Total 2 4 4 7 3 2" xfId="42519"/>
    <cellStyle name="Total 2 4 4 7 3 3" xfId="42520"/>
    <cellStyle name="Total 2 4 4 7 4" xfId="42521"/>
    <cellStyle name="Total 2 4 4 7 4 2" xfId="42522"/>
    <cellStyle name="Total 2 4 4 7 4 3" xfId="42523"/>
    <cellStyle name="Total 2 4 4 7 5" xfId="42524"/>
    <cellStyle name="Total 2 4 4 7 5 2" xfId="42525"/>
    <cellStyle name="Total 2 4 4 7 5 3" xfId="42526"/>
    <cellStyle name="Total 2 4 4 7 6" xfId="42527"/>
    <cellStyle name="Total 2 4 4 7 6 2" xfId="42528"/>
    <cellStyle name="Total 2 4 4 7 6 3" xfId="42529"/>
    <cellStyle name="Total 2 4 4 7 7" xfId="42530"/>
    <cellStyle name="Total 2 4 4 7 8" xfId="42531"/>
    <cellStyle name="Total 2 4 4 7 9" xfId="42532"/>
    <cellStyle name="Total 2 4 4 8" xfId="42533"/>
    <cellStyle name="Total 2 4 4 8 2" xfId="42534"/>
    <cellStyle name="Total 2 4 4 8 2 2" xfId="42535"/>
    <cellStyle name="Total 2 4 4 8 2 3" xfId="42536"/>
    <cellStyle name="Total 2 4 4 8 3" xfId="42537"/>
    <cellStyle name="Total 2 4 4 8 3 2" xfId="42538"/>
    <cellStyle name="Total 2 4 4 8 3 3" xfId="42539"/>
    <cellStyle name="Total 2 4 4 8 4" xfId="42540"/>
    <cellStyle name="Total 2 4 4 8 4 2" xfId="42541"/>
    <cellStyle name="Total 2 4 4 8 4 3" xfId="42542"/>
    <cellStyle name="Total 2 4 4 8 5" xfId="42543"/>
    <cellStyle name="Total 2 4 4 8 5 2" xfId="42544"/>
    <cellStyle name="Total 2 4 4 8 5 3" xfId="42545"/>
    <cellStyle name="Total 2 4 4 8 6" xfId="42546"/>
    <cellStyle name="Total 2 4 4 8 6 2" xfId="42547"/>
    <cellStyle name="Total 2 4 4 8 6 3" xfId="42548"/>
    <cellStyle name="Total 2 4 4 8 7" xfId="42549"/>
    <cellStyle name="Total 2 4 4 8 8" xfId="42550"/>
    <cellStyle name="Total 2 4 4 8 9" xfId="42551"/>
    <cellStyle name="Total 2 4 4 9" xfId="42552"/>
    <cellStyle name="Total 2 4 4 9 2" xfId="42553"/>
    <cellStyle name="Total 2 4 4 9 2 2" xfId="42554"/>
    <cellStyle name="Total 2 4 4 9 2 3" xfId="42555"/>
    <cellStyle name="Total 2 4 4 9 3" xfId="42556"/>
    <cellStyle name="Total 2 4 4 9 3 2" xfId="42557"/>
    <cellStyle name="Total 2 4 4 9 3 3" xfId="42558"/>
    <cellStyle name="Total 2 4 4 9 4" xfId="42559"/>
    <cellStyle name="Total 2 4 4 9 4 2" xfId="42560"/>
    <cellStyle name="Total 2 4 4 9 4 3" xfId="42561"/>
    <cellStyle name="Total 2 4 4 9 5" xfId="42562"/>
    <cellStyle name="Total 2 4 4 9 5 2" xfId="42563"/>
    <cellStyle name="Total 2 4 4 9 5 3" xfId="42564"/>
    <cellStyle name="Total 2 4 4 9 6" xfId="42565"/>
    <cellStyle name="Total 2 4 4 9 6 2" xfId="42566"/>
    <cellStyle name="Total 2 4 4 9 6 3" xfId="42567"/>
    <cellStyle name="Total 2 4 4 9 7" xfId="42568"/>
    <cellStyle name="Total 2 4 4 9 8" xfId="42569"/>
    <cellStyle name="Total 2 4 5" xfId="42570"/>
    <cellStyle name="Total 2 4 5 10" xfId="42571"/>
    <cellStyle name="Total 2 4 5 10 2" xfId="42572"/>
    <cellStyle name="Total 2 4 5 10 2 2" xfId="42573"/>
    <cellStyle name="Total 2 4 5 10 2 3" xfId="42574"/>
    <cellStyle name="Total 2 4 5 10 3" xfId="42575"/>
    <cellStyle name="Total 2 4 5 10 3 2" xfId="42576"/>
    <cellStyle name="Total 2 4 5 10 3 3" xfId="42577"/>
    <cellStyle name="Total 2 4 5 10 4" xfId="42578"/>
    <cellStyle name="Total 2 4 5 10 4 2" xfId="42579"/>
    <cellStyle name="Total 2 4 5 10 4 3" xfId="42580"/>
    <cellStyle name="Total 2 4 5 10 5" xfId="42581"/>
    <cellStyle name="Total 2 4 5 10 5 2" xfId="42582"/>
    <cellStyle name="Total 2 4 5 10 5 3" xfId="42583"/>
    <cellStyle name="Total 2 4 5 10 6" xfId="42584"/>
    <cellStyle name="Total 2 4 5 10 6 2" xfId="42585"/>
    <cellStyle name="Total 2 4 5 10 6 3" xfId="42586"/>
    <cellStyle name="Total 2 4 5 10 7" xfId="42587"/>
    <cellStyle name="Total 2 4 5 10 8" xfId="42588"/>
    <cellStyle name="Total 2 4 5 11" xfId="42589"/>
    <cellStyle name="Total 2 4 5 11 2" xfId="42590"/>
    <cellStyle name="Total 2 4 5 11 2 2" xfId="42591"/>
    <cellStyle name="Total 2 4 5 11 2 3" xfId="42592"/>
    <cellStyle name="Total 2 4 5 11 3" xfId="42593"/>
    <cellStyle name="Total 2 4 5 11 3 2" xfId="42594"/>
    <cellStyle name="Total 2 4 5 11 3 3" xfId="42595"/>
    <cellStyle name="Total 2 4 5 11 4" xfId="42596"/>
    <cellStyle name="Total 2 4 5 11 4 2" xfId="42597"/>
    <cellStyle name="Total 2 4 5 11 4 3" xfId="42598"/>
    <cellStyle name="Total 2 4 5 11 5" xfId="42599"/>
    <cellStyle name="Total 2 4 5 11 5 2" xfId="42600"/>
    <cellStyle name="Total 2 4 5 11 5 3" xfId="42601"/>
    <cellStyle name="Total 2 4 5 11 6" xfId="42602"/>
    <cellStyle name="Total 2 4 5 11 6 2" xfId="42603"/>
    <cellStyle name="Total 2 4 5 11 6 3" xfId="42604"/>
    <cellStyle name="Total 2 4 5 11 7" xfId="42605"/>
    <cellStyle name="Total 2 4 5 11 8" xfId="42606"/>
    <cellStyle name="Total 2 4 5 12" xfId="42607"/>
    <cellStyle name="Total 2 4 5 12 2" xfId="42608"/>
    <cellStyle name="Total 2 4 5 12 2 2" xfId="42609"/>
    <cellStyle name="Total 2 4 5 12 2 3" xfId="42610"/>
    <cellStyle name="Total 2 4 5 12 3" xfId="42611"/>
    <cellStyle name="Total 2 4 5 12 3 2" xfId="42612"/>
    <cellStyle name="Total 2 4 5 12 3 3" xfId="42613"/>
    <cellStyle name="Total 2 4 5 12 4" xfId="42614"/>
    <cellStyle name="Total 2 4 5 12 4 2" xfId="42615"/>
    <cellStyle name="Total 2 4 5 12 4 3" xfId="42616"/>
    <cellStyle name="Total 2 4 5 12 5" xfId="42617"/>
    <cellStyle name="Total 2 4 5 12 5 2" xfId="42618"/>
    <cellStyle name="Total 2 4 5 12 5 3" xfId="42619"/>
    <cellStyle name="Total 2 4 5 12 6" xfId="42620"/>
    <cellStyle name="Total 2 4 5 12 6 2" xfId="42621"/>
    <cellStyle name="Total 2 4 5 12 6 3" xfId="42622"/>
    <cellStyle name="Total 2 4 5 12 7" xfId="42623"/>
    <cellStyle name="Total 2 4 5 12 8" xfId="42624"/>
    <cellStyle name="Total 2 4 5 13" xfId="42625"/>
    <cellStyle name="Total 2 4 5 13 2" xfId="42626"/>
    <cellStyle name="Total 2 4 5 13 2 2" xfId="42627"/>
    <cellStyle name="Total 2 4 5 13 2 3" xfId="42628"/>
    <cellStyle name="Total 2 4 5 13 3" xfId="42629"/>
    <cellStyle name="Total 2 4 5 13 3 2" xfId="42630"/>
    <cellStyle name="Total 2 4 5 13 3 3" xfId="42631"/>
    <cellStyle name="Total 2 4 5 13 4" xfId="42632"/>
    <cellStyle name="Total 2 4 5 13 4 2" xfId="42633"/>
    <cellStyle name="Total 2 4 5 13 4 3" xfId="42634"/>
    <cellStyle name="Total 2 4 5 13 5" xfId="42635"/>
    <cellStyle name="Total 2 4 5 13 5 2" xfId="42636"/>
    <cellStyle name="Total 2 4 5 13 5 3" xfId="42637"/>
    <cellStyle name="Total 2 4 5 13 6" xfId="42638"/>
    <cellStyle name="Total 2 4 5 13 6 2" xfId="42639"/>
    <cellStyle name="Total 2 4 5 13 6 3" xfId="42640"/>
    <cellStyle name="Total 2 4 5 13 7" xfId="42641"/>
    <cellStyle name="Total 2 4 5 13 8" xfId="42642"/>
    <cellStyle name="Total 2 4 5 14" xfId="42643"/>
    <cellStyle name="Total 2 4 5 14 2" xfId="42644"/>
    <cellStyle name="Total 2 4 5 14 2 2" xfId="42645"/>
    <cellStyle name="Total 2 4 5 14 2 3" xfId="42646"/>
    <cellStyle name="Total 2 4 5 14 3" xfId="42647"/>
    <cellStyle name="Total 2 4 5 14 3 2" xfId="42648"/>
    <cellStyle name="Total 2 4 5 14 3 3" xfId="42649"/>
    <cellStyle name="Total 2 4 5 14 4" xfId="42650"/>
    <cellStyle name="Total 2 4 5 14 4 2" xfId="42651"/>
    <cellStyle name="Total 2 4 5 14 4 3" xfId="42652"/>
    <cellStyle name="Total 2 4 5 14 5" xfId="42653"/>
    <cellStyle name="Total 2 4 5 14 5 2" xfId="42654"/>
    <cellStyle name="Total 2 4 5 14 5 3" xfId="42655"/>
    <cellStyle name="Total 2 4 5 14 6" xfId="42656"/>
    <cellStyle name="Total 2 4 5 14 6 2" xfId="42657"/>
    <cellStyle name="Total 2 4 5 14 6 3" xfId="42658"/>
    <cellStyle name="Total 2 4 5 14 7" xfId="42659"/>
    <cellStyle name="Total 2 4 5 14 8" xfId="42660"/>
    <cellStyle name="Total 2 4 5 15" xfId="42661"/>
    <cellStyle name="Total 2 4 5 15 2" xfId="42662"/>
    <cellStyle name="Total 2 4 5 15 3" xfId="42663"/>
    <cellStyle name="Total 2 4 5 16" xfId="42664"/>
    <cellStyle name="Total 2 4 5 16 2" xfId="42665"/>
    <cellStyle name="Total 2 4 5 16 3" xfId="42666"/>
    <cellStyle name="Total 2 4 5 17" xfId="42667"/>
    <cellStyle name="Total 2 4 5 18" xfId="42668"/>
    <cellStyle name="Total 2 4 5 2" xfId="42669"/>
    <cellStyle name="Total 2 4 5 2 2" xfId="42670"/>
    <cellStyle name="Total 2 4 5 2 2 2" xfId="42671"/>
    <cellStyle name="Total 2 4 5 2 2 3" xfId="42672"/>
    <cellStyle name="Total 2 4 5 2 3" xfId="42673"/>
    <cellStyle name="Total 2 4 5 2 3 2" xfId="42674"/>
    <cellStyle name="Total 2 4 5 2 3 3" xfId="42675"/>
    <cellStyle name="Total 2 4 5 2 4" xfId="42676"/>
    <cellStyle name="Total 2 4 5 2 4 2" xfId="42677"/>
    <cellStyle name="Total 2 4 5 2 4 3" xfId="42678"/>
    <cellStyle name="Total 2 4 5 2 5" xfId="42679"/>
    <cellStyle name="Total 2 4 5 2 5 2" xfId="42680"/>
    <cellStyle name="Total 2 4 5 2 5 3" xfId="42681"/>
    <cellStyle name="Total 2 4 5 2 6" xfId="42682"/>
    <cellStyle name="Total 2 4 5 2 6 2" xfId="42683"/>
    <cellStyle name="Total 2 4 5 2 6 3" xfId="42684"/>
    <cellStyle name="Total 2 4 5 2 7" xfId="42685"/>
    <cellStyle name="Total 2 4 5 2 8" xfId="42686"/>
    <cellStyle name="Total 2 4 5 2 9" xfId="42687"/>
    <cellStyle name="Total 2 4 5 3" xfId="42688"/>
    <cellStyle name="Total 2 4 5 3 2" xfId="42689"/>
    <cellStyle name="Total 2 4 5 3 2 2" xfId="42690"/>
    <cellStyle name="Total 2 4 5 3 2 3" xfId="42691"/>
    <cellStyle name="Total 2 4 5 3 3" xfId="42692"/>
    <cellStyle name="Total 2 4 5 3 3 2" xfId="42693"/>
    <cellStyle name="Total 2 4 5 3 3 3" xfId="42694"/>
    <cellStyle name="Total 2 4 5 3 4" xfId="42695"/>
    <cellStyle name="Total 2 4 5 3 4 2" xfId="42696"/>
    <cellStyle name="Total 2 4 5 3 4 3" xfId="42697"/>
    <cellStyle name="Total 2 4 5 3 5" xfId="42698"/>
    <cellStyle name="Total 2 4 5 3 5 2" xfId="42699"/>
    <cellStyle name="Total 2 4 5 3 5 3" xfId="42700"/>
    <cellStyle name="Total 2 4 5 3 6" xfId="42701"/>
    <cellStyle name="Total 2 4 5 3 6 2" xfId="42702"/>
    <cellStyle name="Total 2 4 5 3 6 3" xfId="42703"/>
    <cellStyle name="Total 2 4 5 3 7" xfId="42704"/>
    <cellStyle name="Total 2 4 5 3 8" xfId="42705"/>
    <cellStyle name="Total 2 4 5 3 9" xfId="42706"/>
    <cellStyle name="Total 2 4 5 4" xfId="42707"/>
    <cellStyle name="Total 2 4 5 4 2" xfId="42708"/>
    <cellStyle name="Total 2 4 5 4 2 2" xfId="42709"/>
    <cellStyle name="Total 2 4 5 4 2 3" xfId="42710"/>
    <cellStyle name="Total 2 4 5 4 3" xfId="42711"/>
    <cellStyle name="Total 2 4 5 4 3 2" xfId="42712"/>
    <cellStyle name="Total 2 4 5 4 3 3" xfId="42713"/>
    <cellStyle name="Total 2 4 5 4 4" xfId="42714"/>
    <cellStyle name="Total 2 4 5 4 4 2" xfId="42715"/>
    <cellStyle name="Total 2 4 5 4 4 3" xfId="42716"/>
    <cellStyle name="Total 2 4 5 4 5" xfId="42717"/>
    <cellStyle name="Total 2 4 5 4 5 2" xfId="42718"/>
    <cellStyle name="Total 2 4 5 4 5 3" xfId="42719"/>
    <cellStyle name="Total 2 4 5 4 6" xfId="42720"/>
    <cellStyle name="Total 2 4 5 4 6 2" xfId="42721"/>
    <cellStyle name="Total 2 4 5 4 6 3" xfId="42722"/>
    <cellStyle name="Total 2 4 5 4 7" xfId="42723"/>
    <cellStyle name="Total 2 4 5 4 8" xfId="42724"/>
    <cellStyle name="Total 2 4 5 4 9" xfId="42725"/>
    <cellStyle name="Total 2 4 5 5" xfId="42726"/>
    <cellStyle name="Total 2 4 5 5 2" xfId="42727"/>
    <cellStyle name="Total 2 4 5 5 2 2" xfId="42728"/>
    <cellStyle name="Total 2 4 5 5 2 3" xfId="42729"/>
    <cellStyle name="Total 2 4 5 5 3" xfId="42730"/>
    <cellStyle name="Total 2 4 5 5 3 2" xfId="42731"/>
    <cellStyle name="Total 2 4 5 5 3 3" xfId="42732"/>
    <cellStyle name="Total 2 4 5 5 4" xfId="42733"/>
    <cellStyle name="Total 2 4 5 5 4 2" xfId="42734"/>
    <cellStyle name="Total 2 4 5 5 4 3" xfId="42735"/>
    <cellStyle name="Total 2 4 5 5 5" xfId="42736"/>
    <cellStyle name="Total 2 4 5 5 5 2" xfId="42737"/>
    <cellStyle name="Total 2 4 5 5 5 3" xfId="42738"/>
    <cellStyle name="Total 2 4 5 5 6" xfId="42739"/>
    <cellStyle name="Total 2 4 5 5 6 2" xfId="42740"/>
    <cellStyle name="Total 2 4 5 5 6 3" xfId="42741"/>
    <cellStyle name="Total 2 4 5 5 7" xfId="42742"/>
    <cellStyle name="Total 2 4 5 5 8" xfId="42743"/>
    <cellStyle name="Total 2 4 5 5 9" xfId="42744"/>
    <cellStyle name="Total 2 4 5 6" xfId="42745"/>
    <cellStyle name="Total 2 4 5 6 2" xfId="42746"/>
    <cellStyle name="Total 2 4 5 6 2 2" xfId="42747"/>
    <cellStyle name="Total 2 4 5 6 2 3" xfId="42748"/>
    <cellStyle name="Total 2 4 5 6 3" xfId="42749"/>
    <cellStyle name="Total 2 4 5 6 3 2" xfId="42750"/>
    <cellStyle name="Total 2 4 5 6 3 3" xfId="42751"/>
    <cellStyle name="Total 2 4 5 6 4" xfId="42752"/>
    <cellStyle name="Total 2 4 5 6 4 2" xfId="42753"/>
    <cellStyle name="Total 2 4 5 6 4 3" xfId="42754"/>
    <cellStyle name="Total 2 4 5 6 5" xfId="42755"/>
    <cellStyle name="Total 2 4 5 6 5 2" xfId="42756"/>
    <cellStyle name="Total 2 4 5 6 5 3" xfId="42757"/>
    <cellStyle name="Total 2 4 5 6 6" xfId="42758"/>
    <cellStyle name="Total 2 4 5 6 6 2" xfId="42759"/>
    <cellStyle name="Total 2 4 5 6 6 3" xfId="42760"/>
    <cellStyle name="Total 2 4 5 6 7" xfId="42761"/>
    <cellStyle name="Total 2 4 5 6 8" xfId="42762"/>
    <cellStyle name="Total 2 4 5 6 9" xfId="42763"/>
    <cellStyle name="Total 2 4 5 7" xfId="42764"/>
    <cellStyle name="Total 2 4 5 7 2" xfId="42765"/>
    <cellStyle name="Total 2 4 5 7 2 2" xfId="42766"/>
    <cellStyle name="Total 2 4 5 7 2 3" xfId="42767"/>
    <cellStyle name="Total 2 4 5 7 3" xfId="42768"/>
    <cellStyle name="Total 2 4 5 7 3 2" xfId="42769"/>
    <cellStyle name="Total 2 4 5 7 3 3" xfId="42770"/>
    <cellStyle name="Total 2 4 5 7 4" xfId="42771"/>
    <cellStyle name="Total 2 4 5 7 4 2" xfId="42772"/>
    <cellStyle name="Total 2 4 5 7 4 3" xfId="42773"/>
    <cellStyle name="Total 2 4 5 7 5" xfId="42774"/>
    <cellStyle name="Total 2 4 5 7 5 2" xfId="42775"/>
    <cellStyle name="Total 2 4 5 7 5 3" xfId="42776"/>
    <cellStyle name="Total 2 4 5 7 6" xfId="42777"/>
    <cellStyle name="Total 2 4 5 7 6 2" xfId="42778"/>
    <cellStyle name="Total 2 4 5 7 6 3" xfId="42779"/>
    <cellStyle name="Total 2 4 5 7 7" xfId="42780"/>
    <cellStyle name="Total 2 4 5 7 8" xfId="42781"/>
    <cellStyle name="Total 2 4 5 7 9" xfId="42782"/>
    <cellStyle name="Total 2 4 5 8" xfId="42783"/>
    <cellStyle name="Total 2 4 5 8 2" xfId="42784"/>
    <cellStyle name="Total 2 4 5 8 2 2" xfId="42785"/>
    <cellStyle name="Total 2 4 5 8 2 3" xfId="42786"/>
    <cellStyle name="Total 2 4 5 8 3" xfId="42787"/>
    <cellStyle name="Total 2 4 5 8 3 2" xfId="42788"/>
    <cellStyle name="Total 2 4 5 8 3 3" xfId="42789"/>
    <cellStyle name="Total 2 4 5 8 4" xfId="42790"/>
    <cellStyle name="Total 2 4 5 8 4 2" xfId="42791"/>
    <cellStyle name="Total 2 4 5 8 4 3" xfId="42792"/>
    <cellStyle name="Total 2 4 5 8 5" xfId="42793"/>
    <cellStyle name="Total 2 4 5 8 5 2" xfId="42794"/>
    <cellStyle name="Total 2 4 5 8 5 3" xfId="42795"/>
    <cellStyle name="Total 2 4 5 8 6" xfId="42796"/>
    <cellStyle name="Total 2 4 5 8 6 2" xfId="42797"/>
    <cellStyle name="Total 2 4 5 8 6 3" xfId="42798"/>
    <cellStyle name="Total 2 4 5 8 7" xfId="42799"/>
    <cellStyle name="Total 2 4 5 8 8" xfId="42800"/>
    <cellStyle name="Total 2 4 5 8 9" xfId="42801"/>
    <cellStyle name="Total 2 4 5 9" xfId="42802"/>
    <cellStyle name="Total 2 4 5 9 2" xfId="42803"/>
    <cellStyle name="Total 2 4 5 9 2 2" xfId="42804"/>
    <cellStyle name="Total 2 4 5 9 2 3" xfId="42805"/>
    <cellStyle name="Total 2 4 5 9 3" xfId="42806"/>
    <cellStyle name="Total 2 4 5 9 3 2" xfId="42807"/>
    <cellStyle name="Total 2 4 5 9 3 3" xfId="42808"/>
    <cellStyle name="Total 2 4 5 9 4" xfId="42809"/>
    <cellStyle name="Total 2 4 5 9 4 2" xfId="42810"/>
    <cellStyle name="Total 2 4 5 9 4 3" xfId="42811"/>
    <cellStyle name="Total 2 4 5 9 5" xfId="42812"/>
    <cellStyle name="Total 2 4 5 9 5 2" xfId="42813"/>
    <cellStyle name="Total 2 4 5 9 5 3" xfId="42814"/>
    <cellStyle name="Total 2 4 5 9 6" xfId="42815"/>
    <cellStyle name="Total 2 4 5 9 6 2" xfId="42816"/>
    <cellStyle name="Total 2 4 5 9 6 3" xfId="42817"/>
    <cellStyle name="Total 2 4 5 9 7" xfId="42818"/>
    <cellStyle name="Total 2 4 5 9 8" xfId="42819"/>
    <cellStyle name="Total 2 4 6" xfId="42820"/>
    <cellStyle name="Total 2 4 6 10" xfId="42821"/>
    <cellStyle name="Total 2 4 6 11" xfId="42822"/>
    <cellStyle name="Total 2 4 6 2" xfId="42823"/>
    <cellStyle name="Total 2 4 6 2 2" xfId="42824"/>
    <cellStyle name="Total 2 4 6 2 3" xfId="42825"/>
    <cellStyle name="Total 2 4 6 2 4" xfId="42826"/>
    <cellStyle name="Total 2 4 6 3" xfId="42827"/>
    <cellStyle name="Total 2 4 6 3 2" xfId="42828"/>
    <cellStyle name="Total 2 4 6 3 3" xfId="42829"/>
    <cellStyle name="Total 2 4 6 3 4" xfId="42830"/>
    <cellStyle name="Total 2 4 6 4" xfId="42831"/>
    <cellStyle name="Total 2 4 6 4 2" xfId="42832"/>
    <cellStyle name="Total 2 4 6 4 3" xfId="42833"/>
    <cellStyle name="Total 2 4 6 4 4" xfId="42834"/>
    <cellStyle name="Total 2 4 6 5" xfId="42835"/>
    <cellStyle name="Total 2 4 6 5 2" xfId="42836"/>
    <cellStyle name="Total 2 4 6 5 3" xfId="42837"/>
    <cellStyle name="Total 2 4 6 5 4" xfId="42838"/>
    <cellStyle name="Total 2 4 6 6" xfId="42839"/>
    <cellStyle name="Total 2 4 6 6 2" xfId="42840"/>
    <cellStyle name="Total 2 4 6 6 3" xfId="42841"/>
    <cellStyle name="Total 2 4 6 6 4" xfId="42842"/>
    <cellStyle name="Total 2 4 6 7" xfId="42843"/>
    <cellStyle name="Total 2 4 6 8" xfId="42844"/>
    <cellStyle name="Total 2 4 6 9" xfId="42845"/>
    <cellStyle name="Total 2 4 7" xfId="42846"/>
    <cellStyle name="Total 2 4 7 10" xfId="42847"/>
    <cellStyle name="Total 2 4 7 2" xfId="42848"/>
    <cellStyle name="Total 2 4 7 2 2" xfId="42849"/>
    <cellStyle name="Total 2 4 7 2 3" xfId="42850"/>
    <cellStyle name="Total 2 4 7 2 4" xfId="42851"/>
    <cellStyle name="Total 2 4 7 3" xfId="42852"/>
    <cellStyle name="Total 2 4 7 3 2" xfId="42853"/>
    <cellStyle name="Total 2 4 7 3 3" xfId="42854"/>
    <cellStyle name="Total 2 4 7 3 4" xfId="42855"/>
    <cellStyle name="Total 2 4 7 4" xfId="42856"/>
    <cellStyle name="Total 2 4 7 4 2" xfId="42857"/>
    <cellStyle name="Total 2 4 7 4 3" xfId="42858"/>
    <cellStyle name="Total 2 4 7 4 4" xfId="42859"/>
    <cellStyle name="Total 2 4 7 5" xfId="42860"/>
    <cellStyle name="Total 2 4 7 5 2" xfId="42861"/>
    <cellStyle name="Total 2 4 7 5 3" xfId="42862"/>
    <cellStyle name="Total 2 4 7 5 4" xfId="42863"/>
    <cellStyle name="Total 2 4 7 6" xfId="42864"/>
    <cellStyle name="Total 2 4 7 6 2" xfId="42865"/>
    <cellStyle name="Total 2 4 7 6 3" xfId="42866"/>
    <cellStyle name="Total 2 4 7 6 4" xfId="42867"/>
    <cellStyle name="Total 2 4 7 7" xfId="42868"/>
    <cellStyle name="Total 2 4 7 8" xfId="42869"/>
    <cellStyle name="Total 2 4 7 9" xfId="42870"/>
    <cellStyle name="Total 2 4 8" xfId="42871"/>
    <cellStyle name="Total 2 4 8 2" xfId="42872"/>
    <cellStyle name="Total 2 4 8 2 2" xfId="42873"/>
    <cellStyle name="Total 2 4 8 2 3" xfId="42874"/>
    <cellStyle name="Total 2 4 8 3" xfId="42875"/>
    <cellStyle name="Total 2 4 8 3 2" xfId="42876"/>
    <cellStyle name="Total 2 4 8 3 3" xfId="42877"/>
    <cellStyle name="Total 2 4 8 4" xfId="42878"/>
    <cellStyle name="Total 2 4 8 4 2" xfId="42879"/>
    <cellStyle name="Total 2 4 8 4 3" xfId="42880"/>
    <cellStyle name="Total 2 4 8 5" xfId="42881"/>
    <cellStyle name="Total 2 4 8 5 2" xfId="42882"/>
    <cellStyle name="Total 2 4 8 5 3" xfId="42883"/>
    <cellStyle name="Total 2 4 8 6" xfId="42884"/>
    <cellStyle name="Total 2 4 8 6 2" xfId="42885"/>
    <cellStyle name="Total 2 4 8 6 3" xfId="42886"/>
    <cellStyle name="Total 2 4 8 7" xfId="42887"/>
    <cellStyle name="Total 2 4 8 8" xfId="42888"/>
    <cellStyle name="Total 2 4 8 9" xfId="42889"/>
    <cellStyle name="Total 2 4 9" xfId="42890"/>
    <cellStyle name="Total 2 4 9 2" xfId="42891"/>
    <cellStyle name="Total 2 4 9 2 2" xfId="42892"/>
    <cellStyle name="Total 2 4 9 2 3" xfId="42893"/>
    <cellStyle name="Total 2 4 9 3" xfId="42894"/>
    <cellStyle name="Total 2 4 9 3 2" xfId="42895"/>
    <cellStyle name="Total 2 4 9 3 3" xfId="42896"/>
    <cellStyle name="Total 2 4 9 4" xfId="42897"/>
    <cellStyle name="Total 2 4 9 4 2" xfId="42898"/>
    <cellStyle name="Total 2 4 9 4 3" xfId="42899"/>
    <cellStyle name="Total 2 4 9 5" xfId="42900"/>
    <cellStyle name="Total 2 4 9 5 2" xfId="42901"/>
    <cellStyle name="Total 2 4 9 5 3" xfId="42902"/>
    <cellStyle name="Total 2 4 9 6" xfId="42903"/>
    <cellStyle name="Total 2 4 9 6 2" xfId="42904"/>
    <cellStyle name="Total 2 4 9 6 3" xfId="42905"/>
    <cellStyle name="Total 2 4 9 7" xfId="42906"/>
    <cellStyle name="Total 2 4 9 8" xfId="42907"/>
    <cellStyle name="Total 2 4 9 9" xfId="42908"/>
    <cellStyle name="Total 2 5" xfId="42909"/>
    <cellStyle name="Total 2 5 10" xfId="42910"/>
    <cellStyle name="Total 2 5 10 2" xfId="42911"/>
    <cellStyle name="Total 2 5 10 2 2" xfId="42912"/>
    <cellStyle name="Total 2 5 10 2 3" xfId="42913"/>
    <cellStyle name="Total 2 5 10 3" xfId="42914"/>
    <cellStyle name="Total 2 5 10 3 2" xfId="42915"/>
    <cellStyle name="Total 2 5 10 3 3" xfId="42916"/>
    <cellStyle name="Total 2 5 10 4" xfId="42917"/>
    <cellStyle name="Total 2 5 10 4 2" xfId="42918"/>
    <cellStyle name="Total 2 5 10 4 3" xfId="42919"/>
    <cellStyle name="Total 2 5 10 5" xfId="42920"/>
    <cellStyle name="Total 2 5 10 5 2" xfId="42921"/>
    <cellStyle name="Total 2 5 10 5 3" xfId="42922"/>
    <cellStyle name="Total 2 5 10 6" xfId="42923"/>
    <cellStyle name="Total 2 5 10 6 2" xfId="42924"/>
    <cellStyle name="Total 2 5 10 6 3" xfId="42925"/>
    <cellStyle name="Total 2 5 10 7" xfId="42926"/>
    <cellStyle name="Total 2 5 10 8" xfId="42927"/>
    <cellStyle name="Total 2 5 10 9" xfId="42928"/>
    <cellStyle name="Total 2 5 11" xfId="42929"/>
    <cellStyle name="Total 2 5 11 2" xfId="42930"/>
    <cellStyle name="Total 2 5 11 2 2" xfId="42931"/>
    <cellStyle name="Total 2 5 11 2 3" xfId="42932"/>
    <cellStyle name="Total 2 5 11 3" xfId="42933"/>
    <cellStyle name="Total 2 5 11 3 2" xfId="42934"/>
    <cellStyle name="Total 2 5 11 3 3" xfId="42935"/>
    <cellStyle name="Total 2 5 11 4" xfId="42936"/>
    <cellStyle name="Total 2 5 11 4 2" xfId="42937"/>
    <cellStyle name="Total 2 5 11 4 3" xfId="42938"/>
    <cellStyle name="Total 2 5 11 5" xfId="42939"/>
    <cellStyle name="Total 2 5 11 5 2" xfId="42940"/>
    <cellStyle name="Total 2 5 11 5 3" xfId="42941"/>
    <cellStyle name="Total 2 5 11 6" xfId="42942"/>
    <cellStyle name="Total 2 5 11 6 2" xfId="42943"/>
    <cellStyle name="Total 2 5 11 6 3" xfId="42944"/>
    <cellStyle name="Total 2 5 11 7" xfId="42945"/>
    <cellStyle name="Total 2 5 11 8" xfId="42946"/>
    <cellStyle name="Total 2 5 11 9" xfId="42947"/>
    <cellStyle name="Total 2 5 12" xfId="42948"/>
    <cellStyle name="Total 2 5 12 2" xfId="42949"/>
    <cellStyle name="Total 2 5 12 2 2" xfId="42950"/>
    <cellStyle name="Total 2 5 12 2 3" xfId="42951"/>
    <cellStyle name="Total 2 5 12 3" xfId="42952"/>
    <cellStyle name="Total 2 5 12 3 2" xfId="42953"/>
    <cellStyle name="Total 2 5 12 3 3" xfId="42954"/>
    <cellStyle name="Total 2 5 12 4" xfId="42955"/>
    <cellStyle name="Total 2 5 12 4 2" xfId="42956"/>
    <cellStyle name="Total 2 5 12 4 3" xfId="42957"/>
    <cellStyle name="Total 2 5 12 5" xfId="42958"/>
    <cellStyle name="Total 2 5 12 5 2" xfId="42959"/>
    <cellStyle name="Total 2 5 12 5 3" xfId="42960"/>
    <cellStyle name="Total 2 5 12 6" xfId="42961"/>
    <cellStyle name="Total 2 5 12 6 2" xfId="42962"/>
    <cellStyle name="Total 2 5 12 6 3" xfId="42963"/>
    <cellStyle name="Total 2 5 12 7" xfId="42964"/>
    <cellStyle name="Total 2 5 12 8" xfId="42965"/>
    <cellStyle name="Total 2 5 12 9" xfId="42966"/>
    <cellStyle name="Total 2 5 13" xfId="42967"/>
    <cellStyle name="Total 2 5 13 2" xfId="42968"/>
    <cellStyle name="Total 2 5 13 2 2" xfId="42969"/>
    <cellStyle name="Total 2 5 13 2 3" xfId="42970"/>
    <cellStyle name="Total 2 5 13 3" xfId="42971"/>
    <cellStyle name="Total 2 5 13 3 2" xfId="42972"/>
    <cellStyle name="Total 2 5 13 3 3" xfId="42973"/>
    <cellStyle name="Total 2 5 13 4" xfId="42974"/>
    <cellStyle name="Total 2 5 13 4 2" xfId="42975"/>
    <cellStyle name="Total 2 5 13 4 3" xfId="42976"/>
    <cellStyle name="Total 2 5 13 5" xfId="42977"/>
    <cellStyle name="Total 2 5 13 5 2" xfId="42978"/>
    <cellStyle name="Total 2 5 13 5 3" xfId="42979"/>
    <cellStyle name="Total 2 5 13 6" xfId="42980"/>
    <cellStyle name="Total 2 5 13 6 2" xfId="42981"/>
    <cellStyle name="Total 2 5 13 6 3" xfId="42982"/>
    <cellStyle name="Total 2 5 13 7" xfId="42983"/>
    <cellStyle name="Total 2 5 13 8" xfId="42984"/>
    <cellStyle name="Total 2 5 13 9" xfId="42985"/>
    <cellStyle name="Total 2 5 14" xfId="42986"/>
    <cellStyle name="Total 2 5 14 2" xfId="42987"/>
    <cellStyle name="Total 2 5 14 2 2" xfId="42988"/>
    <cellStyle name="Total 2 5 14 2 3" xfId="42989"/>
    <cellStyle name="Total 2 5 14 3" xfId="42990"/>
    <cellStyle name="Total 2 5 14 3 2" xfId="42991"/>
    <cellStyle name="Total 2 5 14 3 3" xfId="42992"/>
    <cellStyle name="Total 2 5 14 4" xfId="42993"/>
    <cellStyle name="Total 2 5 14 4 2" xfId="42994"/>
    <cellStyle name="Total 2 5 14 4 3" xfId="42995"/>
    <cellStyle name="Total 2 5 14 5" xfId="42996"/>
    <cellStyle name="Total 2 5 14 5 2" xfId="42997"/>
    <cellStyle name="Total 2 5 14 5 3" xfId="42998"/>
    <cellStyle name="Total 2 5 14 6" xfId="42999"/>
    <cellStyle name="Total 2 5 14 6 2" xfId="43000"/>
    <cellStyle name="Total 2 5 14 6 3" xfId="43001"/>
    <cellStyle name="Total 2 5 14 7" xfId="43002"/>
    <cellStyle name="Total 2 5 14 8" xfId="43003"/>
    <cellStyle name="Total 2 5 14 9" xfId="43004"/>
    <cellStyle name="Total 2 5 15" xfId="43005"/>
    <cellStyle name="Total 2 5 15 2" xfId="43006"/>
    <cellStyle name="Total 2 5 15 2 2" xfId="43007"/>
    <cellStyle name="Total 2 5 15 2 3" xfId="43008"/>
    <cellStyle name="Total 2 5 15 3" xfId="43009"/>
    <cellStyle name="Total 2 5 15 3 2" xfId="43010"/>
    <cellStyle name="Total 2 5 15 3 3" xfId="43011"/>
    <cellStyle name="Total 2 5 15 4" xfId="43012"/>
    <cellStyle name="Total 2 5 15 4 2" xfId="43013"/>
    <cellStyle name="Total 2 5 15 4 3" xfId="43014"/>
    <cellStyle name="Total 2 5 15 5" xfId="43015"/>
    <cellStyle name="Total 2 5 15 5 2" xfId="43016"/>
    <cellStyle name="Total 2 5 15 5 3" xfId="43017"/>
    <cellStyle name="Total 2 5 15 6" xfId="43018"/>
    <cellStyle name="Total 2 5 15 6 2" xfId="43019"/>
    <cellStyle name="Total 2 5 15 6 3" xfId="43020"/>
    <cellStyle name="Total 2 5 15 7" xfId="43021"/>
    <cellStyle name="Total 2 5 15 8" xfId="43022"/>
    <cellStyle name="Total 2 5 15 9" xfId="43023"/>
    <cellStyle name="Total 2 5 16" xfId="43024"/>
    <cellStyle name="Total 2 5 16 2" xfId="43025"/>
    <cellStyle name="Total 2 5 16 3" xfId="43026"/>
    <cellStyle name="Total 2 5 16 4" xfId="43027"/>
    <cellStyle name="Total 2 5 17" xfId="43028"/>
    <cellStyle name="Total 2 5 18" xfId="43029"/>
    <cellStyle name="Total 2 5 19" xfId="43030"/>
    <cellStyle name="Total 2 5 2" xfId="43031"/>
    <cellStyle name="Total 2 5 2 10" xfId="43032"/>
    <cellStyle name="Total 2 5 2 10 2" xfId="43033"/>
    <cellStyle name="Total 2 5 2 10 2 2" xfId="43034"/>
    <cellStyle name="Total 2 5 2 10 2 3" xfId="43035"/>
    <cellStyle name="Total 2 5 2 10 3" xfId="43036"/>
    <cellStyle name="Total 2 5 2 10 3 2" xfId="43037"/>
    <cellStyle name="Total 2 5 2 10 3 3" xfId="43038"/>
    <cellStyle name="Total 2 5 2 10 4" xfId="43039"/>
    <cellStyle name="Total 2 5 2 10 4 2" xfId="43040"/>
    <cellStyle name="Total 2 5 2 10 4 3" xfId="43041"/>
    <cellStyle name="Total 2 5 2 10 5" xfId="43042"/>
    <cellStyle name="Total 2 5 2 10 5 2" xfId="43043"/>
    <cellStyle name="Total 2 5 2 10 5 3" xfId="43044"/>
    <cellStyle name="Total 2 5 2 10 6" xfId="43045"/>
    <cellStyle name="Total 2 5 2 10 6 2" xfId="43046"/>
    <cellStyle name="Total 2 5 2 10 6 3" xfId="43047"/>
    <cellStyle name="Total 2 5 2 10 7" xfId="43048"/>
    <cellStyle name="Total 2 5 2 10 8" xfId="43049"/>
    <cellStyle name="Total 2 5 2 10 9" xfId="43050"/>
    <cellStyle name="Total 2 5 2 11" xfId="43051"/>
    <cellStyle name="Total 2 5 2 11 2" xfId="43052"/>
    <cellStyle name="Total 2 5 2 11 2 2" xfId="43053"/>
    <cellStyle name="Total 2 5 2 11 2 3" xfId="43054"/>
    <cellStyle name="Total 2 5 2 11 3" xfId="43055"/>
    <cellStyle name="Total 2 5 2 11 3 2" xfId="43056"/>
    <cellStyle name="Total 2 5 2 11 3 3" xfId="43057"/>
    <cellStyle name="Total 2 5 2 11 4" xfId="43058"/>
    <cellStyle name="Total 2 5 2 11 4 2" xfId="43059"/>
    <cellStyle name="Total 2 5 2 11 4 3" xfId="43060"/>
    <cellStyle name="Total 2 5 2 11 5" xfId="43061"/>
    <cellStyle name="Total 2 5 2 11 5 2" xfId="43062"/>
    <cellStyle name="Total 2 5 2 11 5 3" xfId="43063"/>
    <cellStyle name="Total 2 5 2 11 6" xfId="43064"/>
    <cellStyle name="Total 2 5 2 11 6 2" xfId="43065"/>
    <cellStyle name="Total 2 5 2 11 6 3" xfId="43066"/>
    <cellStyle name="Total 2 5 2 11 7" xfId="43067"/>
    <cellStyle name="Total 2 5 2 11 8" xfId="43068"/>
    <cellStyle name="Total 2 5 2 11 9" xfId="43069"/>
    <cellStyle name="Total 2 5 2 12" xfId="43070"/>
    <cellStyle name="Total 2 5 2 12 2" xfId="43071"/>
    <cellStyle name="Total 2 5 2 12 2 2" xfId="43072"/>
    <cellStyle name="Total 2 5 2 12 2 3" xfId="43073"/>
    <cellStyle name="Total 2 5 2 12 3" xfId="43074"/>
    <cellStyle name="Total 2 5 2 12 3 2" xfId="43075"/>
    <cellStyle name="Total 2 5 2 12 3 3" xfId="43076"/>
    <cellStyle name="Total 2 5 2 12 4" xfId="43077"/>
    <cellStyle name="Total 2 5 2 12 4 2" xfId="43078"/>
    <cellStyle name="Total 2 5 2 12 4 3" xfId="43079"/>
    <cellStyle name="Total 2 5 2 12 5" xfId="43080"/>
    <cellStyle name="Total 2 5 2 12 5 2" xfId="43081"/>
    <cellStyle name="Total 2 5 2 12 5 3" xfId="43082"/>
    <cellStyle name="Total 2 5 2 12 6" xfId="43083"/>
    <cellStyle name="Total 2 5 2 12 6 2" xfId="43084"/>
    <cellStyle name="Total 2 5 2 12 6 3" xfId="43085"/>
    <cellStyle name="Total 2 5 2 12 7" xfId="43086"/>
    <cellStyle name="Total 2 5 2 12 8" xfId="43087"/>
    <cellStyle name="Total 2 5 2 12 9" xfId="43088"/>
    <cellStyle name="Total 2 5 2 13" xfId="43089"/>
    <cellStyle name="Total 2 5 2 13 2" xfId="43090"/>
    <cellStyle name="Total 2 5 2 13 2 2" xfId="43091"/>
    <cellStyle name="Total 2 5 2 13 2 3" xfId="43092"/>
    <cellStyle name="Total 2 5 2 13 3" xfId="43093"/>
    <cellStyle name="Total 2 5 2 13 3 2" xfId="43094"/>
    <cellStyle name="Total 2 5 2 13 3 3" xfId="43095"/>
    <cellStyle name="Total 2 5 2 13 4" xfId="43096"/>
    <cellStyle name="Total 2 5 2 13 4 2" xfId="43097"/>
    <cellStyle name="Total 2 5 2 13 4 3" xfId="43098"/>
    <cellStyle name="Total 2 5 2 13 5" xfId="43099"/>
    <cellStyle name="Total 2 5 2 13 5 2" xfId="43100"/>
    <cellStyle name="Total 2 5 2 13 5 3" xfId="43101"/>
    <cellStyle name="Total 2 5 2 13 6" xfId="43102"/>
    <cellStyle name="Total 2 5 2 13 6 2" xfId="43103"/>
    <cellStyle name="Total 2 5 2 13 6 3" xfId="43104"/>
    <cellStyle name="Total 2 5 2 13 7" xfId="43105"/>
    <cellStyle name="Total 2 5 2 13 8" xfId="43106"/>
    <cellStyle name="Total 2 5 2 13 9" xfId="43107"/>
    <cellStyle name="Total 2 5 2 14" xfId="43108"/>
    <cellStyle name="Total 2 5 2 14 2" xfId="43109"/>
    <cellStyle name="Total 2 5 2 14 3" xfId="43110"/>
    <cellStyle name="Total 2 5 2 14 4" xfId="43111"/>
    <cellStyle name="Total 2 5 2 15" xfId="43112"/>
    <cellStyle name="Total 2 5 2 16" xfId="43113"/>
    <cellStyle name="Total 2 5 2 17" xfId="43114"/>
    <cellStyle name="Total 2 5 2 18" xfId="43115"/>
    <cellStyle name="Total 2 5 2 19" xfId="43116"/>
    <cellStyle name="Total 2 5 2 2" xfId="43117"/>
    <cellStyle name="Total 2 5 2 2 10" xfId="43118"/>
    <cellStyle name="Total 2 5 2 2 10 2" xfId="43119"/>
    <cellStyle name="Total 2 5 2 2 10 2 2" xfId="43120"/>
    <cellStyle name="Total 2 5 2 2 10 2 3" xfId="43121"/>
    <cellStyle name="Total 2 5 2 2 10 3" xfId="43122"/>
    <cellStyle name="Total 2 5 2 2 10 3 2" xfId="43123"/>
    <cellStyle name="Total 2 5 2 2 10 3 3" xfId="43124"/>
    <cellStyle name="Total 2 5 2 2 10 4" xfId="43125"/>
    <cellStyle name="Total 2 5 2 2 10 4 2" xfId="43126"/>
    <cellStyle name="Total 2 5 2 2 10 4 3" xfId="43127"/>
    <cellStyle name="Total 2 5 2 2 10 5" xfId="43128"/>
    <cellStyle name="Total 2 5 2 2 10 5 2" xfId="43129"/>
    <cellStyle name="Total 2 5 2 2 10 5 3" xfId="43130"/>
    <cellStyle name="Total 2 5 2 2 10 6" xfId="43131"/>
    <cellStyle name="Total 2 5 2 2 10 6 2" xfId="43132"/>
    <cellStyle name="Total 2 5 2 2 10 6 3" xfId="43133"/>
    <cellStyle name="Total 2 5 2 2 10 7" xfId="43134"/>
    <cellStyle name="Total 2 5 2 2 10 8" xfId="43135"/>
    <cellStyle name="Total 2 5 2 2 11" xfId="43136"/>
    <cellStyle name="Total 2 5 2 2 11 2" xfId="43137"/>
    <cellStyle name="Total 2 5 2 2 11 2 2" xfId="43138"/>
    <cellStyle name="Total 2 5 2 2 11 2 3" xfId="43139"/>
    <cellStyle name="Total 2 5 2 2 11 3" xfId="43140"/>
    <cellStyle name="Total 2 5 2 2 11 3 2" xfId="43141"/>
    <cellStyle name="Total 2 5 2 2 11 3 3" xfId="43142"/>
    <cellStyle name="Total 2 5 2 2 11 4" xfId="43143"/>
    <cellStyle name="Total 2 5 2 2 11 4 2" xfId="43144"/>
    <cellStyle name="Total 2 5 2 2 11 4 3" xfId="43145"/>
    <cellStyle name="Total 2 5 2 2 11 5" xfId="43146"/>
    <cellStyle name="Total 2 5 2 2 11 5 2" xfId="43147"/>
    <cellStyle name="Total 2 5 2 2 11 5 3" xfId="43148"/>
    <cellStyle name="Total 2 5 2 2 11 6" xfId="43149"/>
    <cellStyle name="Total 2 5 2 2 11 6 2" xfId="43150"/>
    <cellStyle name="Total 2 5 2 2 11 6 3" xfId="43151"/>
    <cellStyle name="Total 2 5 2 2 11 7" xfId="43152"/>
    <cellStyle name="Total 2 5 2 2 11 8" xfId="43153"/>
    <cellStyle name="Total 2 5 2 2 12" xfId="43154"/>
    <cellStyle name="Total 2 5 2 2 12 2" xfId="43155"/>
    <cellStyle name="Total 2 5 2 2 12 2 2" xfId="43156"/>
    <cellStyle name="Total 2 5 2 2 12 2 3" xfId="43157"/>
    <cellStyle name="Total 2 5 2 2 12 3" xfId="43158"/>
    <cellStyle name="Total 2 5 2 2 12 3 2" xfId="43159"/>
    <cellStyle name="Total 2 5 2 2 12 3 3" xfId="43160"/>
    <cellStyle name="Total 2 5 2 2 12 4" xfId="43161"/>
    <cellStyle name="Total 2 5 2 2 12 4 2" xfId="43162"/>
    <cellStyle name="Total 2 5 2 2 12 4 3" xfId="43163"/>
    <cellStyle name="Total 2 5 2 2 12 5" xfId="43164"/>
    <cellStyle name="Total 2 5 2 2 12 5 2" xfId="43165"/>
    <cellStyle name="Total 2 5 2 2 12 5 3" xfId="43166"/>
    <cellStyle name="Total 2 5 2 2 12 6" xfId="43167"/>
    <cellStyle name="Total 2 5 2 2 12 6 2" xfId="43168"/>
    <cellStyle name="Total 2 5 2 2 12 6 3" xfId="43169"/>
    <cellStyle name="Total 2 5 2 2 12 7" xfId="43170"/>
    <cellStyle name="Total 2 5 2 2 12 8" xfId="43171"/>
    <cellStyle name="Total 2 5 2 2 13" xfId="43172"/>
    <cellStyle name="Total 2 5 2 2 13 2" xfId="43173"/>
    <cellStyle name="Total 2 5 2 2 13 2 2" xfId="43174"/>
    <cellStyle name="Total 2 5 2 2 13 2 3" xfId="43175"/>
    <cellStyle name="Total 2 5 2 2 13 3" xfId="43176"/>
    <cellStyle name="Total 2 5 2 2 13 3 2" xfId="43177"/>
    <cellStyle name="Total 2 5 2 2 13 3 3" xfId="43178"/>
    <cellStyle name="Total 2 5 2 2 13 4" xfId="43179"/>
    <cellStyle name="Total 2 5 2 2 13 4 2" xfId="43180"/>
    <cellStyle name="Total 2 5 2 2 13 4 3" xfId="43181"/>
    <cellStyle name="Total 2 5 2 2 13 5" xfId="43182"/>
    <cellStyle name="Total 2 5 2 2 13 5 2" xfId="43183"/>
    <cellStyle name="Total 2 5 2 2 13 5 3" xfId="43184"/>
    <cellStyle name="Total 2 5 2 2 13 6" xfId="43185"/>
    <cellStyle name="Total 2 5 2 2 13 6 2" xfId="43186"/>
    <cellStyle name="Total 2 5 2 2 13 6 3" xfId="43187"/>
    <cellStyle name="Total 2 5 2 2 13 7" xfId="43188"/>
    <cellStyle name="Total 2 5 2 2 13 8" xfId="43189"/>
    <cellStyle name="Total 2 5 2 2 14" xfId="43190"/>
    <cellStyle name="Total 2 5 2 2 14 2" xfId="43191"/>
    <cellStyle name="Total 2 5 2 2 14 2 2" xfId="43192"/>
    <cellStyle name="Total 2 5 2 2 14 2 3" xfId="43193"/>
    <cellStyle name="Total 2 5 2 2 14 3" xfId="43194"/>
    <cellStyle name="Total 2 5 2 2 14 3 2" xfId="43195"/>
    <cellStyle name="Total 2 5 2 2 14 3 3" xfId="43196"/>
    <cellStyle name="Total 2 5 2 2 14 4" xfId="43197"/>
    <cellStyle name="Total 2 5 2 2 14 4 2" xfId="43198"/>
    <cellStyle name="Total 2 5 2 2 14 4 3" xfId="43199"/>
    <cellStyle name="Total 2 5 2 2 14 5" xfId="43200"/>
    <cellStyle name="Total 2 5 2 2 14 5 2" xfId="43201"/>
    <cellStyle name="Total 2 5 2 2 14 5 3" xfId="43202"/>
    <cellStyle name="Total 2 5 2 2 14 6" xfId="43203"/>
    <cellStyle name="Total 2 5 2 2 14 6 2" xfId="43204"/>
    <cellStyle name="Total 2 5 2 2 14 6 3" xfId="43205"/>
    <cellStyle name="Total 2 5 2 2 14 7" xfId="43206"/>
    <cellStyle name="Total 2 5 2 2 14 8" xfId="43207"/>
    <cellStyle name="Total 2 5 2 2 15" xfId="43208"/>
    <cellStyle name="Total 2 5 2 2 15 2" xfId="43209"/>
    <cellStyle name="Total 2 5 2 2 15 3" xfId="43210"/>
    <cellStyle name="Total 2 5 2 2 16" xfId="43211"/>
    <cellStyle name="Total 2 5 2 2 16 2" xfId="43212"/>
    <cellStyle name="Total 2 5 2 2 16 3" xfId="43213"/>
    <cellStyle name="Total 2 5 2 2 17" xfId="43214"/>
    <cellStyle name="Total 2 5 2 2 18" xfId="43215"/>
    <cellStyle name="Total 2 5 2 2 2" xfId="43216"/>
    <cellStyle name="Total 2 5 2 2 2 2" xfId="43217"/>
    <cellStyle name="Total 2 5 2 2 2 2 2" xfId="43218"/>
    <cellStyle name="Total 2 5 2 2 2 2 3" xfId="43219"/>
    <cellStyle name="Total 2 5 2 2 2 3" xfId="43220"/>
    <cellStyle name="Total 2 5 2 2 2 3 2" xfId="43221"/>
    <cellStyle name="Total 2 5 2 2 2 3 3" xfId="43222"/>
    <cellStyle name="Total 2 5 2 2 2 4" xfId="43223"/>
    <cellStyle name="Total 2 5 2 2 2 4 2" xfId="43224"/>
    <cellStyle name="Total 2 5 2 2 2 4 3" xfId="43225"/>
    <cellStyle name="Total 2 5 2 2 2 5" xfId="43226"/>
    <cellStyle name="Total 2 5 2 2 2 5 2" xfId="43227"/>
    <cellStyle name="Total 2 5 2 2 2 5 3" xfId="43228"/>
    <cellStyle name="Total 2 5 2 2 2 6" xfId="43229"/>
    <cellStyle name="Total 2 5 2 2 2 6 2" xfId="43230"/>
    <cellStyle name="Total 2 5 2 2 2 6 3" xfId="43231"/>
    <cellStyle name="Total 2 5 2 2 2 7" xfId="43232"/>
    <cellStyle name="Total 2 5 2 2 2 8" xfId="43233"/>
    <cellStyle name="Total 2 5 2 2 2 9" xfId="43234"/>
    <cellStyle name="Total 2 5 2 2 3" xfId="43235"/>
    <cellStyle name="Total 2 5 2 2 3 2" xfId="43236"/>
    <cellStyle name="Total 2 5 2 2 3 2 2" xfId="43237"/>
    <cellStyle name="Total 2 5 2 2 3 2 3" xfId="43238"/>
    <cellStyle name="Total 2 5 2 2 3 3" xfId="43239"/>
    <cellStyle name="Total 2 5 2 2 3 3 2" xfId="43240"/>
    <cellStyle name="Total 2 5 2 2 3 3 3" xfId="43241"/>
    <cellStyle name="Total 2 5 2 2 3 4" xfId="43242"/>
    <cellStyle name="Total 2 5 2 2 3 4 2" xfId="43243"/>
    <cellStyle name="Total 2 5 2 2 3 4 3" xfId="43244"/>
    <cellStyle name="Total 2 5 2 2 3 5" xfId="43245"/>
    <cellStyle name="Total 2 5 2 2 3 5 2" xfId="43246"/>
    <cellStyle name="Total 2 5 2 2 3 5 3" xfId="43247"/>
    <cellStyle name="Total 2 5 2 2 3 6" xfId="43248"/>
    <cellStyle name="Total 2 5 2 2 3 6 2" xfId="43249"/>
    <cellStyle name="Total 2 5 2 2 3 6 3" xfId="43250"/>
    <cellStyle name="Total 2 5 2 2 3 7" xfId="43251"/>
    <cellStyle name="Total 2 5 2 2 3 8" xfId="43252"/>
    <cellStyle name="Total 2 5 2 2 3 9" xfId="43253"/>
    <cellStyle name="Total 2 5 2 2 4" xfId="43254"/>
    <cellStyle name="Total 2 5 2 2 4 2" xfId="43255"/>
    <cellStyle name="Total 2 5 2 2 4 2 2" xfId="43256"/>
    <cellStyle name="Total 2 5 2 2 4 2 3" xfId="43257"/>
    <cellStyle name="Total 2 5 2 2 4 3" xfId="43258"/>
    <cellStyle name="Total 2 5 2 2 4 3 2" xfId="43259"/>
    <cellStyle name="Total 2 5 2 2 4 3 3" xfId="43260"/>
    <cellStyle name="Total 2 5 2 2 4 4" xfId="43261"/>
    <cellStyle name="Total 2 5 2 2 4 4 2" xfId="43262"/>
    <cellStyle name="Total 2 5 2 2 4 4 3" xfId="43263"/>
    <cellStyle name="Total 2 5 2 2 4 5" xfId="43264"/>
    <cellStyle name="Total 2 5 2 2 4 5 2" xfId="43265"/>
    <cellStyle name="Total 2 5 2 2 4 5 3" xfId="43266"/>
    <cellStyle name="Total 2 5 2 2 4 6" xfId="43267"/>
    <cellStyle name="Total 2 5 2 2 4 6 2" xfId="43268"/>
    <cellStyle name="Total 2 5 2 2 4 6 3" xfId="43269"/>
    <cellStyle name="Total 2 5 2 2 4 7" xfId="43270"/>
    <cellStyle name="Total 2 5 2 2 4 8" xfId="43271"/>
    <cellStyle name="Total 2 5 2 2 4 9" xfId="43272"/>
    <cellStyle name="Total 2 5 2 2 5" xfId="43273"/>
    <cellStyle name="Total 2 5 2 2 5 2" xfId="43274"/>
    <cellStyle name="Total 2 5 2 2 5 2 2" xfId="43275"/>
    <cellStyle name="Total 2 5 2 2 5 2 3" xfId="43276"/>
    <cellStyle name="Total 2 5 2 2 5 3" xfId="43277"/>
    <cellStyle name="Total 2 5 2 2 5 3 2" xfId="43278"/>
    <cellStyle name="Total 2 5 2 2 5 3 3" xfId="43279"/>
    <cellStyle name="Total 2 5 2 2 5 4" xfId="43280"/>
    <cellStyle name="Total 2 5 2 2 5 4 2" xfId="43281"/>
    <cellStyle name="Total 2 5 2 2 5 4 3" xfId="43282"/>
    <cellStyle name="Total 2 5 2 2 5 5" xfId="43283"/>
    <cellStyle name="Total 2 5 2 2 5 5 2" xfId="43284"/>
    <cellStyle name="Total 2 5 2 2 5 5 3" xfId="43285"/>
    <cellStyle name="Total 2 5 2 2 5 6" xfId="43286"/>
    <cellStyle name="Total 2 5 2 2 5 6 2" xfId="43287"/>
    <cellStyle name="Total 2 5 2 2 5 6 3" xfId="43288"/>
    <cellStyle name="Total 2 5 2 2 5 7" xfId="43289"/>
    <cellStyle name="Total 2 5 2 2 5 8" xfId="43290"/>
    <cellStyle name="Total 2 5 2 2 5 9" xfId="43291"/>
    <cellStyle name="Total 2 5 2 2 6" xfId="43292"/>
    <cellStyle name="Total 2 5 2 2 6 2" xfId="43293"/>
    <cellStyle name="Total 2 5 2 2 6 2 2" xfId="43294"/>
    <cellStyle name="Total 2 5 2 2 6 2 3" xfId="43295"/>
    <cellStyle name="Total 2 5 2 2 6 3" xfId="43296"/>
    <cellStyle name="Total 2 5 2 2 6 3 2" xfId="43297"/>
    <cellStyle name="Total 2 5 2 2 6 3 3" xfId="43298"/>
    <cellStyle name="Total 2 5 2 2 6 4" xfId="43299"/>
    <cellStyle name="Total 2 5 2 2 6 4 2" xfId="43300"/>
    <cellStyle name="Total 2 5 2 2 6 4 3" xfId="43301"/>
    <cellStyle name="Total 2 5 2 2 6 5" xfId="43302"/>
    <cellStyle name="Total 2 5 2 2 6 5 2" xfId="43303"/>
    <cellStyle name="Total 2 5 2 2 6 5 3" xfId="43304"/>
    <cellStyle name="Total 2 5 2 2 6 6" xfId="43305"/>
    <cellStyle name="Total 2 5 2 2 6 6 2" xfId="43306"/>
    <cellStyle name="Total 2 5 2 2 6 6 3" xfId="43307"/>
    <cellStyle name="Total 2 5 2 2 6 7" xfId="43308"/>
    <cellStyle name="Total 2 5 2 2 6 8" xfId="43309"/>
    <cellStyle name="Total 2 5 2 2 6 9" xfId="43310"/>
    <cellStyle name="Total 2 5 2 2 7" xfId="43311"/>
    <cellStyle name="Total 2 5 2 2 7 2" xfId="43312"/>
    <cellStyle name="Total 2 5 2 2 7 2 2" xfId="43313"/>
    <cellStyle name="Total 2 5 2 2 7 2 3" xfId="43314"/>
    <cellStyle name="Total 2 5 2 2 7 3" xfId="43315"/>
    <cellStyle name="Total 2 5 2 2 7 3 2" xfId="43316"/>
    <cellStyle name="Total 2 5 2 2 7 3 3" xfId="43317"/>
    <cellStyle name="Total 2 5 2 2 7 4" xfId="43318"/>
    <cellStyle name="Total 2 5 2 2 7 4 2" xfId="43319"/>
    <cellStyle name="Total 2 5 2 2 7 4 3" xfId="43320"/>
    <cellStyle name="Total 2 5 2 2 7 5" xfId="43321"/>
    <cellStyle name="Total 2 5 2 2 7 5 2" xfId="43322"/>
    <cellStyle name="Total 2 5 2 2 7 5 3" xfId="43323"/>
    <cellStyle name="Total 2 5 2 2 7 6" xfId="43324"/>
    <cellStyle name="Total 2 5 2 2 7 6 2" xfId="43325"/>
    <cellStyle name="Total 2 5 2 2 7 6 3" xfId="43326"/>
    <cellStyle name="Total 2 5 2 2 7 7" xfId="43327"/>
    <cellStyle name="Total 2 5 2 2 7 8" xfId="43328"/>
    <cellStyle name="Total 2 5 2 2 7 9" xfId="43329"/>
    <cellStyle name="Total 2 5 2 2 8" xfId="43330"/>
    <cellStyle name="Total 2 5 2 2 8 2" xfId="43331"/>
    <cellStyle name="Total 2 5 2 2 8 2 2" xfId="43332"/>
    <cellStyle name="Total 2 5 2 2 8 2 3" xfId="43333"/>
    <cellStyle name="Total 2 5 2 2 8 3" xfId="43334"/>
    <cellStyle name="Total 2 5 2 2 8 3 2" xfId="43335"/>
    <cellStyle name="Total 2 5 2 2 8 3 3" xfId="43336"/>
    <cellStyle name="Total 2 5 2 2 8 4" xfId="43337"/>
    <cellStyle name="Total 2 5 2 2 8 4 2" xfId="43338"/>
    <cellStyle name="Total 2 5 2 2 8 4 3" xfId="43339"/>
    <cellStyle name="Total 2 5 2 2 8 5" xfId="43340"/>
    <cellStyle name="Total 2 5 2 2 8 5 2" xfId="43341"/>
    <cellStyle name="Total 2 5 2 2 8 5 3" xfId="43342"/>
    <cellStyle name="Total 2 5 2 2 8 6" xfId="43343"/>
    <cellStyle name="Total 2 5 2 2 8 6 2" xfId="43344"/>
    <cellStyle name="Total 2 5 2 2 8 6 3" xfId="43345"/>
    <cellStyle name="Total 2 5 2 2 8 7" xfId="43346"/>
    <cellStyle name="Total 2 5 2 2 8 8" xfId="43347"/>
    <cellStyle name="Total 2 5 2 2 8 9" xfId="43348"/>
    <cellStyle name="Total 2 5 2 2 9" xfId="43349"/>
    <cellStyle name="Total 2 5 2 2 9 2" xfId="43350"/>
    <cellStyle name="Total 2 5 2 2 9 2 2" xfId="43351"/>
    <cellStyle name="Total 2 5 2 2 9 2 3" xfId="43352"/>
    <cellStyle name="Total 2 5 2 2 9 3" xfId="43353"/>
    <cellStyle name="Total 2 5 2 2 9 3 2" xfId="43354"/>
    <cellStyle name="Total 2 5 2 2 9 3 3" xfId="43355"/>
    <cellStyle name="Total 2 5 2 2 9 4" xfId="43356"/>
    <cellStyle name="Total 2 5 2 2 9 4 2" xfId="43357"/>
    <cellStyle name="Total 2 5 2 2 9 4 3" xfId="43358"/>
    <cellStyle name="Total 2 5 2 2 9 5" xfId="43359"/>
    <cellStyle name="Total 2 5 2 2 9 5 2" xfId="43360"/>
    <cellStyle name="Total 2 5 2 2 9 5 3" xfId="43361"/>
    <cellStyle name="Total 2 5 2 2 9 6" xfId="43362"/>
    <cellStyle name="Total 2 5 2 2 9 6 2" xfId="43363"/>
    <cellStyle name="Total 2 5 2 2 9 6 3" xfId="43364"/>
    <cellStyle name="Total 2 5 2 2 9 7" xfId="43365"/>
    <cellStyle name="Total 2 5 2 2 9 8" xfId="43366"/>
    <cellStyle name="Total 2 5 2 20" xfId="43367"/>
    <cellStyle name="Total 2 5 2 3" xfId="43368"/>
    <cellStyle name="Total 2 5 2 3 10" xfId="43369"/>
    <cellStyle name="Total 2 5 2 3 10 2" xfId="43370"/>
    <cellStyle name="Total 2 5 2 3 10 2 2" xfId="43371"/>
    <cellStyle name="Total 2 5 2 3 10 2 3" xfId="43372"/>
    <cellStyle name="Total 2 5 2 3 10 3" xfId="43373"/>
    <cellStyle name="Total 2 5 2 3 10 3 2" xfId="43374"/>
    <cellStyle name="Total 2 5 2 3 10 3 3" xfId="43375"/>
    <cellStyle name="Total 2 5 2 3 10 4" xfId="43376"/>
    <cellStyle name="Total 2 5 2 3 10 4 2" xfId="43377"/>
    <cellStyle name="Total 2 5 2 3 10 4 3" xfId="43378"/>
    <cellStyle name="Total 2 5 2 3 10 5" xfId="43379"/>
    <cellStyle name="Total 2 5 2 3 10 5 2" xfId="43380"/>
    <cellStyle name="Total 2 5 2 3 10 5 3" xfId="43381"/>
    <cellStyle name="Total 2 5 2 3 10 6" xfId="43382"/>
    <cellStyle name="Total 2 5 2 3 10 6 2" xfId="43383"/>
    <cellStyle name="Total 2 5 2 3 10 6 3" xfId="43384"/>
    <cellStyle name="Total 2 5 2 3 10 7" xfId="43385"/>
    <cellStyle name="Total 2 5 2 3 10 8" xfId="43386"/>
    <cellStyle name="Total 2 5 2 3 11" xfId="43387"/>
    <cellStyle name="Total 2 5 2 3 11 2" xfId="43388"/>
    <cellStyle name="Total 2 5 2 3 11 2 2" xfId="43389"/>
    <cellStyle name="Total 2 5 2 3 11 2 3" xfId="43390"/>
    <cellStyle name="Total 2 5 2 3 11 3" xfId="43391"/>
    <cellStyle name="Total 2 5 2 3 11 3 2" xfId="43392"/>
    <cellStyle name="Total 2 5 2 3 11 3 3" xfId="43393"/>
    <cellStyle name="Total 2 5 2 3 11 4" xfId="43394"/>
    <cellStyle name="Total 2 5 2 3 11 4 2" xfId="43395"/>
    <cellStyle name="Total 2 5 2 3 11 4 3" xfId="43396"/>
    <cellStyle name="Total 2 5 2 3 11 5" xfId="43397"/>
    <cellStyle name="Total 2 5 2 3 11 5 2" xfId="43398"/>
    <cellStyle name="Total 2 5 2 3 11 5 3" xfId="43399"/>
    <cellStyle name="Total 2 5 2 3 11 6" xfId="43400"/>
    <cellStyle name="Total 2 5 2 3 11 6 2" xfId="43401"/>
    <cellStyle name="Total 2 5 2 3 11 6 3" xfId="43402"/>
    <cellStyle name="Total 2 5 2 3 11 7" xfId="43403"/>
    <cellStyle name="Total 2 5 2 3 11 8" xfId="43404"/>
    <cellStyle name="Total 2 5 2 3 12" xfId="43405"/>
    <cellStyle name="Total 2 5 2 3 12 2" xfId="43406"/>
    <cellStyle name="Total 2 5 2 3 12 2 2" xfId="43407"/>
    <cellStyle name="Total 2 5 2 3 12 2 3" xfId="43408"/>
    <cellStyle name="Total 2 5 2 3 12 3" xfId="43409"/>
    <cellStyle name="Total 2 5 2 3 12 3 2" xfId="43410"/>
    <cellStyle name="Total 2 5 2 3 12 3 3" xfId="43411"/>
    <cellStyle name="Total 2 5 2 3 12 4" xfId="43412"/>
    <cellStyle name="Total 2 5 2 3 12 4 2" xfId="43413"/>
    <cellStyle name="Total 2 5 2 3 12 4 3" xfId="43414"/>
    <cellStyle name="Total 2 5 2 3 12 5" xfId="43415"/>
    <cellStyle name="Total 2 5 2 3 12 5 2" xfId="43416"/>
    <cellStyle name="Total 2 5 2 3 12 5 3" xfId="43417"/>
    <cellStyle name="Total 2 5 2 3 12 6" xfId="43418"/>
    <cellStyle name="Total 2 5 2 3 12 6 2" xfId="43419"/>
    <cellStyle name="Total 2 5 2 3 12 6 3" xfId="43420"/>
    <cellStyle name="Total 2 5 2 3 12 7" xfId="43421"/>
    <cellStyle name="Total 2 5 2 3 12 8" xfId="43422"/>
    <cellStyle name="Total 2 5 2 3 13" xfId="43423"/>
    <cellStyle name="Total 2 5 2 3 13 2" xfId="43424"/>
    <cellStyle name="Total 2 5 2 3 13 2 2" xfId="43425"/>
    <cellStyle name="Total 2 5 2 3 13 2 3" xfId="43426"/>
    <cellStyle name="Total 2 5 2 3 13 3" xfId="43427"/>
    <cellStyle name="Total 2 5 2 3 13 3 2" xfId="43428"/>
    <cellStyle name="Total 2 5 2 3 13 3 3" xfId="43429"/>
    <cellStyle name="Total 2 5 2 3 13 4" xfId="43430"/>
    <cellStyle name="Total 2 5 2 3 13 4 2" xfId="43431"/>
    <cellStyle name="Total 2 5 2 3 13 4 3" xfId="43432"/>
    <cellStyle name="Total 2 5 2 3 13 5" xfId="43433"/>
    <cellStyle name="Total 2 5 2 3 13 5 2" xfId="43434"/>
    <cellStyle name="Total 2 5 2 3 13 5 3" xfId="43435"/>
    <cellStyle name="Total 2 5 2 3 13 6" xfId="43436"/>
    <cellStyle name="Total 2 5 2 3 13 6 2" xfId="43437"/>
    <cellStyle name="Total 2 5 2 3 13 6 3" xfId="43438"/>
    <cellStyle name="Total 2 5 2 3 13 7" xfId="43439"/>
    <cellStyle name="Total 2 5 2 3 13 8" xfId="43440"/>
    <cellStyle name="Total 2 5 2 3 14" xfId="43441"/>
    <cellStyle name="Total 2 5 2 3 14 2" xfId="43442"/>
    <cellStyle name="Total 2 5 2 3 14 2 2" xfId="43443"/>
    <cellStyle name="Total 2 5 2 3 14 2 3" xfId="43444"/>
    <cellStyle name="Total 2 5 2 3 14 3" xfId="43445"/>
    <cellStyle name="Total 2 5 2 3 14 3 2" xfId="43446"/>
    <cellStyle name="Total 2 5 2 3 14 3 3" xfId="43447"/>
    <cellStyle name="Total 2 5 2 3 14 4" xfId="43448"/>
    <cellStyle name="Total 2 5 2 3 14 4 2" xfId="43449"/>
    <cellStyle name="Total 2 5 2 3 14 4 3" xfId="43450"/>
    <cellStyle name="Total 2 5 2 3 14 5" xfId="43451"/>
    <cellStyle name="Total 2 5 2 3 14 5 2" xfId="43452"/>
    <cellStyle name="Total 2 5 2 3 14 5 3" xfId="43453"/>
    <cellStyle name="Total 2 5 2 3 14 6" xfId="43454"/>
    <cellStyle name="Total 2 5 2 3 14 6 2" xfId="43455"/>
    <cellStyle name="Total 2 5 2 3 14 6 3" xfId="43456"/>
    <cellStyle name="Total 2 5 2 3 14 7" xfId="43457"/>
    <cellStyle name="Total 2 5 2 3 14 8" xfId="43458"/>
    <cellStyle name="Total 2 5 2 3 15" xfId="43459"/>
    <cellStyle name="Total 2 5 2 3 15 2" xfId="43460"/>
    <cellStyle name="Total 2 5 2 3 15 3" xfId="43461"/>
    <cellStyle name="Total 2 5 2 3 16" xfId="43462"/>
    <cellStyle name="Total 2 5 2 3 16 2" xfId="43463"/>
    <cellStyle name="Total 2 5 2 3 16 3" xfId="43464"/>
    <cellStyle name="Total 2 5 2 3 17" xfId="43465"/>
    <cellStyle name="Total 2 5 2 3 18" xfId="43466"/>
    <cellStyle name="Total 2 5 2 3 2" xfId="43467"/>
    <cellStyle name="Total 2 5 2 3 2 2" xfId="43468"/>
    <cellStyle name="Total 2 5 2 3 2 2 2" xfId="43469"/>
    <cellStyle name="Total 2 5 2 3 2 2 3" xfId="43470"/>
    <cellStyle name="Total 2 5 2 3 2 3" xfId="43471"/>
    <cellStyle name="Total 2 5 2 3 2 3 2" xfId="43472"/>
    <cellStyle name="Total 2 5 2 3 2 3 3" xfId="43473"/>
    <cellStyle name="Total 2 5 2 3 2 4" xfId="43474"/>
    <cellStyle name="Total 2 5 2 3 2 4 2" xfId="43475"/>
    <cellStyle name="Total 2 5 2 3 2 4 3" xfId="43476"/>
    <cellStyle name="Total 2 5 2 3 2 5" xfId="43477"/>
    <cellStyle name="Total 2 5 2 3 2 5 2" xfId="43478"/>
    <cellStyle name="Total 2 5 2 3 2 5 3" xfId="43479"/>
    <cellStyle name="Total 2 5 2 3 2 6" xfId="43480"/>
    <cellStyle name="Total 2 5 2 3 2 6 2" xfId="43481"/>
    <cellStyle name="Total 2 5 2 3 2 6 3" xfId="43482"/>
    <cellStyle name="Total 2 5 2 3 2 7" xfId="43483"/>
    <cellStyle name="Total 2 5 2 3 2 8" xfId="43484"/>
    <cellStyle name="Total 2 5 2 3 2 9" xfId="43485"/>
    <cellStyle name="Total 2 5 2 3 3" xfId="43486"/>
    <cellStyle name="Total 2 5 2 3 3 2" xfId="43487"/>
    <cellStyle name="Total 2 5 2 3 3 2 2" xfId="43488"/>
    <cellStyle name="Total 2 5 2 3 3 2 3" xfId="43489"/>
    <cellStyle name="Total 2 5 2 3 3 3" xfId="43490"/>
    <cellStyle name="Total 2 5 2 3 3 3 2" xfId="43491"/>
    <cellStyle name="Total 2 5 2 3 3 3 3" xfId="43492"/>
    <cellStyle name="Total 2 5 2 3 3 4" xfId="43493"/>
    <cellStyle name="Total 2 5 2 3 3 4 2" xfId="43494"/>
    <cellStyle name="Total 2 5 2 3 3 4 3" xfId="43495"/>
    <cellStyle name="Total 2 5 2 3 3 5" xfId="43496"/>
    <cellStyle name="Total 2 5 2 3 3 5 2" xfId="43497"/>
    <cellStyle name="Total 2 5 2 3 3 5 3" xfId="43498"/>
    <cellStyle name="Total 2 5 2 3 3 6" xfId="43499"/>
    <cellStyle name="Total 2 5 2 3 3 6 2" xfId="43500"/>
    <cellStyle name="Total 2 5 2 3 3 6 3" xfId="43501"/>
    <cellStyle name="Total 2 5 2 3 3 7" xfId="43502"/>
    <cellStyle name="Total 2 5 2 3 3 8" xfId="43503"/>
    <cellStyle name="Total 2 5 2 3 3 9" xfId="43504"/>
    <cellStyle name="Total 2 5 2 3 4" xfId="43505"/>
    <cellStyle name="Total 2 5 2 3 4 2" xfId="43506"/>
    <cellStyle name="Total 2 5 2 3 4 2 2" xfId="43507"/>
    <cellStyle name="Total 2 5 2 3 4 2 3" xfId="43508"/>
    <cellStyle name="Total 2 5 2 3 4 3" xfId="43509"/>
    <cellStyle name="Total 2 5 2 3 4 3 2" xfId="43510"/>
    <cellStyle name="Total 2 5 2 3 4 3 3" xfId="43511"/>
    <cellStyle name="Total 2 5 2 3 4 4" xfId="43512"/>
    <cellStyle name="Total 2 5 2 3 4 4 2" xfId="43513"/>
    <cellStyle name="Total 2 5 2 3 4 4 3" xfId="43514"/>
    <cellStyle name="Total 2 5 2 3 4 5" xfId="43515"/>
    <cellStyle name="Total 2 5 2 3 4 5 2" xfId="43516"/>
    <cellStyle name="Total 2 5 2 3 4 5 3" xfId="43517"/>
    <cellStyle name="Total 2 5 2 3 4 6" xfId="43518"/>
    <cellStyle name="Total 2 5 2 3 4 6 2" xfId="43519"/>
    <cellStyle name="Total 2 5 2 3 4 6 3" xfId="43520"/>
    <cellStyle name="Total 2 5 2 3 4 7" xfId="43521"/>
    <cellStyle name="Total 2 5 2 3 4 8" xfId="43522"/>
    <cellStyle name="Total 2 5 2 3 4 9" xfId="43523"/>
    <cellStyle name="Total 2 5 2 3 5" xfId="43524"/>
    <cellStyle name="Total 2 5 2 3 5 2" xfId="43525"/>
    <cellStyle name="Total 2 5 2 3 5 2 2" xfId="43526"/>
    <cellStyle name="Total 2 5 2 3 5 2 3" xfId="43527"/>
    <cellStyle name="Total 2 5 2 3 5 3" xfId="43528"/>
    <cellStyle name="Total 2 5 2 3 5 3 2" xfId="43529"/>
    <cellStyle name="Total 2 5 2 3 5 3 3" xfId="43530"/>
    <cellStyle name="Total 2 5 2 3 5 4" xfId="43531"/>
    <cellStyle name="Total 2 5 2 3 5 4 2" xfId="43532"/>
    <cellStyle name="Total 2 5 2 3 5 4 3" xfId="43533"/>
    <cellStyle name="Total 2 5 2 3 5 5" xfId="43534"/>
    <cellStyle name="Total 2 5 2 3 5 5 2" xfId="43535"/>
    <cellStyle name="Total 2 5 2 3 5 5 3" xfId="43536"/>
    <cellStyle name="Total 2 5 2 3 5 6" xfId="43537"/>
    <cellStyle name="Total 2 5 2 3 5 6 2" xfId="43538"/>
    <cellStyle name="Total 2 5 2 3 5 6 3" xfId="43539"/>
    <cellStyle name="Total 2 5 2 3 5 7" xfId="43540"/>
    <cellStyle name="Total 2 5 2 3 5 8" xfId="43541"/>
    <cellStyle name="Total 2 5 2 3 5 9" xfId="43542"/>
    <cellStyle name="Total 2 5 2 3 6" xfId="43543"/>
    <cellStyle name="Total 2 5 2 3 6 2" xfId="43544"/>
    <cellStyle name="Total 2 5 2 3 6 2 2" xfId="43545"/>
    <cellStyle name="Total 2 5 2 3 6 2 3" xfId="43546"/>
    <cellStyle name="Total 2 5 2 3 6 3" xfId="43547"/>
    <cellStyle name="Total 2 5 2 3 6 3 2" xfId="43548"/>
    <cellStyle name="Total 2 5 2 3 6 3 3" xfId="43549"/>
    <cellStyle name="Total 2 5 2 3 6 4" xfId="43550"/>
    <cellStyle name="Total 2 5 2 3 6 4 2" xfId="43551"/>
    <cellStyle name="Total 2 5 2 3 6 4 3" xfId="43552"/>
    <cellStyle name="Total 2 5 2 3 6 5" xfId="43553"/>
    <cellStyle name="Total 2 5 2 3 6 5 2" xfId="43554"/>
    <cellStyle name="Total 2 5 2 3 6 5 3" xfId="43555"/>
    <cellStyle name="Total 2 5 2 3 6 6" xfId="43556"/>
    <cellStyle name="Total 2 5 2 3 6 6 2" xfId="43557"/>
    <cellStyle name="Total 2 5 2 3 6 6 3" xfId="43558"/>
    <cellStyle name="Total 2 5 2 3 6 7" xfId="43559"/>
    <cellStyle name="Total 2 5 2 3 6 8" xfId="43560"/>
    <cellStyle name="Total 2 5 2 3 6 9" xfId="43561"/>
    <cellStyle name="Total 2 5 2 3 7" xfId="43562"/>
    <cellStyle name="Total 2 5 2 3 7 2" xfId="43563"/>
    <cellStyle name="Total 2 5 2 3 7 2 2" xfId="43564"/>
    <cellStyle name="Total 2 5 2 3 7 2 3" xfId="43565"/>
    <cellStyle name="Total 2 5 2 3 7 3" xfId="43566"/>
    <cellStyle name="Total 2 5 2 3 7 3 2" xfId="43567"/>
    <cellStyle name="Total 2 5 2 3 7 3 3" xfId="43568"/>
    <cellStyle name="Total 2 5 2 3 7 4" xfId="43569"/>
    <cellStyle name="Total 2 5 2 3 7 4 2" xfId="43570"/>
    <cellStyle name="Total 2 5 2 3 7 4 3" xfId="43571"/>
    <cellStyle name="Total 2 5 2 3 7 5" xfId="43572"/>
    <cellStyle name="Total 2 5 2 3 7 5 2" xfId="43573"/>
    <cellStyle name="Total 2 5 2 3 7 5 3" xfId="43574"/>
    <cellStyle name="Total 2 5 2 3 7 6" xfId="43575"/>
    <cellStyle name="Total 2 5 2 3 7 6 2" xfId="43576"/>
    <cellStyle name="Total 2 5 2 3 7 6 3" xfId="43577"/>
    <cellStyle name="Total 2 5 2 3 7 7" xfId="43578"/>
    <cellStyle name="Total 2 5 2 3 7 8" xfId="43579"/>
    <cellStyle name="Total 2 5 2 3 7 9" xfId="43580"/>
    <cellStyle name="Total 2 5 2 3 8" xfId="43581"/>
    <cellStyle name="Total 2 5 2 3 8 2" xfId="43582"/>
    <cellStyle name="Total 2 5 2 3 8 2 2" xfId="43583"/>
    <cellStyle name="Total 2 5 2 3 8 2 3" xfId="43584"/>
    <cellStyle name="Total 2 5 2 3 8 3" xfId="43585"/>
    <cellStyle name="Total 2 5 2 3 8 3 2" xfId="43586"/>
    <cellStyle name="Total 2 5 2 3 8 3 3" xfId="43587"/>
    <cellStyle name="Total 2 5 2 3 8 4" xfId="43588"/>
    <cellStyle name="Total 2 5 2 3 8 4 2" xfId="43589"/>
    <cellStyle name="Total 2 5 2 3 8 4 3" xfId="43590"/>
    <cellStyle name="Total 2 5 2 3 8 5" xfId="43591"/>
    <cellStyle name="Total 2 5 2 3 8 5 2" xfId="43592"/>
    <cellStyle name="Total 2 5 2 3 8 5 3" xfId="43593"/>
    <cellStyle name="Total 2 5 2 3 8 6" xfId="43594"/>
    <cellStyle name="Total 2 5 2 3 8 6 2" xfId="43595"/>
    <cellStyle name="Total 2 5 2 3 8 6 3" xfId="43596"/>
    <cellStyle name="Total 2 5 2 3 8 7" xfId="43597"/>
    <cellStyle name="Total 2 5 2 3 8 8" xfId="43598"/>
    <cellStyle name="Total 2 5 2 3 8 9" xfId="43599"/>
    <cellStyle name="Total 2 5 2 3 9" xfId="43600"/>
    <cellStyle name="Total 2 5 2 3 9 2" xfId="43601"/>
    <cellStyle name="Total 2 5 2 3 9 2 2" xfId="43602"/>
    <cellStyle name="Total 2 5 2 3 9 2 3" xfId="43603"/>
    <cellStyle name="Total 2 5 2 3 9 3" xfId="43604"/>
    <cellStyle name="Total 2 5 2 3 9 3 2" xfId="43605"/>
    <cellStyle name="Total 2 5 2 3 9 3 3" xfId="43606"/>
    <cellStyle name="Total 2 5 2 3 9 4" xfId="43607"/>
    <cellStyle name="Total 2 5 2 3 9 4 2" xfId="43608"/>
    <cellStyle name="Total 2 5 2 3 9 4 3" xfId="43609"/>
    <cellStyle name="Total 2 5 2 3 9 5" xfId="43610"/>
    <cellStyle name="Total 2 5 2 3 9 5 2" xfId="43611"/>
    <cellStyle name="Total 2 5 2 3 9 5 3" xfId="43612"/>
    <cellStyle name="Total 2 5 2 3 9 6" xfId="43613"/>
    <cellStyle name="Total 2 5 2 3 9 6 2" xfId="43614"/>
    <cellStyle name="Total 2 5 2 3 9 6 3" xfId="43615"/>
    <cellStyle name="Total 2 5 2 3 9 7" xfId="43616"/>
    <cellStyle name="Total 2 5 2 3 9 8" xfId="43617"/>
    <cellStyle name="Total 2 5 2 4" xfId="43618"/>
    <cellStyle name="Total 2 5 2 4 10" xfId="43619"/>
    <cellStyle name="Total 2 5 2 4 11" xfId="43620"/>
    <cellStyle name="Total 2 5 2 4 2" xfId="43621"/>
    <cellStyle name="Total 2 5 2 4 2 2" xfId="43622"/>
    <cellStyle name="Total 2 5 2 4 2 3" xfId="43623"/>
    <cellStyle name="Total 2 5 2 4 2 4" xfId="43624"/>
    <cellStyle name="Total 2 5 2 4 3" xfId="43625"/>
    <cellStyle name="Total 2 5 2 4 3 2" xfId="43626"/>
    <cellStyle name="Total 2 5 2 4 3 3" xfId="43627"/>
    <cellStyle name="Total 2 5 2 4 3 4" xfId="43628"/>
    <cellStyle name="Total 2 5 2 4 4" xfId="43629"/>
    <cellStyle name="Total 2 5 2 4 4 2" xfId="43630"/>
    <cellStyle name="Total 2 5 2 4 4 3" xfId="43631"/>
    <cellStyle name="Total 2 5 2 4 4 4" xfId="43632"/>
    <cellStyle name="Total 2 5 2 4 5" xfId="43633"/>
    <cellStyle name="Total 2 5 2 4 5 2" xfId="43634"/>
    <cellStyle name="Total 2 5 2 4 5 3" xfId="43635"/>
    <cellStyle name="Total 2 5 2 4 5 4" xfId="43636"/>
    <cellStyle name="Total 2 5 2 4 6" xfId="43637"/>
    <cellStyle name="Total 2 5 2 4 6 2" xfId="43638"/>
    <cellStyle name="Total 2 5 2 4 6 3" xfId="43639"/>
    <cellStyle name="Total 2 5 2 4 6 4" xfId="43640"/>
    <cellStyle name="Total 2 5 2 4 7" xfId="43641"/>
    <cellStyle name="Total 2 5 2 4 8" xfId="43642"/>
    <cellStyle name="Total 2 5 2 4 9" xfId="43643"/>
    <cellStyle name="Total 2 5 2 5" xfId="43644"/>
    <cellStyle name="Total 2 5 2 5 10" xfId="43645"/>
    <cellStyle name="Total 2 5 2 5 11" xfId="43646"/>
    <cellStyle name="Total 2 5 2 5 2" xfId="43647"/>
    <cellStyle name="Total 2 5 2 5 2 2" xfId="43648"/>
    <cellStyle name="Total 2 5 2 5 2 3" xfId="43649"/>
    <cellStyle name="Total 2 5 2 5 2 4" xfId="43650"/>
    <cellStyle name="Total 2 5 2 5 3" xfId="43651"/>
    <cellStyle name="Total 2 5 2 5 3 2" xfId="43652"/>
    <cellStyle name="Total 2 5 2 5 3 3" xfId="43653"/>
    <cellStyle name="Total 2 5 2 5 3 4" xfId="43654"/>
    <cellStyle name="Total 2 5 2 5 4" xfId="43655"/>
    <cellStyle name="Total 2 5 2 5 4 2" xfId="43656"/>
    <cellStyle name="Total 2 5 2 5 4 3" xfId="43657"/>
    <cellStyle name="Total 2 5 2 5 4 4" xfId="43658"/>
    <cellStyle name="Total 2 5 2 5 5" xfId="43659"/>
    <cellStyle name="Total 2 5 2 5 5 2" xfId="43660"/>
    <cellStyle name="Total 2 5 2 5 5 3" xfId="43661"/>
    <cellStyle name="Total 2 5 2 5 5 4" xfId="43662"/>
    <cellStyle name="Total 2 5 2 5 6" xfId="43663"/>
    <cellStyle name="Total 2 5 2 5 6 2" xfId="43664"/>
    <cellStyle name="Total 2 5 2 5 6 3" xfId="43665"/>
    <cellStyle name="Total 2 5 2 5 6 4" xfId="43666"/>
    <cellStyle name="Total 2 5 2 5 7" xfId="43667"/>
    <cellStyle name="Total 2 5 2 5 8" xfId="43668"/>
    <cellStyle name="Total 2 5 2 5 9" xfId="43669"/>
    <cellStyle name="Total 2 5 2 6" xfId="43670"/>
    <cellStyle name="Total 2 5 2 6 2" xfId="43671"/>
    <cellStyle name="Total 2 5 2 6 2 2" xfId="43672"/>
    <cellStyle name="Total 2 5 2 6 2 3" xfId="43673"/>
    <cellStyle name="Total 2 5 2 6 3" xfId="43674"/>
    <cellStyle name="Total 2 5 2 6 3 2" xfId="43675"/>
    <cellStyle name="Total 2 5 2 6 3 3" xfId="43676"/>
    <cellStyle name="Total 2 5 2 6 4" xfId="43677"/>
    <cellStyle name="Total 2 5 2 6 4 2" xfId="43678"/>
    <cellStyle name="Total 2 5 2 6 4 3" xfId="43679"/>
    <cellStyle name="Total 2 5 2 6 5" xfId="43680"/>
    <cellStyle name="Total 2 5 2 6 5 2" xfId="43681"/>
    <cellStyle name="Total 2 5 2 6 5 3" xfId="43682"/>
    <cellStyle name="Total 2 5 2 6 6" xfId="43683"/>
    <cellStyle name="Total 2 5 2 6 6 2" xfId="43684"/>
    <cellStyle name="Total 2 5 2 6 6 3" xfId="43685"/>
    <cellStyle name="Total 2 5 2 6 7" xfId="43686"/>
    <cellStyle name="Total 2 5 2 6 8" xfId="43687"/>
    <cellStyle name="Total 2 5 2 6 9" xfId="43688"/>
    <cellStyle name="Total 2 5 2 7" xfId="43689"/>
    <cellStyle name="Total 2 5 2 7 2" xfId="43690"/>
    <cellStyle name="Total 2 5 2 7 2 2" xfId="43691"/>
    <cellStyle name="Total 2 5 2 7 2 3" xfId="43692"/>
    <cellStyle name="Total 2 5 2 7 3" xfId="43693"/>
    <cellStyle name="Total 2 5 2 7 3 2" xfId="43694"/>
    <cellStyle name="Total 2 5 2 7 3 3" xfId="43695"/>
    <cellStyle name="Total 2 5 2 7 4" xfId="43696"/>
    <cellStyle name="Total 2 5 2 7 4 2" xfId="43697"/>
    <cellStyle name="Total 2 5 2 7 4 3" xfId="43698"/>
    <cellStyle name="Total 2 5 2 7 5" xfId="43699"/>
    <cellStyle name="Total 2 5 2 7 5 2" xfId="43700"/>
    <cellStyle name="Total 2 5 2 7 5 3" xfId="43701"/>
    <cellStyle name="Total 2 5 2 7 6" xfId="43702"/>
    <cellStyle name="Total 2 5 2 7 6 2" xfId="43703"/>
    <cellStyle name="Total 2 5 2 7 6 3" xfId="43704"/>
    <cellStyle name="Total 2 5 2 7 7" xfId="43705"/>
    <cellStyle name="Total 2 5 2 7 8" xfId="43706"/>
    <cellStyle name="Total 2 5 2 7 9" xfId="43707"/>
    <cellStyle name="Total 2 5 2 8" xfId="43708"/>
    <cellStyle name="Total 2 5 2 8 2" xfId="43709"/>
    <cellStyle name="Total 2 5 2 8 2 2" xfId="43710"/>
    <cellStyle name="Total 2 5 2 8 2 3" xfId="43711"/>
    <cellStyle name="Total 2 5 2 8 3" xfId="43712"/>
    <cellStyle name="Total 2 5 2 8 3 2" xfId="43713"/>
    <cellStyle name="Total 2 5 2 8 3 3" xfId="43714"/>
    <cellStyle name="Total 2 5 2 8 4" xfId="43715"/>
    <cellStyle name="Total 2 5 2 8 4 2" xfId="43716"/>
    <cellStyle name="Total 2 5 2 8 4 3" xfId="43717"/>
    <cellStyle name="Total 2 5 2 8 5" xfId="43718"/>
    <cellStyle name="Total 2 5 2 8 5 2" xfId="43719"/>
    <cellStyle name="Total 2 5 2 8 5 3" xfId="43720"/>
    <cellStyle name="Total 2 5 2 8 6" xfId="43721"/>
    <cellStyle name="Total 2 5 2 8 6 2" xfId="43722"/>
    <cellStyle name="Total 2 5 2 8 6 3" xfId="43723"/>
    <cellStyle name="Total 2 5 2 8 7" xfId="43724"/>
    <cellStyle name="Total 2 5 2 8 8" xfId="43725"/>
    <cellStyle name="Total 2 5 2 8 9" xfId="43726"/>
    <cellStyle name="Total 2 5 2 9" xfId="43727"/>
    <cellStyle name="Total 2 5 2 9 2" xfId="43728"/>
    <cellStyle name="Total 2 5 2 9 2 2" xfId="43729"/>
    <cellStyle name="Total 2 5 2 9 2 3" xfId="43730"/>
    <cellStyle name="Total 2 5 2 9 3" xfId="43731"/>
    <cellStyle name="Total 2 5 2 9 3 2" xfId="43732"/>
    <cellStyle name="Total 2 5 2 9 3 3" xfId="43733"/>
    <cellStyle name="Total 2 5 2 9 4" xfId="43734"/>
    <cellStyle name="Total 2 5 2 9 4 2" xfId="43735"/>
    <cellStyle name="Total 2 5 2 9 4 3" xfId="43736"/>
    <cellStyle name="Total 2 5 2 9 5" xfId="43737"/>
    <cellStyle name="Total 2 5 2 9 5 2" xfId="43738"/>
    <cellStyle name="Total 2 5 2 9 5 3" xfId="43739"/>
    <cellStyle name="Total 2 5 2 9 6" xfId="43740"/>
    <cellStyle name="Total 2 5 2 9 6 2" xfId="43741"/>
    <cellStyle name="Total 2 5 2 9 6 3" xfId="43742"/>
    <cellStyle name="Total 2 5 2 9 7" xfId="43743"/>
    <cellStyle name="Total 2 5 2 9 8" xfId="43744"/>
    <cellStyle name="Total 2 5 2 9 9" xfId="43745"/>
    <cellStyle name="Total 2 5 20" xfId="43746"/>
    <cellStyle name="Total 2 5 21" xfId="43747"/>
    <cellStyle name="Total 2 5 22" xfId="43748"/>
    <cellStyle name="Total 2 5 3" xfId="43749"/>
    <cellStyle name="Total 2 5 3 10" xfId="43750"/>
    <cellStyle name="Total 2 5 3 10 2" xfId="43751"/>
    <cellStyle name="Total 2 5 3 10 2 2" xfId="43752"/>
    <cellStyle name="Total 2 5 3 10 2 3" xfId="43753"/>
    <cellStyle name="Total 2 5 3 10 3" xfId="43754"/>
    <cellStyle name="Total 2 5 3 10 3 2" xfId="43755"/>
    <cellStyle name="Total 2 5 3 10 3 3" xfId="43756"/>
    <cellStyle name="Total 2 5 3 10 4" xfId="43757"/>
    <cellStyle name="Total 2 5 3 10 4 2" xfId="43758"/>
    <cellStyle name="Total 2 5 3 10 4 3" xfId="43759"/>
    <cellStyle name="Total 2 5 3 10 5" xfId="43760"/>
    <cellStyle name="Total 2 5 3 10 5 2" xfId="43761"/>
    <cellStyle name="Total 2 5 3 10 5 3" xfId="43762"/>
    <cellStyle name="Total 2 5 3 10 6" xfId="43763"/>
    <cellStyle name="Total 2 5 3 10 6 2" xfId="43764"/>
    <cellStyle name="Total 2 5 3 10 6 3" xfId="43765"/>
    <cellStyle name="Total 2 5 3 10 7" xfId="43766"/>
    <cellStyle name="Total 2 5 3 10 8" xfId="43767"/>
    <cellStyle name="Total 2 5 3 10 9" xfId="43768"/>
    <cellStyle name="Total 2 5 3 11" xfId="43769"/>
    <cellStyle name="Total 2 5 3 11 2" xfId="43770"/>
    <cellStyle name="Total 2 5 3 11 2 2" xfId="43771"/>
    <cellStyle name="Total 2 5 3 11 2 3" xfId="43772"/>
    <cellStyle name="Total 2 5 3 11 3" xfId="43773"/>
    <cellStyle name="Total 2 5 3 11 3 2" xfId="43774"/>
    <cellStyle name="Total 2 5 3 11 3 3" xfId="43775"/>
    <cellStyle name="Total 2 5 3 11 4" xfId="43776"/>
    <cellStyle name="Total 2 5 3 11 4 2" xfId="43777"/>
    <cellStyle name="Total 2 5 3 11 4 3" xfId="43778"/>
    <cellStyle name="Total 2 5 3 11 5" xfId="43779"/>
    <cellStyle name="Total 2 5 3 11 5 2" xfId="43780"/>
    <cellStyle name="Total 2 5 3 11 5 3" xfId="43781"/>
    <cellStyle name="Total 2 5 3 11 6" xfId="43782"/>
    <cellStyle name="Total 2 5 3 11 6 2" xfId="43783"/>
    <cellStyle name="Total 2 5 3 11 6 3" xfId="43784"/>
    <cellStyle name="Total 2 5 3 11 7" xfId="43785"/>
    <cellStyle name="Total 2 5 3 11 8" xfId="43786"/>
    <cellStyle name="Total 2 5 3 11 9" xfId="43787"/>
    <cellStyle name="Total 2 5 3 12" xfId="43788"/>
    <cellStyle name="Total 2 5 3 12 2" xfId="43789"/>
    <cellStyle name="Total 2 5 3 12 2 2" xfId="43790"/>
    <cellStyle name="Total 2 5 3 12 2 3" xfId="43791"/>
    <cellStyle name="Total 2 5 3 12 3" xfId="43792"/>
    <cellStyle name="Total 2 5 3 12 3 2" xfId="43793"/>
    <cellStyle name="Total 2 5 3 12 3 3" xfId="43794"/>
    <cellStyle name="Total 2 5 3 12 4" xfId="43795"/>
    <cellStyle name="Total 2 5 3 12 4 2" xfId="43796"/>
    <cellStyle name="Total 2 5 3 12 4 3" xfId="43797"/>
    <cellStyle name="Total 2 5 3 12 5" xfId="43798"/>
    <cellStyle name="Total 2 5 3 12 5 2" xfId="43799"/>
    <cellStyle name="Total 2 5 3 12 5 3" xfId="43800"/>
    <cellStyle name="Total 2 5 3 12 6" xfId="43801"/>
    <cellStyle name="Total 2 5 3 12 6 2" xfId="43802"/>
    <cellStyle name="Total 2 5 3 12 6 3" xfId="43803"/>
    <cellStyle name="Total 2 5 3 12 7" xfId="43804"/>
    <cellStyle name="Total 2 5 3 12 8" xfId="43805"/>
    <cellStyle name="Total 2 5 3 12 9" xfId="43806"/>
    <cellStyle name="Total 2 5 3 13" xfId="43807"/>
    <cellStyle name="Total 2 5 3 13 2" xfId="43808"/>
    <cellStyle name="Total 2 5 3 13 2 2" xfId="43809"/>
    <cellStyle name="Total 2 5 3 13 2 3" xfId="43810"/>
    <cellStyle name="Total 2 5 3 13 3" xfId="43811"/>
    <cellStyle name="Total 2 5 3 13 3 2" xfId="43812"/>
    <cellStyle name="Total 2 5 3 13 3 3" xfId="43813"/>
    <cellStyle name="Total 2 5 3 13 4" xfId="43814"/>
    <cellStyle name="Total 2 5 3 13 4 2" xfId="43815"/>
    <cellStyle name="Total 2 5 3 13 4 3" xfId="43816"/>
    <cellStyle name="Total 2 5 3 13 5" xfId="43817"/>
    <cellStyle name="Total 2 5 3 13 5 2" xfId="43818"/>
    <cellStyle name="Total 2 5 3 13 5 3" xfId="43819"/>
    <cellStyle name="Total 2 5 3 13 6" xfId="43820"/>
    <cellStyle name="Total 2 5 3 13 6 2" xfId="43821"/>
    <cellStyle name="Total 2 5 3 13 6 3" xfId="43822"/>
    <cellStyle name="Total 2 5 3 13 7" xfId="43823"/>
    <cellStyle name="Total 2 5 3 13 8" xfId="43824"/>
    <cellStyle name="Total 2 5 3 13 9" xfId="43825"/>
    <cellStyle name="Total 2 5 3 14" xfId="43826"/>
    <cellStyle name="Total 2 5 3 14 2" xfId="43827"/>
    <cellStyle name="Total 2 5 3 14 3" xfId="43828"/>
    <cellStyle name="Total 2 5 3 14 4" xfId="43829"/>
    <cellStyle name="Total 2 5 3 15" xfId="43830"/>
    <cellStyle name="Total 2 5 3 16" xfId="43831"/>
    <cellStyle name="Total 2 5 3 17" xfId="43832"/>
    <cellStyle name="Total 2 5 3 18" xfId="43833"/>
    <cellStyle name="Total 2 5 3 19" xfId="43834"/>
    <cellStyle name="Total 2 5 3 2" xfId="43835"/>
    <cellStyle name="Total 2 5 3 2 10" xfId="43836"/>
    <cellStyle name="Total 2 5 3 2 10 2" xfId="43837"/>
    <cellStyle name="Total 2 5 3 2 10 2 2" xfId="43838"/>
    <cellStyle name="Total 2 5 3 2 10 2 3" xfId="43839"/>
    <cellStyle name="Total 2 5 3 2 10 3" xfId="43840"/>
    <cellStyle name="Total 2 5 3 2 10 3 2" xfId="43841"/>
    <cellStyle name="Total 2 5 3 2 10 3 3" xfId="43842"/>
    <cellStyle name="Total 2 5 3 2 10 4" xfId="43843"/>
    <cellStyle name="Total 2 5 3 2 10 4 2" xfId="43844"/>
    <cellStyle name="Total 2 5 3 2 10 4 3" xfId="43845"/>
    <cellStyle name="Total 2 5 3 2 10 5" xfId="43846"/>
    <cellStyle name="Total 2 5 3 2 10 5 2" xfId="43847"/>
    <cellStyle name="Total 2 5 3 2 10 5 3" xfId="43848"/>
    <cellStyle name="Total 2 5 3 2 10 6" xfId="43849"/>
    <cellStyle name="Total 2 5 3 2 10 6 2" xfId="43850"/>
    <cellStyle name="Total 2 5 3 2 10 6 3" xfId="43851"/>
    <cellStyle name="Total 2 5 3 2 10 7" xfId="43852"/>
    <cellStyle name="Total 2 5 3 2 10 8" xfId="43853"/>
    <cellStyle name="Total 2 5 3 2 11" xfId="43854"/>
    <cellStyle name="Total 2 5 3 2 11 2" xfId="43855"/>
    <cellStyle name="Total 2 5 3 2 11 2 2" xfId="43856"/>
    <cellStyle name="Total 2 5 3 2 11 2 3" xfId="43857"/>
    <cellStyle name="Total 2 5 3 2 11 3" xfId="43858"/>
    <cellStyle name="Total 2 5 3 2 11 3 2" xfId="43859"/>
    <cellStyle name="Total 2 5 3 2 11 3 3" xfId="43860"/>
    <cellStyle name="Total 2 5 3 2 11 4" xfId="43861"/>
    <cellStyle name="Total 2 5 3 2 11 4 2" xfId="43862"/>
    <cellStyle name="Total 2 5 3 2 11 4 3" xfId="43863"/>
    <cellStyle name="Total 2 5 3 2 11 5" xfId="43864"/>
    <cellStyle name="Total 2 5 3 2 11 5 2" xfId="43865"/>
    <cellStyle name="Total 2 5 3 2 11 5 3" xfId="43866"/>
    <cellStyle name="Total 2 5 3 2 11 6" xfId="43867"/>
    <cellStyle name="Total 2 5 3 2 11 6 2" xfId="43868"/>
    <cellStyle name="Total 2 5 3 2 11 6 3" xfId="43869"/>
    <cellStyle name="Total 2 5 3 2 11 7" xfId="43870"/>
    <cellStyle name="Total 2 5 3 2 11 8" xfId="43871"/>
    <cellStyle name="Total 2 5 3 2 12" xfId="43872"/>
    <cellStyle name="Total 2 5 3 2 12 2" xfId="43873"/>
    <cellStyle name="Total 2 5 3 2 12 2 2" xfId="43874"/>
    <cellStyle name="Total 2 5 3 2 12 2 3" xfId="43875"/>
    <cellStyle name="Total 2 5 3 2 12 3" xfId="43876"/>
    <cellStyle name="Total 2 5 3 2 12 3 2" xfId="43877"/>
    <cellStyle name="Total 2 5 3 2 12 3 3" xfId="43878"/>
    <cellStyle name="Total 2 5 3 2 12 4" xfId="43879"/>
    <cellStyle name="Total 2 5 3 2 12 4 2" xfId="43880"/>
    <cellStyle name="Total 2 5 3 2 12 4 3" xfId="43881"/>
    <cellStyle name="Total 2 5 3 2 12 5" xfId="43882"/>
    <cellStyle name="Total 2 5 3 2 12 5 2" xfId="43883"/>
    <cellStyle name="Total 2 5 3 2 12 5 3" xfId="43884"/>
    <cellStyle name="Total 2 5 3 2 12 6" xfId="43885"/>
    <cellStyle name="Total 2 5 3 2 12 6 2" xfId="43886"/>
    <cellStyle name="Total 2 5 3 2 12 6 3" xfId="43887"/>
    <cellStyle name="Total 2 5 3 2 12 7" xfId="43888"/>
    <cellStyle name="Total 2 5 3 2 12 8" xfId="43889"/>
    <cellStyle name="Total 2 5 3 2 13" xfId="43890"/>
    <cellStyle name="Total 2 5 3 2 13 2" xfId="43891"/>
    <cellStyle name="Total 2 5 3 2 13 2 2" xfId="43892"/>
    <cellStyle name="Total 2 5 3 2 13 2 3" xfId="43893"/>
    <cellStyle name="Total 2 5 3 2 13 3" xfId="43894"/>
    <cellStyle name="Total 2 5 3 2 13 3 2" xfId="43895"/>
    <cellStyle name="Total 2 5 3 2 13 3 3" xfId="43896"/>
    <cellStyle name="Total 2 5 3 2 13 4" xfId="43897"/>
    <cellStyle name="Total 2 5 3 2 13 4 2" xfId="43898"/>
    <cellStyle name="Total 2 5 3 2 13 4 3" xfId="43899"/>
    <cellStyle name="Total 2 5 3 2 13 5" xfId="43900"/>
    <cellStyle name="Total 2 5 3 2 13 5 2" xfId="43901"/>
    <cellStyle name="Total 2 5 3 2 13 5 3" xfId="43902"/>
    <cellStyle name="Total 2 5 3 2 13 6" xfId="43903"/>
    <cellStyle name="Total 2 5 3 2 13 6 2" xfId="43904"/>
    <cellStyle name="Total 2 5 3 2 13 6 3" xfId="43905"/>
    <cellStyle name="Total 2 5 3 2 13 7" xfId="43906"/>
    <cellStyle name="Total 2 5 3 2 13 8" xfId="43907"/>
    <cellStyle name="Total 2 5 3 2 14" xfId="43908"/>
    <cellStyle name="Total 2 5 3 2 14 2" xfId="43909"/>
    <cellStyle name="Total 2 5 3 2 14 2 2" xfId="43910"/>
    <cellStyle name="Total 2 5 3 2 14 2 3" xfId="43911"/>
    <cellStyle name="Total 2 5 3 2 14 3" xfId="43912"/>
    <cellStyle name="Total 2 5 3 2 14 3 2" xfId="43913"/>
    <cellStyle name="Total 2 5 3 2 14 3 3" xfId="43914"/>
    <cellStyle name="Total 2 5 3 2 14 4" xfId="43915"/>
    <cellStyle name="Total 2 5 3 2 14 4 2" xfId="43916"/>
    <cellStyle name="Total 2 5 3 2 14 4 3" xfId="43917"/>
    <cellStyle name="Total 2 5 3 2 14 5" xfId="43918"/>
    <cellStyle name="Total 2 5 3 2 14 5 2" xfId="43919"/>
    <cellStyle name="Total 2 5 3 2 14 5 3" xfId="43920"/>
    <cellStyle name="Total 2 5 3 2 14 6" xfId="43921"/>
    <cellStyle name="Total 2 5 3 2 14 6 2" xfId="43922"/>
    <cellStyle name="Total 2 5 3 2 14 6 3" xfId="43923"/>
    <cellStyle name="Total 2 5 3 2 14 7" xfId="43924"/>
    <cellStyle name="Total 2 5 3 2 14 8" xfId="43925"/>
    <cellStyle name="Total 2 5 3 2 15" xfId="43926"/>
    <cellStyle name="Total 2 5 3 2 15 2" xfId="43927"/>
    <cellStyle name="Total 2 5 3 2 15 3" xfId="43928"/>
    <cellStyle name="Total 2 5 3 2 16" xfId="43929"/>
    <cellStyle name="Total 2 5 3 2 16 2" xfId="43930"/>
    <cellStyle name="Total 2 5 3 2 16 3" xfId="43931"/>
    <cellStyle name="Total 2 5 3 2 17" xfId="43932"/>
    <cellStyle name="Total 2 5 3 2 18" xfId="43933"/>
    <cellStyle name="Total 2 5 3 2 2" xfId="43934"/>
    <cellStyle name="Total 2 5 3 2 2 2" xfId="43935"/>
    <cellStyle name="Total 2 5 3 2 2 2 2" xfId="43936"/>
    <cellStyle name="Total 2 5 3 2 2 2 3" xfId="43937"/>
    <cellStyle name="Total 2 5 3 2 2 3" xfId="43938"/>
    <cellStyle name="Total 2 5 3 2 2 3 2" xfId="43939"/>
    <cellStyle name="Total 2 5 3 2 2 3 3" xfId="43940"/>
    <cellStyle name="Total 2 5 3 2 2 4" xfId="43941"/>
    <cellStyle name="Total 2 5 3 2 2 4 2" xfId="43942"/>
    <cellStyle name="Total 2 5 3 2 2 4 3" xfId="43943"/>
    <cellStyle name="Total 2 5 3 2 2 5" xfId="43944"/>
    <cellStyle name="Total 2 5 3 2 2 5 2" xfId="43945"/>
    <cellStyle name="Total 2 5 3 2 2 5 3" xfId="43946"/>
    <cellStyle name="Total 2 5 3 2 2 6" xfId="43947"/>
    <cellStyle name="Total 2 5 3 2 2 6 2" xfId="43948"/>
    <cellStyle name="Total 2 5 3 2 2 6 3" xfId="43949"/>
    <cellStyle name="Total 2 5 3 2 2 7" xfId="43950"/>
    <cellStyle name="Total 2 5 3 2 2 8" xfId="43951"/>
    <cellStyle name="Total 2 5 3 2 2 9" xfId="43952"/>
    <cellStyle name="Total 2 5 3 2 3" xfId="43953"/>
    <cellStyle name="Total 2 5 3 2 3 2" xfId="43954"/>
    <cellStyle name="Total 2 5 3 2 3 2 2" xfId="43955"/>
    <cellStyle name="Total 2 5 3 2 3 2 3" xfId="43956"/>
    <cellStyle name="Total 2 5 3 2 3 3" xfId="43957"/>
    <cellStyle name="Total 2 5 3 2 3 3 2" xfId="43958"/>
    <cellStyle name="Total 2 5 3 2 3 3 3" xfId="43959"/>
    <cellStyle name="Total 2 5 3 2 3 4" xfId="43960"/>
    <cellStyle name="Total 2 5 3 2 3 4 2" xfId="43961"/>
    <cellStyle name="Total 2 5 3 2 3 4 3" xfId="43962"/>
    <cellStyle name="Total 2 5 3 2 3 5" xfId="43963"/>
    <cellStyle name="Total 2 5 3 2 3 5 2" xfId="43964"/>
    <cellStyle name="Total 2 5 3 2 3 5 3" xfId="43965"/>
    <cellStyle name="Total 2 5 3 2 3 6" xfId="43966"/>
    <cellStyle name="Total 2 5 3 2 3 6 2" xfId="43967"/>
    <cellStyle name="Total 2 5 3 2 3 6 3" xfId="43968"/>
    <cellStyle name="Total 2 5 3 2 3 7" xfId="43969"/>
    <cellStyle name="Total 2 5 3 2 3 8" xfId="43970"/>
    <cellStyle name="Total 2 5 3 2 3 9" xfId="43971"/>
    <cellStyle name="Total 2 5 3 2 4" xfId="43972"/>
    <cellStyle name="Total 2 5 3 2 4 2" xfId="43973"/>
    <cellStyle name="Total 2 5 3 2 4 2 2" xfId="43974"/>
    <cellStyle name="Total 2 5 3 2 4 2 3" xfId="43975"/>
    <cellStyle name="Total 2 5 3 2 4 3" xfId="43976"/>
    <cellStyle name="Total 2 5 3 2 4 3 2" xfId="43977"/>
    <cellStyle name="Total 2 5 3 2 4 3 3" xfId="43978"/>
    <cellStyle name="Total 2 5 3 2 4 4" xfId="43979"/>
    <cellStyle name="Total 2 5 3 2 4 4 2" xfId="43980"/>
    <cellStyle name="Total 2 5 3 2 4 4 3" xfId="43981"/>
    <cellStyle name="Total 2 5 3 2 4 5" xfId="43982"/>
    <cellStyle name="Total 2 5 3 2 4 5 2" xfId="43983"/>
    <cellStyle name="Total 2 5 3 2 4 5 3" xfId="43984"/>
    <cellStyle name="Total 2 5 3 2 4 6" xfId="43985"/>
    <cellStyle name="Total 2 5 3 2 4 6 2" xfId="43986"/>
    <cellStyle name="Total 2 5 3 2 4 6 3" xfId="43987"/>
    <cellStyle name="Total 2 5 3 2 4 7" xfId="43988"/>
    <cellStyle name="Total 2 5 3 2 4 8" xfId="43989"/>
    <cellStyle name="Total 2 5 3 2 4 9" xfId="43990"/>
    <cellStyle name="Total 2 5 3 2 5" xfId="43991"/>
    <cellStyle name="Total 2 5 3 2 5 2" xfId="43992"/>
    <cellStyle name="Total 2 5 3 2 5 2 2" xfId="43993"/>
    <cellStyle name="Total 2 5 3 2 5 2 3" xfId="43994"/>
    <cellStyle name="Total 2 5 3 2 5 3" xfId="43995"/>
    <cellStyle name="Total 2 5 3 2 5 3 2" xfId="43996"/>
    <cellStyle name="Total 2 5 3 2 5 3 3" xfId="43997"/>
    <cellStyle name="Total 2 5 3 2 5 4" xfId="43998"/>
    <cellStyle name="Total 2 5 3 2 5 4 2" xfId="43999"/>
    <cellStyle name="Total 2 5 3 2 5 4 3" xfId="44000"/>
    <cellStyle name="Total 2 5 3 2 5 5" xfId="44001"/>
    <cellStyle name="Total 2 5 3 2 5 5 2" xfId="44002"/>
    <cellStyle name="Total 2 5 3 2 5 5 3" xfId="44003"/>
    <cellStyle name="Total 2 5 3 2 5 6" xfId="44004"/>
    <cellStyle name="Total 2 5 3 2 5 6 2" xfId="44005"/>
    <cellStyle name="Total 2 5 3 2 5 6 3" xfId="44006"/>
    <cellStyle name="Total 2 5 3 2 5 7" xfId="44007"/>
    <cellStyle name="Total 2 5 3 2 5 8" xfId="44008"/>
    <cellStyle name="Total 2 5 3 2 5 9" xfId="44009"/>
    <cellStyle name="Total 2 5 3 2 6" xfId="44010"/>
    <cellStyle name="Total 2 5 3 2 6 2" xfId="44011"/>
    <cellStyle name="Total 2 5 3 2 6 2 2" xfId="44012"/>
    <cellStyle name="Total 2 5 3 2 6 2 3" xfId="44013"/>
    <cellStyle name="Total 2 5 3 2 6 3" xfId="44014"/>
    <cellStyle name="Total 2 5 3 2 6 3 2" xfId="44015"/>
    <cellStyle name="Total 2 5 3 2 6 3 3" xfId="44016"/>
    <cellStyle name="Total 2 5 3 2 6 4" xfId="44017"/>
    <cellStyle name="Total 2 5 3 2 6 4 2" xfId="44018"/>
    <cellStyle name="Total 2 5 3 2 6 4 3" xfId="44019"/>
    <cellStyle name="Total 2 5 3 2 6 5" xfId="44020"/>
    <cellStyle name="Total 2 5 3 2 6 5 2" xfId="44021"/>
    <cellStyle name="Total 2 5 3 2 6 5 3" xfId="44022"/>
    <cellStyle name="Total 2 5 3 2 6 6" xfId="44023"/>
    <cellStyle name="Total 2 5 3 2 6 6 2" xfId="44024"/>
    <cellStyle name="Total 2 5 3 2 6 6 3" xfId="44025"/>
    <cellStyle name="Total 2 5 3 2 6 7" xfId="44026"/>
    <cellStyle name="Total 2 5 3 2 6 8" xfId="44027"/>
    <cellStyle name="Total 2 5 3 2 6 9" xfId="44028"/>
    <cellStyle name="Total 2 5 3 2 7" xfId="44029"/>
    <cellStyle name="Total 2 5 3 2 7 2" xfId="44030"/>
    <cellStyle name="Total 2 5 3 2 7 2 2" xfId="44031"/>
    <cellStyle name="Total 2 5 3 2 7 2 3" xfId="44032"/>
    <cellStyle name="Total 2 5 3 2 7 3" xfId="44033"/>
    <cellStyle name="Total 2 5 3 2 7 3 2" xfId="44034"/>
    <cellStyle name="Total 2 5 3 2 7 3 3" xfId="44035"/>
    <cellStyle name="Total 2 5 3 2 7 4" xfId="44036"/>
    <cellStyle name="Total 2 5 3 2 7 4 2" xfId="44037"/>
    <cellStyle name="Total 2 5 3 2 7 4 3" xfId="44038"/>
    <cellStyle name="Total 2 5 3 2 7 5" xfId="44039"/>
    <cellStyle name="Total 2 5 3 2 7 5 2" xfId="44040"/>
    <cellStyle name="Total 2 5 3 2 7 5 3" xfId="44041"/>
    <cellStyle name="Total 2 5 3 2 7 6" xfId="44042"/>
    <cellStyle name="Total 2 5 3 2 7 6 2" xfId="44043"/>
    <cellStyle name="Total 2 5 3 2 7 6 3" xfId="44044"/>
    <cellStyle name="Total 2 5 3 2 7 7" xfId="44045"/>
    <cellStyle name="Total 2 5 3 2 7 8" xfId="44046"/>
    <cellStyle name="Total 2 5 3 2 7 9" xfId="44047"/>
    <cellStyle name="Total 2 5 3 2 8" xfId="44048"/>
    <cellStyle name="Total 2 5 3 2 8 2" xfId="44049"/>
    <cellStyle name="Total 2 5 3 2 8 2 2" xfId="44050"/>
    <cellStyle name="Total 2 5 3 2 8 2 3" xfId="44051"/>
    <cellStyle name="Total 2 5 3 2 8 3" xfId="44052"/>
    <cellStyle name="Total 2 5 3 2 8 3 2" xfId="44053"/>
    <cellStyle name="Total 2 5 3 2 8 3 3" xfId="44054"/>
    <cellStyle name="Total 2 5 3 2 8 4" xfId="44055"/>
    <cellStyle name="Total 2 5 3 2 8 4 2" xfId="44056"/>
    <cellStyle name="Total 2 5 3 2 8 4 3" xfId="44057"/>
    <cellStyle name="Total 2 5 3 2 8 5" xfId="44058"/>
    <cellStyle name="Total 2 5 3 2 8 5 2" xfId="44059"/>
    <cellStyle name="Total 2 5 3 2 8 5 3" xfId="44060"/>
    <cellStyle name="Total 2 5 3 2 8 6" xfId="44061"/>
    <cellStyle name="Total 2 5 3 2 8 6 2" xfId="44062"/>
    <cellStyle name="Total 2 5 3 2 8 6 3" xfId="44063"/>
    <cellStyle name="Total 2 5 3 2 8 7" xfId="44064"/>
    <cellStyle name="Total 2 5 3 2 8 8" xfId="44065"/>
    <cellStyle name="Total 2 5 3 2 8 9" xfId="44066"/>
    <cellStyle name="Total 2 5 3 2 9" xfId="44067"/>
    <cellStyle name="Total 2 5 3 2 9 2" xfId="44068"/>
    <cellStyle name="Total 2 5 3 2 9 2 2" xfId="44069"/>
    <cellStyle name="Total 2 5 3 2 9 2 3" xfId="44070"/>
    <cellStyle name="Total 2 5 3 2 9 3" xfId="44071"/>
    <cellStyle name="Total 2 5 3 2 9 3 2" xfId="44072"/>
    <cellStyle name="Total 2 5 3 2 9 3 3" xfId="44073"/>
    <cellStyle name="Total 2 5 3 2 9 4" xfId="44074"/>
    <cellStyle name="Total 2 5 3 2 9 4 2" xfId="44075"/>
    <cellStyle name="Total 2 5 3 2 9 4 3" xfId="44076"/>
    <cellStyle name="Total 2 5 3 2 9 5" xfId="44077"/>
    <cellStyle name="Total 2 5 3 2 9 5 2" xfId="44078"/>
    <cellStyle name="Total 2 5 3 2 9 5 3" xfId="44079"/>
    <cellStyle name="Total 2 5 3 2 9 6" xfId="44080"/>
    <cellStyle name="Total 2 5 3 2 9 6 2" xfId="44081"/>
    <cellStyle name="Total 2 5 3 2 9 6 3" xfId="44082"/>
    <cellStyle name="Total 2 5 3 2 9 7" xfId="44083"/>
    <cellStyle name="Total 2 5 3 2 9 8" xfId="44084"/>
    <cellStyle name="Total 2 5 3 20" xfId="44085"/>
    <cellStyle name="Total 2 5 3 3" xfId="44086"/>
    <cellStyle name="Total 2 5 3 3 10" xfId="44087"/>
    <cellStyle name="Total 2 5 3 3 10 2" xfId="44088"/>
    <cellStyle name="Total 2 5 3 3 10 2 2" xfId="44089"/>
    <cellStyle name="Total 2 5 3 3 10 2 3" xfId="44090"/>
    <cellStyle name="Total 2 5 3 3 10 3" xfId="44091"/>
    <cellStyle name="Total 2 5 3 3 10 3 2" xfId="44092"/>
    <cellStyle name="Total 2 5 3 3 10 3 3" xfId="44093"/>
    <cellStyle name="Total 2 5 3 3 10 4" xfId="44094"/>
    <cellStyle name="Total 2 5 3 3 10 4 2" xfId="44095"/>
    <cellStyle name="Total 2 5 3 3 10 4 3" xfId="44096"/>
    <cellStyle name="Total 2 5 3 3 10 5" xfId="44097"/>
    <cellStyle name="Total 2 5 3 3 10 5 2" xfId="44098"/>
    <cellStyle name="Total 2 5 3 3 10 5 3" xfId="44099"/>
    <cellStyle name="Total 2 5 3 3 10 6" xfId="44100"/>
    <cellStyle name="Total 2 5 3 3 10 6 2" xfId="44101"/>
    <cellStyle name="Total 2 5 3 3 10 6 3" xfId="44102"/>
    <cellStyle name="Total 2 5 3 3 10 7" xfId="44103"/>
    <cellStyle name="Total 2 5 3 3 10 8" xfId="44104"/>
    <cellStyle name="Total 2 5 3 3 11" xfId="44105"/>
    <cellStyle name="Total 2 5 3 3 11 2" xfId="44106"/>
    <cellStyle name="Total 2 5 3 3 11 2 2" xfId="44107"/>
    <cellStyle name="Total 2 5 3 3 11 2 3" xfId="44108"/>
    <cellStyle name="Total 2 5 3 3 11 3" xfId="44109"/>
    <cellStyle name="Total 2 5 3 3 11 3 2" xfId="44110"/>
    <cellStyle name="Total 2 5 3 3 11 3 3" xfId="44111"/>
    <cellStyle name="Total 2 5 3 3 11 4" xfId="44112"/>
    <cellStyle name="Total 2 5 3 3 11 4 2" xfId="44113"/>
    <cellStyle name="Total 2 5 3 3 11 4 3" xfId="44114"/>
    <cellStyle name="Total 2 5 3 3 11 5" xfId="44115"/>
    <cellStyle name="Total 2 5 3 3 11 5 2" xfId="44116"/>
    <cellStyle name="Total 2 5 3 3 11 5 3" xfId="44117"/>
    <cellStyle name="Total 2 5 3 3 11 6" xfId="44118"/>
    <cellStyle name="Total 2 5 3 3 11 6 2" xfId="44119"/>
    <cellStyle name="Total 2 5 3 3 11 6 3" xfId="44120"/>
    <cellStyle name="Total 2 5 3 3 11 7" xfId="44121"/>
    <cellStyle name="Total 2 5 3 3 11 8" xfId="44122"/>
    <cellStyle name="Total 2 5 3 3 12" xfId="44123"/>
    <cellStyle name="Total 2 5 3 3 12 2" xfId="44124"/>
    <cellStyle name="Total 2 5 3 3 12 2 2" xfId="44125"/>
    <cellStyle name="Total 2 5 3 3 12 2 3" xfId="44126"/>
    <cellStyle name="Total 2 5 3 3 12 3" xfId="44127"/>
    <cellStyle name="Total 2 5 3 3 12 3 2" xfId="44128"/>
    <cellStyle name="Total 2 5 3 3 12 3 3" xfId="44129"/>
    <cellStyle name="Total 2 5 3 3 12 4" xfId="44130"/>
    <cellStyle name="Total 2 5 3 3 12 4 2" xfId="44131"/>
    <cellStyle name="Total 2 5 3 3 12 4 3" xfId="44132"/>
    <cellStyle name="Total 2 5 3 3 12 5" xfId="44133"/>
    <cellStyle name="Total 2 5 3 3 12 5 2" xfId="44134"/>
    <cellStyle name="Total 2 5 3 3 12 5 3" xfId="44135"/>
    <cellStyle name="Total 2 5 3 3 12 6" xfId="44136"/>
    <cellStyle name="Total 2 5 3 3 12 6 2" xfId="44137"/>
    <cellStyle name="Total 2 5 3 3 12 6 3" xfId="44138"/>
    <cellStyle name="Total 2 5 3 3 12 7" xfId="44139"/>
    <cellStyle name="Total 2 5 3 3 12 8" xfId="44140"/>
    <cellStyle name="Total 2 5 3 3 13" xfId="44141"/>
    <cellStyle name="Total 2 5 3 3 13 2" xfId="44142"/>
    <cellStyle name="Total 2 5 3 3 13 2 2" xfId="44143"/>
    <cellStyle name="Total 2 5 3 3 13 2 3" xfId="44144"/>
    <cellStyle name="Total 2 5 3 3 13 3" xfId="44145"/>
    <cellStyle name="Total 2 5 3 3 13 3 2" xfId="44146"/>
    <cellStyle name="Total 2 5 3 3 13 3 3" xfId="44147"/>
    <cellStyle name="Total 2 5 3 3 13 4" xfId="44148"/>
    <cellStyle name="Total 2 5 3 3 13 4 2" xfId="44149"/>
    <cellStyle name="Total 2 5 3 3 13 4 3" xfId="44150"/>
    <cellStyle name="Total 2 5 3 3 13 5" xfId="44151"/>
    <cellStyle name="Total 2 5 3 3 13 5 2" xfId="44152"/>
    <cellStyle name="Total 2 5 3 3 13 5 3" xfId="44153"/>
    <cellStyle name="Total 2 5 3 3 13 6" xfId="44154"/>
    <cellStyle name="Total 2 5 3 3 13 6 2" xfId="44155"/>
    <cellStyle name="Total 2 5 3 3 13 6 3" xfId="44156"/>
    <cellStyle name="Total 2 5 3 3 13 7" xfId="44157"/>
    <cellStyle name="Total 2 5 3 3 13 8" xfId="44158"/>
    <cellStyle name="Total 2 5 3 3 14" xfId="44159"/>
    <cellStyle name="Total 2 5 3 3 14 2" xfId="44160"/>
    <cellStyle name="Total 2 5 3 3 14 2 2" xfId="44161"/>
    <cellStyle name="Total 2 5 3 3 14 2 3" xfId="44162"/>
    <cellStyle name="Total 2 5 3 3 14 3" xfId="44163"/>
    <cellStyle name="Total 2 5 3 3 14 3 2" xfId="44164"/>
    <cellStyle name="Total 2 5 3 3 14 3 3" xfId="44165"/>
    <cellStyle name="Total 2 5 3 3 14 4" xfId="44166"/>
    <cellStyle name="Total 2 5 3 3 14 4 2" xfId="44167"/>
    <cellStyle name="Total 2 5 3 3 14 4 3" xfId="44168"/>
    <cellStyle name="Total 2 5 3 3 14 5" xfId="44169"/>
    <cellStyle name="Total 2 5 3 3 14 5 2" xfId="44170"/>
    <cellStyle name="Total 2 5 3 3 14 5 3" xfId="44171"/>
    <cellStyle name="Total 2 5 3 3 14 6" xfId="44172"/>
    <cellStyle name="Total 2 5 3 3 14 6 2" xfId="44173"/>
    <cellStyle name="Total 2 5 3 3 14 6 3" xfId="44174"/>
    <cellStyle name="Total 2 5 3 3 14 7" xfId="44175"/>
    <cellStyle name="Total 2 5 3 3 14 8" xfId="44176"/>
    <cellStyle name="Total 2 5 3 3 15" xfId="44177"/>
    <cellStyle name="Total 2 5 3 3 15 2" xfId="44178"/>
    <cellStyle name="Total 2 5 3 3 15 3" xfId="44179"/>
    <cellStyle name="Total 2 5 3 3 16" xfId="44180"/>
    <cellStyle name="Total 2 5 3 3 16 2" xfId="44181"/>
    <cellStyle name="Total 2 5 3 3 16 3" xfId="44182"/>
    <cellStyle name="Total 2 5 3 3 17" xfId="44183"/>
    <cellStyle name="Total 2 5 3 3 18" xfId="44184"/>
    <cellStyle name="Total 2 5 3 3 2" xfId="44185"/>
    <cellStyle name="Total 2 5 3 3 2 2" xfId="44186"/>
    <cellStyle name="Total 2 5 3 3 2 2 2" xfId="44187"/>
    <cellStyle name="Total 2 5 3 3 2 2 3" xfId="44188"/>
    <cellStyle name="Total 2 5 3 3 2 3" xfId="44189"/>
    <cellStyle name="Total 2 5 3 3 2 3 2" xfId="44190"/>
    <cellStyle name="Total 2 5 3 3 2 3 3" xfId="44191"/>
    <cellStyle name="Total 2 5 3 3 2 4" xfId="44192"/>
    <cellStyle name="Total 2 5 3 3 2 4 2" xfId="44193"/>
    <cellStyle name="Total 2 5 3 3 2 4 3" xfId="44194"/>
    <cellStyle name="Total 2 5 3 3 2 5" xfId="44195"/>
    <cellStyle name="Total 2 5 3 3 2 5 2" xfId="44196"/>
    <cellStyle name="Total 2 5 3 3 2 5 3" xfId="44197"/>
    <cellStyle name="Total 2 5 3 3 2 6" xfId="44198"/>
    <cellStyle name="Total 2 5 3 3 2 6 2" xfId="44199"/>
    <cellStyle name="Total 2 5 3 3 2 6 3" xfId="44200"/>
    <cellStyle name="Total 2 5 3 3 2 7" xfId="44201"/>
    <cellStyle name="Total 2 5 3 3 2 8" xfId="44202"/>
    <cellStyle name="Total 2 5 3 3 2 9" xfId="44203"/>
    <cellStyle name="Total 2 5 3 3 3" xfId="44204"/>
    <cellStyle name="Total 2 5 3 3 3 2" xfId="44205"/>
    <cellStyle name="Total 2 5 3 3 3 2 2" xfId="44206"/>
    <cellStyle name="Total 2 5 3 3 3 2 3" xfId="44207"/>
    <cellStyle name="Total 2 5 3 3 3 3" xfId="44208"/>
    <cellStyle name="Total 2 5 3 3 3 3 2" xfId="44209"/>
    <cellStyle name="Total 2 5 3 3 3 3 3" xfId="44210"/>
    <cellStyle name="Total 2 5 3 3 3 4" xfId="44211"/>
    <cellStyle name="Total 2 5 3 3 3 4 2" xfId="44212"/>
    <cellStyle name="Total 2 5 3 3 3 4 3" xfId="44213"/>
    <cellStyle name="Total 2 5 3 3 3 5" xfId="44214"/>
    <cellStyle name="Total 2 5 3 3 3 5 2" xfId="44215"/>
    <cellStyle name="Total 2 5 3 3 3 5 3" xfId="44216"/>
    <cellStyle name="Total 2 5 3 3 3 6" xfId="44217"/>
    <cellStyle name="Total 2 5 3 3 3 6 2" xfId="44218"/>
    <cellStyle name="Total 2 5 3 3 3 6 3" xfId="44219"/>
    <cellStyle name="Total 2 5 3 3 3 7" xfId="44220"/>
    <cellStyle name="Total 2 5 3 3 3 8" xfId="44221"/>
    <cellStyle name="Total 2 5 3 3 3 9" xfId="44222"/>
    <cellStyle name="Total 2 5 3 3 4" xfId="44223"/>
    <cellStyle name="Total 2 5 3 3 4 2" xfId="44224"/>
    <cellStyle name="Total 2 5 3 3 4 2 2" xfId="44225"/>
    <cellStyle name="Total 2 5 3 3 4 2 3" xfId="44226"/>
    <cellStyle name="Total 2 5 3 3 4 3" xfId="44227"/>
    <cellStyle name="Total 2 5 3 3 4 3 2" xfId="44228"/>
    <cellStyle name="Total 2 5 3 3 4 3 3" xfId="44229"/>
    <cellStyle name="Total 2 5 3 3 4 4" xfId="44230"/>
    <cellStyle name="Total 2 5 3 3 4 4 2" xfId="44231"/>
    <cellStyle name="Total 2 5 3 3 4 4 3" xfId="44232"/>
    <cellStyle name="Total 2 5 3 3 4 5" xfId="44233"/>
    <cellStyle name="Total 2 5 3 3 4 5 2" xfId="44234"/>
    <cellStyle name="Total 2 5 3 3 4 5 3" xfId="44235"/>
    <cellStyle name="Total 2 5 3 3 4 6" xfId="44236"/>
    <cellStyle name="Total 2 5 3 3 4 6 2" xfId="44237"/>
    <cellStyle name="Total 2 5 3 3 4 6 3" xfId="44238"/>
    <cellStyle name="Total 2 5 3 3 4 7" xfId="44239"/>
    <cellStyle name="Total 2 5 3 3 4 8" xfId="44240"/>
    <cellStyle name="Total 2 5 3 3 4 9" xfId="44241"/>
    <cellStyle name="Total 2 5 3 3 5" xfId="44242"/>
    <cellStyle name="Total 2 5 3 3 5 2" xfId="44243"/>
    <cellStyle name="Total 2 5 3 3 5 2 2" xfId="44244"/>
    <cellStyle name="Total 2 5 3 3 5 2 3" xfId="44245"/>
    <cellStyle name="Total 2 5 3 3 5 3" xfId="44246"/>
    <cellStyle name="Total 2 5 3 3 5 3 2" xfId="44247"/>
    <cellStyle name="Total 2 5 3 3 5 3 3" xfId="44248"/>
    <cellStyle name="Total 2 5 3 3 5 4" xfId="44249"/>
    <cellStyle name="Total 2 5 3 3 5 4 2" xfId="44250"/>
    <cellStyle name="Total 2 5 3 3 5 4 3" xfId="44251"/>
    <cellStyle name="Total 2 5 3 3 5 5" xfId="44252"/>
    <cellStyle name="Total 2 5 3 3 5 5 2" xfId="44253"/>
    <cellStyle name="Total 2 5 3 3 5 5 3" xfId="44254"/>
    <cellStyle name="Total 2 5 3 3 5 6" xfId="44255"/>
    <cellStyle name="Total 2 5 3 3 5 6 2" xfId="44256"/>
    <cellStyle name="Total 2 5 3 3 5 6 3" xfId="44257"/>
    <cellStyle name="Total 2 5 3 3 5 7" xfId="44258"/>
    <cellStyle name="Total 2 5 3 3 5 8" xfId="44259"/>
    <cellStyle name="Total 2 5 3 3 5 9" xfId="44260"/>
    <cellStyle name="Total 2 5 3 3 6" xfId="44261"/>
    <cellStyle name="Total 2 5 3 3 6 2" xfId="44262"/>
    <cellStyle name="Total 2 5 3 3 6 2 2" xfId="44263"/>
    <cellStyle name="Total 2 5 3 3 6 2 3" xfId="44264"/>
    <cellStyle name="Total 2 5 3 3 6 3" xfId="44265"/>
    <cellStyle name="Total 2 5 3 3 6 3 2" xfId="44266"/>
    <cellStyle name="Total 2 5 3 3 6 3 3" xfId="44267"/>
    <cellStyle name="Total 2 5 3 3 6 4" xfId="44268"/>
    <cellStyle name="Total 2 5 3 3 6 4 2" xfId="44269"/>
    <cellStyle name="Total 2 5 3 3 6 4 3" xfId="44270"/>
    <cellStyle name="Total 2 5 3 3 6 5" xfId="44271"/>
    <cellStyle name="Total 2 5 3 3 6 5 2" xfId="44272"/>
    <cellStyle name="Total 2 5 3 3 6 5 3" xfId="44273"/>
    <cellStyle name="Total 2 5 3 3 6 6" xfId="44274"/>
    <cellStyle name="Total 2 5 3 3 6 6 2" xfId="44275"/>
    <cellStyle name="Total 2 5 3 3 6 6 3" xfId="44276"/>
    <cellStyle name="Total 2 5 3 3 6 7" xfId="44277"/>
    <cellStyle name="Total 2 5 3 3 6 8" xfId="44278"/>
    <cellStyle name="Total 2 5 3 3 6 9" xfId="44279"/>
    <cellStyle name="Total 2 5 3 3 7" xfId="44280"/>
    <cellStyle name="Total 2 5 3 3 7 2" xfId="44281"/>
    <cellStyle name="Total 2 5 3 3 7 2 2" xfId="44282"/>
    <cellStyle name="Total 2 5 3 3 7 2 3" xfId="44283"/>
    <cellStyle name="Total 2 5 3 3 7 3" xfId="44284"/>
    <cellStyle name="Total 2 5 3 3 7 3 2" xfId="44285"/>
    <cellStyle name="Total 2 5 3 3 7 3 3" xfId="44286"/>
    <cellStyle name="Total 2 5 3 3 7 4" xfId="44287"/>
    <cellStyle name="Total 2 5 3 3 7 4 2" xfId="44288"/>
    <cellStyle name="Total 2 5 3 3 7 4 3" xfId="44289"/>
    <cellStyle name="Total 2 5 3 3 7 5" xfId="44290"/>
    <cellStyle name="Total 2 5 3 3 7 5 2" xfId="44291"/>
    <cellStyle name="Total 2 5 3 3 7 5 3" xfId="44292"/>
    <cellStyle name="Total 2 5 3 3 7 6" xfId="44293"/>
    <cellStyle name="Total 2 5 3 3 7 6 2" xfId="44294"/>
    <cellStyle name="Total 2 5 3 3 7 6 3" xfId="44295"/>
    <cellStyle name="Total 2 5 3 3 7 7" xfId="44296"/>
    <cellStyle name="Total 2 5 3 3 7 8" xfId="44297"/>
    <cellStyle name="Total 2 5 3 3 7 9" xfId="44298"/>
    <cellStyle name="Total 2 5 3 3 8" xfId="44299"/>
    <cellStyle name="Total 2 5 3 3 8 2" xfId="44300"/>
    <cellStyle name="Total 2 5 3 3 8 2 2" xfId="44301"/>
    <cellStyle name="Total 2 5 3 3 8 2 3" xfId="44302"/>
    <cellStyle name="Total 2 5 3 3 8 3" xfId="44303"/>
    <cellStyle name="Total 2 5 3 3 8 3 2" xfId="44304"/>
    <cellStyle name="Total 2 5 3 3 8 3 3" xfId="44305"/>
    <cellStyle name="Total 2 5 3 3 8 4" xfId="44306"/>
    <cellStyle name="Total 2 5 3 3 8 4 2" xfId="44307"/>
    <cellStyle name="Total 2 5 3 3 8 4 3" xfId="44308"/>
    <cellStyle name="Total 2 5 3 3 8 5" xfId="44309"/>
    <cellStyle name="Total 2 5 3 3 8 5 2" xfId="44310"/>
    <cellStyle name="Total 2 5 3 3 8 5 3" xfId="44311"/>
    <cellStyle name="Total 2 5 3 3 8 6" xfId="44312"/>
    <cellStyle name="Total 2 5 3 3 8 6 2" xfId="44313"/>
    <cellStyle name="Total 2 5 3 3 8 6 3" xfId="44314"/>
    <cellStyle name="Total 2 5 3 3 8 7" xfId="44315"/>
    <cellStyle name="Total 2 5 3 3 8 8" xfId="44316"/>
    <cellStyle name="Total 2 5 3 3 8 9" xfId="44317"/>
    <cellStyle name="Total 2 5 3 3 9" xfId="44318"/>
    <cellStyle name="Total 2 5 3 3 9 2" xfId="44319"/>
    <cellStyle name="Total 2 5 3 3 9 2 2" xfId="44320"/>
    <cellStyle name="Total 2 5 3 3 9 2 3" xfId="44321"/>
    <cellStyle name="Total 2 5 3 3 9 3" xfId="44322"/>
    <cellStyle name="Total 2 5 3 3 9 3 2" xfId="44323"/>
    <cellStyle name="Total 2 5 3 3 9 3 3" xfId="44324"/>
    <cellStyle name="Total 2 5 3 3 9 4" xfId="44325"/>
    <cellStyle name="Total 2 5 3 3 9 4 2" xfId="44326"/>
    <cellStyle name="Total 2 5 3 3 9 4 3" xfId="44327"/>
    <cellStyle name="Total 2 5 3 3 9 5" xfId="44328"/>
    <cellStyle name="Total 2 5 3 3 9 5 2" xfId="44329"/>
    <cellStyle name="Total 2 5 3 3 9 5 3" xfId="44330"/>
    <cellStyle name="Total 2 5 3 3 9 6" xfId="44331"/>
    <cellStyle name="Total 2 5 3 3 9 6 2" xfId="44332"/>
    <cellStyle name="Total 2 5 3 3 9 6 3" xfId="44333"/>
    <cellStyle name="Total 2 5 3 3 9 7" xfId="44334"/>
    <cellStyle name="Total 2 5 3 3 9 8" xfId="44335"/>
    <cellStyle name="Total 2 5 3 4" xfId="44336"/>
    <cellStyle name="Total 2 5 3 4 10" xfId="44337"/>
    <cellStyle name="Total 2 5 3 4 11" xfId="44338"/>
    <cellStyle name="Total 2 5 3 4 2" xfId="44339"/>
    <cellStyle name="Total 2 5 3 4 2 2" xfId="44340"/>
    <cellStyle name="Total 2 5 3 4 2 3" xfId="44341"/>
    <cellStyle name="Total 2 5 3 4 2 4" xfId="44342"/>
    <cellStyle name="Total 2 5 3 4 3" xfId="44343"/>
    <cellStyle name="Total 2 5 3 4 3 2" xfId="44344"/>
    <cellStyle name="Total 2 5 3 4 3 3" xfId="44345"/>
    <cellStyle name="Total 2 5 3 4 3 4" xfId="44346"/>
    <cellStyle name="Total 2 5 3 4 4" xfId="44347"/>
    <cellStyle name="Total 2 5 3 4 4 2" xfId="44348"/>
    <cellStyle name="Total 2 5 3 4 4 3" xfId="44349"/>
    <cellStyle name="Total 2 5 3 4 4 4" xfId="44350"/>
    <cellStyle name="Total 2 5 3 4 5" xfId="44351"/>
    <cellStyle name="Total 2 5 3 4 5 2" xfId="44352"/>
    <cellStyle name="Total 2 5 3 4 5 3" xfId="44353"/>
    <cellStyle name="Total 2 5 3 4 5 4" xfId="44354"/>
    <cellStyle name="Total 2 5 3 4 6" xfId="44355"/>
    <cellStyle name="Total 2 5 3 4 6 2" xfId="44356"/>
    <cellStyle name="Total 2 5 3 4 6 3" xfId="44357"/>
    <cellStyle name="Total 2 5 3 4 6 4" xfId="44358"/>
    <cellStyle name="Total 2 5 3 4 7" xfId="44359"/>
    <cellStyle name="Total 2 5 3 4 8" xfId="44360"/>
    <cellStyle name="Total 2 5 3 4 9" xfId="44361"/>
    <cellStyle name="Total 2 5 3 5" xfId="44362"/>
    <cellStyle name="Total 2 5 3 5 10" xfId="44363"/>
    <cellStyle name="Total 2 5 3 5 11" xfId="44364"/>
    <cellStyle name="Total 2 5 3 5 2" xfId="44365"/>
    <cellStyle name="Total 2 5 3 5 2 2" xfId="44366"/>
    <cellStyle name="Total 2 5 3 5 2 3" xfId="44367"/>
    <cellStyle name="Total 2 5 3 5 2 4" xfId="44368"/>
    <cellStyle name="Total 2 5 3 5 3" xfId="44369"/>
    <cellStyle name="Total 2 5 3 5 3 2" xfId="44370"/>
    <cellStyle name="Total 2 5 3 5 3 3" xfId="44371"/>
    <cellStyle name="Total 2 5 3 5 3 4" xfId="44372"/>
    <cellStyle name="Total 2 5 3 5 4" xfId="44373"/>
    <cellStyle name="Total 2 5 3 5 4 2" xfId="44374"/>
    <cellStyle name="Total 2 5 3 5 4 3" xfId="44375"/>
    <cellStyle name="Total 2 5 3 5 4 4" xfId="44376"/>
    <cellStyle name="Total 2 5 3 5 5" xfId="44377"/>
    <cellStyle name="Total 2 5 3 5 5 2" xfId="44378"/>
    <cellStyle name="Total 2 5 3 5 5 3" xfId="44379"/>
    <cellStyle name="Total 2 5 3 5 5 4" xfId="44380"/>
    <cellStyle name="Total 2 5 3 5 6" xfId="44381"/>
    <cellStyle name="Total 2 5 3 5 6 2" xfId="44382"/>
    <cellStyle name="Total 2 5 3 5 6 3" xfId="44383"/>
    <cellStyle name="Total 2 5 3 5 6 4" xfId="44384"/>
    <cellStyle name="Total 2 5 3 5 7" xfId="44385"/>
    <cellStyle name="Total 2 5 3 5 8" xfId="44386"/>
    <cellStyle name="Total 2 5 3 5 9" xfId="44387"/>
    <cellStyle name="Total 2 5 3 6" xfId="44388"/>
    <cellStyle name="Total 2 5 3 6 2" xfId="44389"/>
    <cellStyle name="Total 2 5 3 6 2 2" xfId="44390"/>
    <cellStyle name="Total 2 5 3 6 2 3" xfId="44391"/>
    <cellStyle name="Total 2 5 3 6 3" xfId="44392"/>
    <cellStyle name="Total 2 5 3 6 3 2" xfId="44393"/>
    <cellStyle name="Total 2 5 3 6 3 3" xfId="44394"/>
    <cellStyle name="Total 2 5 3 6 4" xfId="44395"/>
    <cellStyle name="Total 2 5 3 6 4 2" xfId="44396"/>
    <cellStyle name="Total 2 5 3 6 4 3" xfId="44397"/>
    <cellStyle name="Total 2 5 3 6 5" xfId="44398"/>
    <cellStyle name="Total 2 5 3 6 5 2" xfId="44399"/>
    <cellStyle name="Total 2 5 3 6 5 3" xfId="44400"/>
    <cellStyle name="Total 2 5 3 6 6" xfId="44401"/>
    <cellStyle name="Total 2 5 3 6 6 2" xfId="44402"/>
    <cellStyle name="Total 2 5 3 6 6 3" xfId="44403"/>
    <cellStyle name="Total 2 5 3 6 7" xfId="44404"/>
    <cellStyle name="Total 2 5 3 6 8" xfId="44405"/>
    <cellStyle name="Total 2 5 3 6 9" xfId="44406"/>
    <cellStyle name="Total 2 5 3 7" xfId="44407"/>
    <cellStyle name="Total 2 5 3 7 2" xfId="44408"/>
    <cellStyle name="Total 2 5 3 7 2 2" xfId="44409"/>
    <cellStyle name="Total 2 5 3 7 2 3" xfId="44410"/>
    <cellStyle name="Total 2 5 3 7 3" xfId="44411"/>
    <cellStyle name="Total 2 5 3 7 3 2" xfId="44412"/>
    <cellStyle name="Total 2 5 3 7 3 3" xfId="44413"/>
    <cellStyle name="Total 2 5 3 7 4" xfId="44414"/>
    <cellStyle name="Total 2 5 3 7 4 2" xfId="44415"/>
    <cellStyle name="Total 2 5 3 7 4 3" xfId="44416"/>
    <cellStyle name="Total 2 5 3 7 5" xfId="44417"/>
    <cellStyle name="Total 2 5 3 7 5 2" xfId="44418"/>
    <cellStyle name="Total 2 5 3 7 5 3" xfId="44419"/>
    <cellStyle name="Total 2 5 3 7 6" xfId="44420"/>
    <cellStyle name="Total 2 5 3 7 6 2" xfId="44421"/>
    <cellStyle name="Total 2 5 3 7 6 3" xfId="44422"/>
    <cellStyle name="Total 2 5 3 7 7" xfId="44423"/>
    <cellStyle name="Total 2 5 3 7 8" xfId="44424"/>
    <cellStyle name="Total 2 5 3 7 9" xfId="44425"/>
    <cellStyle name="Total 2 5 3 8" xfId="44426"/>
    <cellStyle name="Total 2 5 3 8 2" xfId="44427"/>
    <cellStyle name="Total 2 5 3 8 2 2" xfId="44428"/>
    <cellStyle name="Total 2 5 3 8 2 3" xfId="44429"/>
    <cellStyle name="Total 2 5 3 8 3" xfId="44430"/>
    <cellStyle name="Total 2 5 3 8 3 2" xfId="44431"/>
    <cellStyle name="Total 2 5 3 8 3 3" xfId="44432"/>
    <cellStyle name="Total 2 5 3 8 4" xfId="44433"/>
    <cellStyle name="Total 2 5 3 8 4 2" xfId="44434"/>
    <cellStyle name="Total 2 5 3 8 4 3" xfId="44435"/>
    <cellStyle name="Total 2 5 3 8 5" xfId="44436"/>
    <cellStyle name="Total 2 5 3 8 5 2" xfId="44437"/>
    <cellStyle name="Total 2 5 3 8 5 3" xfId="44438"/>
    <cellStyle name="Total 2 5 3 8 6" xfId="44439"/>
    <cellStyle name="Total 2 5 3 8 6 2" xfId="44440"/>
    <cellStyle name="Total 2 5 3 8 6 3" xfId="44441"/>
    <cellStyle name="Total 2 5 3 8 7" xfId="44442"/>
    <cellStyle name="Total 2 5 3 8 8" xfId="44443"/>
    <cellStyle name="Total 2 5 3 8 9" xfId="44444"/>
    <cellStyle name="Total 2 5 3 9" xfId="44445"/>
    <cellStyle name="Total 2 5 3 9 2" xfId="44446"/>
    <cellStyle name="Total 2 5 3 9 2 2" xfId="44447"/>
    <cellStyle name="Total 2 5 3 9 2 3" xfId="44448"/>
    <cellStyle name="Total 2 5 3 9 3" xfId="44449"/>
    <cellStyle name="Total 2 5 3 9 3 2" xfId="44450"/>
    <cellStyle name="Total 2 5 3 9 3 3" xfId="44451"/>
    <cellStyle name="Total 2 5 3 9 4" xfId="44452"/>
    <cellStyle name="Total 2 5 3 9 4 2" xfId="44453"/>
    <cellStyle name="Total 2 5 3 9 4 3" xfId="44454"/>
    <cellStyle name="Total 2 5 3 9 5" xfId="44455"/>
    <cellStyle name="Total 2 5 3 9 5 2" xfId="44456"/>
    <cellStyle name="Total 2 5 3 9 5 3" xfId="44457"/>
    <cellStyle name="Total 2 5 3 9 6" xfId="44458"/>
    <cellStyle name="Total 2 5 3 9 6 2" xfId="44459"/>
    <cellStyle name="Total 2 5 3 9 6 3" xfId="44460"/>
    <cellStyle name="Total 2 5 3 9 7" xfId="44461"/>
    <cellStyle name="Total 2 5 3 9 8" xfId="44462"/>
    <cellStyle name="Total 2 5 3 9 9" xfId="44463"/>
    <cellStyle name="Total 2 5 4" xfId="44464"/>
    <cellStyle name="Total 2 5 4 10" xfId="44465"/>
    <cellStyle name="Total 2 5 4 10 2" xfId="44466"/>
    <cellStyle name="Total 2 5 4 10 2 2" xfId="44467"/>
    <cellStyle name="Total 2 5 4 10 2 3" xfId="44468"/>
    <cellStyle name="Total 2 5 4 10 3" xfId="44469"/>
    <cellStyle name="Total 2 5 4 10 3 2" xfId="44470"/>
    <cellStyle name="Total 2 5 4 10 3 3" xfId="44471"/>
    <cellStyle name="Total 2 5 4 10 4" xfId="44472"/>
    <cellStyle name="Total 2 5 4 10 4 2" xfId="44473"/>
    <cellStyle name="Total 2 5 4 10 4 3" xfId="44474"/>
    <cellStyle name="Total 2 5 4 10 5" xfId="44475"/>
    <cellStyle name="Total 2 5 4 10 5 2" xfId="44476"/>
    <cellStyle name="Total 2 5 4 10 5 3" xfId="44477"/>
    <cellStyle name="Total 2 5 4 10 6" xfId="44478"/>
    <cellStyle name="Total 2 5 4 10 6 2" xfId="44479"/>
    <cellStyle name="Total 2 5 4 10 6 3" xfId="44480"/>
    <cellStyle name="Total 2 5 4 10 7" xfId="44481"/>
    <cellStyle name="Total 2 5 4 10 8" xfId="44482"/>
    <cellStyle name="Total 2 5 4 11" xfId="44483"/>
    <cellStyle name="Total 2 5 4 11 2" xfId="44484"/>
    <cellStyle name="Total 2 5 4 11 2 2" xfId="44485"/>
    <cellStyle name="Total 2 5 4 11 2 3" xfId="44486"/>
    <cellStyle name="Total 2 5 4 11 3" xfId="44487"/>
    <cellStyle name="Total 2 5 4 11 3 2" xfId="44488"/>
    <cellStyle name="Total 2 5 4 11 3 3" xfId="44489"/>
    <cellStyle name="Total 2 5 4 11 4" xfId="44490"/>
    <cellStyle name="Total 2 5 4 11 4 2" xfId="44491"/>
    <cellStyle name="Total 2 5 4 11 4 3" xfId="44492"/>
    <cellStyle name="Total 2 5 4 11 5" xfId="44493"/>
    <cellStyle name="Total 2 5 4 11 5 2" xfId="44494"/>
    <cellStyle name="Total 2 5 4 11 5 3" xfId="44495"/>
    <cellStyle name="Total 2 5 4 11 6" xfId="44496"/>
    <cellStyle name="Total 2 5 4 11 6 2" xfId="44497"/>
    <cellStyle name="Total 2 5 4 11 6 3" xfId="44498"/>
    <cellStyle name="Total 2 5 4 11 7" xfId="44499"/>
    <cellStyle name="Total 2 5 4 11 8" xfId="44500"/>
    <cellStyle name="Total 2 5 4 12" xfId="44501"/>
    <cellStyle name="Total 2 5 4 12 2" xfId="44502"/>
    <cellStyle name="Total 2 5 4 12 2 2" xfId="44503"/>
    <cellStyle name="Total 2 5 4 12 2 3" xfId="44504"/>
    <cellStyle name="Total 2 5 4 12 3" xfId="44505"/>
    <cellStyle name="Total 2 5 4 12 3 2" xfId="44506"/>
    <cellStyle name="Total 2 5 4 12 3 3" xfId="44507"/>
    <cellStyle name="Total 2 5 4 12 4" xfId="44508"/>
    <cellStyle name="Total 2 5 4 12 4 2" xfId="44509"/>
    <cellStyle name="Total 2 5 4 12 4 3" xfId="44510"/>
    <cellStyle name="Total 2 5 4 12 5" xfId="44511"/>
    <cellStyle name="Total 2 5 4 12 5 2" xfId="44512"/>
    <cellStyle name="Total 2 5 4 12 5 3" xfId="44513"/>
    <cellStyle name="Total 2 5 4 12 6" xfId="44514"/>
    <cellStyle name="Total 2 5 4 12 6 2" xfId="44515"/>
    <cellStyle name="Total 2 5 4 12 6 3" xfId="44516"/>
    <cellStyle name="Total 2 5 4 12 7" xfId="44517"/>
    <cellStyle name="Total 2 5 4 12 8" xfId="44518"/>
    <cellStyle name="Total 2 5 4 13" xfId="44519"/>
    <cellStyle name="Total 2 5 4 13 2" xfId="44520"/>
    <cellStyle name="Total 2 5 4 13 2 2" xfId="44521"/>
    <cellStyle name="Total 2 5 4 13 2 3" xfId="44522"/>
    <cellStyle name="Total 2 5 4 13 3" xfId="44523"/>
    <cellStyle name="Total 2 5 4 13 3 2" xfId="44524"/>
    <cellStyle name="Total 2 5 4 13 3 3" xfId="44525"/>
    <cellStyle name="Total 2 5 4 13 4" xfId="44526"/>
    <cellStyle name="Total 2 5 4 13 4 2" xfId="44527"/>
    <cellStyle name="Total 2 5 4 13 4 3" xfId="44528"/>
    <cellStyle name="Total 2 5 4 13 5" xfId="44529"/>
    <cellStyle name="Total 2 5 4 13 5 2" xfId="44530"/>
    <cellStyle name="Total 2 5 4 13 5 3" xfId="44531"/>
    <cellStyle name="Total 2 5 4 13 6" xfId="44532"/>
    <cellStyle name="Total 2 5 4 13 6 2" xfId="44533"/>
    <cellStyle name="Total 2 5 4 13 6 3" xfId="44534"/>
    <cellStyle name="Total 2 5 4 13 7" xfId="44535"/>
    <cellStyle name="Total 2 5 4 13 8" xfId="44536"/>
    <cellStyle name="Total 2 5 4 14" xfId="44537"/>
    <cellStyle name="Total 2 5 4 14 2" xfId="44538"/>
    <cellStyle name="Total 2 5 4 14 2 2" xfId="44539"/>
    <cellStyle name="Total 2 5 4 14 2 3" xfId="44540"/>
    <cellStyle name="Total 2 5 4 14 3" xfId="44541"/>
    <cellStyle name="Total 2 5 4 14 3 2" xfId="44542"/>
    <cellStyle name="Total 2 5 4 14 3 3" xfId="44543"/>
    <cellStyle name="Total 2 5 4 14 4" xfId="44544"/>
    <cellStyle name="Total 2 5 4 14 4 2" xfId="44545"/>
    <cellStyle name="Total 2 5 4 14 4 3" xfId="44546"/>
    <cellStyle name="Total 2 5 4 14 5" xfId="44547"/>
    <cellStyle name="Total 2 5 4 14 5 2" xfId="44548"/>
    <cellStyle name="Total 2 5 4 14 5 3" xfId="44549"/>
    <cellStyle name="Total 2 5 4 14 6" xfId="44550"/>
    <cellStyle name="Total 2 5 4 14 6 2" xfId="44551"/>
    <cellStyle name="Total 2 5 4 14 6 3" xfId="44552"/>
    <cellStyle name="Total 2 5 4 14 7" xfId="44553"/>
    <cellStyle name="Total 2 5 4 14 8" xfId="44554"/>
    <cellStyle name="Total 2 5 4 15" xfId="44555"/>
    <cellStyle name="Total 2 5 4 15 2" xfId="44556"/>
    <cellStyle name="Total 2 5 4 15 3" xfId="44557"/>
    <cellStyle name="Total 2 5 4 16" xfId="44558"/>
    <cellStyle name="Total 2 5 4 16 2" xfId="44559"/>
    <cellStyle name="Total 2 5 4 16 3" xfId="44560"/>
    <cellStyle name="Total 2 5 4 17" xfId="44561"/>
    <cellStyle name="Total 2 5 4 18" xfId="44562"/>
    <cellStyle name="Total 2 5 4 2" xfId="44563"/>
    <cellStyle name="Total 2 5 4 2 2" xfId="44564"/>
    <cellStyle name="Total 2 5 4 2 2 2" xfId="44565"/>
    <cellStyle name="Total 2 5 4 2 2 3" xfId="44566"/>
    <cellStyle name="Total 2 5 4 2 3" xfId="44567"/>
    <cellStyle name="Total 2 5 4 2 3 2" xfId="44568"/>
    <cellStyle name="Total 2 5 4 2 3 3" xfId="44569"/>
    <cellStyle name="Total 2 5 4 2 4" xfId="44570"/>
    <cellStyle name="Total 2 5 4 2 4 2" xfId="44571"/>
    <cellStyle name="Total 2 5 4 2 4 3" xfId="44572"/>
    <cellStyle name="Total 2 5 4 2 5" xfId="44573"/>
    <cellStyle name="Total 2 5 4 2 5 2" xfId="44574"/>
    <cellStyle name="Total 2 5 4 2 5 3" xfId="44575"/>
    <cellStyle name="Total 2 5 4 2 6" xfId="44576"/>
    <cellStyle name="Total 2 5 4 2 6 2" xfId="44577"/>
    <cellStyle name="Total 2 5 4 2 6 3" xfId="44578"/>
    <cellStyle name="Total 2 5 4 2 7" xfId="44579"/>
    <cellStyle name="Total 2 5 4 2 8" xfId="44580"/>
    <cellStyle name="Total 2 5 4 2 9" xfId="44581"/>
    <cellStyle name="Total 2 5 4 3" xfId="44582"/>
    <cellStyle name="Total 2 5 4 3 2" xfId="44583"/>
    <cellStyle name="Total 2 5 4 3 2 2" xfId="44584"/>
    <cellStyle name="Total 2 5 4 3 2 3" xfId="44585"/>
    <cellStyle name="Total 2 5 4 3 3" xfId="44586"/>
    <cellStyle name="Total 2 5 4 3 3 2" xfId="44587"/>
    <cellStyle name="Total 2 5 4 3 3 3" xfId="44588"/>
    <cellStyle name="Total 2 5 4 3 4" xfId="44589"/>
    <cellStyle name="Total 2 5 4 3 4 2" xfId="44590"/>
    <cellStyle name="Total 2 5 4 3 4 3" xfId="44591"/>
    <cellStyle name="Total 2 5 4 3 5" xfId="44592"/>
    <cellStyle name="Total 2 5 4 3 5 2" xfId="44593"/>
    <cellStyle name="Total 2 5 4 3 5 3" xfId="44594"/>
    <cellStyle name="Total 2 5 4 3 6" xfId="44595"/>
    <cellStyle name="Total 2 5 4 3 6 2" xfId="44596"/>
    <cellStyle name="Total 2 5 4 3 6 3" xfId="44597"/>
    <cellStyle name="Total 2 5 4 3 7" xfId="44598"/>
    <cellStyle name="Total 2 5 4 3 8" xfId="44599"/>
    <cellStyle name="Total 2 5 4 3 9" xfId="44600"/>
    <cellStyle name="Total 2 5 4 4" xfId="44601"/>
    <cellStyle name="Total 2 5 4 4 2" xfId="44602"/>
    <cellStyle name="Total 2 5 4 4 2 2" xfId="44603"/>
    <cellStyle name="Total 2 5 4 4 2 3" xfId="44604"/>
    <cellStyle name="Total 2 5 4 4 3" xfId="44605"/>
    <cellStyle name="Total 2 5 4 4 3 2" xfId="44606"/>
    <cellStyle name="Total 2 5 4 4 3 3" xfId="44607"/>
    <cellStyle name="Total 2 5 4 4 4" xfId="44608"/>
    <cellStyle name="Total 2 5 4 4 4 2" xfId="44609"/>
    <cellStyle name="Total 2 5 4 4 4 3" xfId="44610"/>
    <cellStyle name="Total 2 5 4 4 5" xfId="44611"/>
    <cellStyle name="Total 2 5 4 4 5 2" xfId="44612"/>
    <cellStyle name="Total 2 5 4 4 5 3" xfId="44613"/>
    <cellStyle name="Total 2 5 4 4 6" xfId="44614"/>
    <cellStyle name="Total 2 5 4 4 6 2" xfId="44615"/>
    <cellStyle name="Total 2 5 4 4 6 3" xfId="44616"/>
    <cellStyle name="Total 2 5 4 4 7" xfId="44617"/>
    <cellStyle name="Total 2 5 4 4 8" xfId="44618"/>
    <cellStyle name="Total 2 5 4 4 9" xfId="44619"/>
    <cellStyle name="Total 2 5 4 5" xfId="44620"/>
    <cellStyle name="Total 2 5 4 5 2" xfId="44621"/>
    <cellStyle name="Total 2 5 4 5 2 2" xfId="44622"/>
    <cellStyle name="Total 2 5 4 5 2 3" xfId="44623"/>
    <cellStyle name="Total 2 5 4 5 3" xfId="44624"/>
    <cellStyle name="Total 2 5 4 5 3 2" xfId="44625"/>
    <cellStyle name="Total 2 5 4 5 3 3" xfId="44626"/>
    <cellStyle name="Total 2 5 4 5 4" xfId="44627"/>
    <cellStyle name="Total 2 5 4 5 4 2" xfId="44628"/>
    <cellStyle name="Total 2 5 4 5 4 3" xfId="44629"/>
    <cellStyle name="Total 2 5 4 5 5" xfId="44630"/>
    <cellStyle name="Total 2 5 4 5 5 2" xfId="44631"/>
    <cellStyle name="Total 2 5 4 5 5 3" xfId="44632"/>
    <cellStyle name="Total 2 5 4 5 6" xfId="44633"/>
    <cellStyle name="Total 2 5 4 5 6 2" xfId="44634"/>
    <cellStyle name="Total 2 5 4 5 6 3" xfId="44635"/>
    <cellStyle name="Total 2 5 4 5 7" xfId="44636"/>
    <cellStyle name="Total 2 5 4 5 8" xfId="44637"/>
    <cellStyle name="Total 2 5 4 5 9" xfId="44638"/>
    <cellStyle name="Total 2 5 4 6" xfId="44639"/>
    <cellStyle name="Total 2 5 4 6 2" xfId="44640"/>
    <cellStyle name="Total 2 5 4 6 2 2" xfId="44641"/>
    <cellStyle name="Total 2 5 4 6 2 3" xfId="44642"/>
    <cellStyle name="Total 2 5 4 6 3" xfId="44643"/>
    <cellStyle name="Total 2 5 4 6 3 2" xfId="44644"/>
    <cellStyle name="Total 2 5 4 6 3 3" xfId="44645"/>
    <cellStyle name="Total 2 5 4 6 4" xfId="44646"/>
    <cellStyle name="Total 2 5 4 6 4 2" xfId="44647"/>
    <cellStyle name="Total 2 5 4 6 4 3" xfId="44648"/>
    <cellStyle name="Total 2 5 4 6 5" xfId="44649"/>
    <cellStyle name="Total 2 5 4 6 5 2" xfId="44650"/>
    <cellStyle name="Total 2 5 4 6 5 3" xfId="44651"/>
    <cellStyle name="Total 2 5 4 6 6" xfId="44652"/>
    <cellStyle name="Total 2 5 4 6 6 2" xfId="44653"/>
    <cellStyle name="Total 2 5 4 6 6 3" xfId="44654"/>
    <cellStyle name="Total 2 5 4 6 7" xfId="44655"/>
    <cellStyle name="Total 2 5 4 6 8" xfId="44656"/>
    <cellStyle name="Total 2 5 4 6 9" xfId="44657"/>
    <cellStyle name="Total 2 5 4 7" xfId="44658"/>
    <cellStyle name="Total 2 5 4 7 2" xfId="44659"/>
    <cellStyle name="Total 2 5 4 7 2 2" xfId="44660"/>
    <cellStyle name="Total 2 5 4 7 2 3" xfId="44661"/>
    <cellStyle name="Total 2 5 4 7 3" xfId="44662"/>
    <cellStyle name="Total 2 5 4 7 3 2" xfId="44663"/>
    <cellStyle name="Total 2 5 4 7 3 3" xfId="44664"/>
    <cellStyle name="Total 2 5 4 7 4" xfId="44665"/>
    <cellStyle name="Total 2 5 4 7 4 2" xfId="44666"/>
    <cellStyle name="Total 2 5 4 7 4 3" xfId="44667"/>
    <cellStyle name="Total 2 5 4 7 5" xfId="44668"/>
    <cellStyle name="Total 2 5 4 7 5 2" xfId="44669"/>
    <cellStyle name="Total 2 5 4 7 5 3" xfId="44670"/>
    <cellStyle name="Total 2 5 4 7 6" xfId="44671"/>
    <cellStyle name="Total 2 5 4 7 6 2" xfId="44672"/>
    <cellStyle name="Total 2 5 4 7 6 3" xfId="44673"/>
    <cellStyle name="Total 2 5 4 7 7" xfId="44674"/>
    <cellStyle name="Total 2 5 4 7 8" xfId="44675"/>
    <cellStyle name="Total 2 5 4 7 9" xfId="44676"/>
    <cellStyle name="Total 2 5 4 8" xfId="44677"/>
    <cellStyle name="Total 2 5 4 8 2" xfId="44678"/>
    <cellStyle name="Total 2 5 4 8 2 2" xfId="44679"/>
    <cellStyle name="Total 2 5 4 8 2 3" xfId="44680"/>
    <cellStyle name="Total 2 5 4 8 3" xfId="44681"/>
    <cellStyle name="Total 2 5 4 8 3 2" xfId="44682"/>
    <cellStyle name="Total 2 5 4 8 3 3" xfId="44683"/>
    <cellStyle name="Total 2 5 4 8 4" xfId="44684"/>
    <cellStyle name="Total 2 5 4 8 4 2" xfId="44685"/>
    <cellStyle name="Total 2 5 4 8 4 3" xfId="44686"/>
    <cellStyle name="Total 2 5 4 8 5" xfId="44687"/>
    <cellStyle name="Total 2 5 4 8 5 2" xfId="44688"/>
    <cellStyle name="Total 2 5 4 8 5 3" xfId="44689"/>
    <cellStyle name="Total 2 5 4 8 6" xfId="44690"/>
    <cellStyle name="Total 2 5 4 8 6 2" xfId="44691"/>
    <cellStyle name="Total 2 5 4 8 6 3" xfId="44692"/>
    <cellStyle name="Total 2 5 4 8 7" xfId="44693"/>
    <cellStyle name="Total 2 5 4 8 8" xfId="44694"/>
    <cellStyle name="Total 2 5 4 8 9" xfId="44695"/>
    <cellStyle name="Total 2 5 4 9" xfId="44696"/>
    <cellStyle name="Total 2 5 4 9 2" xfId="44697"/>
    <cellStyle name="Total 2 5 4 9 2 2" xfId="44698"/>
    <cellStyle name="Total 2 5 4 9 2 3" xfId="44699"/>
    <cellStyle name="Total 2 5 4 9 3" xfId="44700"/>
    <cellStyle name="Total 2 5 4 9 3 2" xfId="44701"/>
    <cellStyle name="Total 2 5 4 9 3 3" xfId="44702"/>
    <cellStyle name="Total 2 5 4 9 4" xfId="44703"/>
    <cellStyle name="Total 2 5 4 9 4 2" xfId="44704"/>
    <cellStyle name="Total 2 5 4 9 4 3" xfId="44705"/>
    <cellStyle name="Total 2 5 4 9 5" xfId="44706"/>
    <cellStyle name="Total 2 5 4 9 5 2" xfId="44707"/>
    <cellStyle name="Total 2 5 4 9 5 3" xfId="44708"/>
    <cellStyle name="Total 2 5 4 9 6" xfId="44709"/>
    <cellStyle name="Total 2 5 4 9 6 2" xfId="44710"/>
    <cellStyle name="Total 2 5 4 9 6 3" xfId="44711"/>
    <cellStyle name="Total 2 5 4 9 7" xfId="44712"/>
    <cellStyle name="Total 2 5 4 9 8" xfId="44713"/>
    <cellStyle name="Total 2 5 5" xfId="44714"/>
    <cellStyle name="Total 2 5 5 10" xfId="44715"/>
    <cellStyle name="Total 2 5 5 10 2" xfId="44716"/>
    <cellStyle name="Total 2 5 5 10 2 2" xfId="44717"/>
    <cellStyle name="Total 2 5 5 10 2 3" xfId="44718"/>
    <cellStyle name="Total 2 5 5 10 3" xfId="44719"/>
    <cellStyle name="Total 2 5 5 10 3 2" xfId="44720"/>
    <cellStyle name="Total 2 5 5 10 3 3" xfId="44721"/>
    <cellStyle name="Total 2 5 5 10 4" xfId="44722"/>
    <cellStyle name="Total 2 5 5 10 4 2" xfId="44723"/>
    <cellStyle name="Total 2 5 5 10 4 3" xfId="44724"/>
    <cellStyle name="Total 2 5 5 10 5" xfId="44725"/>
    <cellStyle name="Total 2 5 5 10 5 2" xfId="44726"/>
    <cellStyle name="Total 2 5 5 10 5 3" xfId="44727"/>
    <cellStyle name="Total 2 5 5 10 6" xfId="44728"/>
    <cellStyle name="Total 2 5 5 10 6 2" xfId="44729"/>
    <cellStyle name="Total 2 5 5 10 6 3" xfId="44730"/>
    <cellStyle name="Total 2 5 5 10 7" xfId="44731"/>
    <cellStyle name="Total 2 5 5 10 8" xfId="44732"/>
    <cellStyle name="Total 2 5 5 11" xfId="44733"/>
    <cellStyle name="Total 2 5 5 11 2" xfId="44734"/>
    <cellStyle name="Total 2 5 5 11 2 2" xfId="44735"/>
    <cellStyle name="Total 2 5 5 11 2 3" xfId="44736"/>
    <cellStyle name="Total 2 5 5 11 3" xfId="44737"/>
    <cellStyle name="Total 2 5 5 11 3 2" xfId="44738"/>
    <cellStyle name="Total 2 5 5 11 3 3" xfId="44739"/>
    <cellStyle name="Total 2 5 5 11 4" xfId="44740"/>
    <cellStyle name="Total 2 5 5 11 4 2" xfId="44741"/>
    <cellStyle name="Total 2 5 5 11 4 3" xfId="44742"/>
    <cellStyle name="Total 2 5 5 11 5" xfId="44743"/>
    <cellStyle name="Total 2 5 5 11 5 2" xfId="44744"/>
    <cellStyle name="Total 2 5 5 11 5 3" xfId="44745"/>
    <cellStyle name="Total 2 5 5 11 6" xfId="44746"/>
    <cellStyle name="Total 2 5 5 11 6 2" xfId="44747"/>
    <cellStyle name="Total 2 5 5 11 6 3" xfId="44748"/>
    <cellStyle name="Total 2 5 5 11 7" xfId="44749"/>
    <cellStyle name="Total 2 5 5 11 8" xfId="44750"/>
    <cellStyle name="Total 2 5 5 12" xfId="44751"/>
    <cellStyle name="Total 2 5 5 12 2" xfId="44752"/>
    <cellStyle name="Total 2 5 5 12 2 2" xfId="44753"/>
    <cellStyle name="Total 2 5 5 12 2 3" xfId="44754"/>
    <cellStyle name="Total 2 5 5 12 3" xfId="44755"/>
    <cellStyle name="Total 2 5 5 12 3 2" xfId="44756"/>
    <cellStyle name="Total 2 5 5 12 3 3" xfId="44757"/>
    <cellStyle name="Total 2 5 5 12 4" xfId="44758"/>
    <cellStyle name="Total 2 5 5 12 4 2" xfId="44759"/>
    <cellStyle name="Total 2 5 5 12 4 3" xfId="44760"/>
    <cellStyle name="Total 2 5 5 12 5" xfId="44761"/>
    <cellStyle name="Total 2 5 5 12 5 2" xfId="44762"/>
    <cellStyle name="Total 2 5 5 12 5 3" xfId="44763"/>
    <cellStyle name="Total 2 5 5 12 6" xfId="44764"/>
    <cellStyle name="Total 2 5 5 12 6 2" xfId="44765"/>
    <cellStyle name="Total 2 5 5 12 6 3" xfId="44766"/>
    <cellStyle name="Total 2 5 5 12 7" xfId="44767"/>
    <cellStyle name="Total 2 5 5 12 8" xfId="44768"/>
    <cellStyle name="Total 2 5 5 13" xfId="44769"/>
    <cellStyle name="Total 2 5 5 13 2" xfId="44770"/>
    <cellStyle name="Total 2 5 5 13 2 2" xfId="44771"/>
    <cellStyle name="Total 2 5 5 13 2 3" xfId="44772"/>
    <cellStyle name="Total 2 5 5 13 3" xfId="44773"/>
    <cellStyle name="Total 2 5 5 13 3 2" xfId="44774"/>
    <cellStyle name="Total 2 5 5 13 3 3" xfId="44775"/>
    <cellStyle name="Total 2 5 5 13 4" xfId="44776"/>
    <cellStyle name="Total 2 5 5 13 4 2" xfId="44777"/>
    <cellStyle name="Total 2 5 5 13 4 3" xfId="44778"/>
    <cellStyle name="Total 2 5 5 13 5" xfId="44779"/>
    <cellStyle name="Total 2 5 5 13 5 2" xfId="44780"/>
    <cellStyle name="Total 2 5 5 13 5 3" xfId="44781"/>
    <cellStyle name="Total 2 5 5 13 6" xfId="44782"/>
    <cellStyle name="Total 2 5 5 13 6 2" xfId="44783"/>
    <cellStyle name="Total 2 5 5 13 6 3" xfId="44784"/>
    <cellStyle name="Total 2 5 5 13 7" xfId="44785"/>
    <cellStyle name="Total 2 5 5 13 8" xfId="44786"/>
    <cellStyle name="Total 2 5 5 14" xfId="44787"/>
    <cellStyle name="Total 2 5 5 14 2" xfId="44788"/>
    <cellStyle name="Total 2 5 5 14 2 2" xfId="44789"/>
    <cellStyle name="Total 2 5 5 14 2 3" xfId="44790"/>
    <cellStyle name="Total 2 5 5 14 3" xfId="44791"/>
    <cellStyle name="Total 2 5 5 14 3 2" xfId="44792"/>
    <cellStyle name="Total 2 5 5 14 3 3" xfId="44793"/>
    <cellStyle name="Total 2 5 5 14 4" xfId="44794"/>
    <cellStyle name="Total 2 5 5 14 4 2" xfId="44795"/>
    <cellStyle name="Total 2 5 5 14 4 3" xfId="44796"/>
    <cellStyle name="Total 2 5 5 14 5" xfId="44797"/>
    <cellStyle name="Total 2 5 5 14 5 2" xfId="44798"/>
    <cellStyle name="Total 2 5 5 14 5 3" xfId="44799"/>
    <cellStyle name="Total 2 5 5 14 6" xfId="44800"/>
    <cellStyle name="Total 2 5 5 14 6 2" xfId="44801"/>
    <cellStyle name="Total 2 5 5 14 6 3" xfId="44802"/>
    <cellStyle name="Total 2 5 5 14 7" xfId="44803"/>
    <cellStyle name="Total 2 5 5 14 8" xfId="44804"/>
    <cellStyle name="Total 2 5 5 15" xfId="44805"/>
    <cellStyle name="Total 2 5 5 15 2" xfId="44806"/>
    <cellStyle name="Total 2 5 5 15 3" xfId="44807"/>
    <cellStyle name="Total 2 5 5 16" xfId="44808"/>
    <cellStyle name="Total 2 5 5 16 2" xfId="44809"/>
    <cellStyle name="Total 2 5 5 16 3" xfId="44810"/>
    <cellStyle name="Total 2 5 5 17" xfId="44811"/>
    <cellStyle name="Total 2 5 5 18" xfId="44812"/>
    <cellStyle name="Total 2 5 5 2" xfId="44813"/>
    <cellStyle name="Total 2 5 5 2 2" xfId="44814"/>
    <cellStyle name="Total 2 5 5 2 2 2" xfId="44815"/>
    <cellStyle name="Total 2 5 5 2 2 3" xfId="44816"/>
    <cellStyle name="Total 2 5 5 2 3" xfId="44817"/>
    <cellStyle name="Total 2 5 5 2 3 2" xfId="44818"/>
    <cellStyle name="Total 2 5 5 2 3 3" xfId="44819"/>
    <cellStyle name="Total 2 5 5 2 4" xfId="44820"/>
    <cellStyle name="Total 2 5 5 2 4 2" xfId="44821"/>
    <cellStyle name="Total 2 5 5 2 4 3" xfId="44822"/>
    <cellStyle name="Total 2 5 5 2 5" xfId="44823"/>
    <cellStyle name="Total 2 5 5 2 5 2" xfId="44824"/>
    <cellStyle name="Total 2 5 5 2 5 3" xfId="44825"/>
    <cellStyle name="Total 2 5 5 2 6" xfId="44826"/>
    <cellStyle name="Total 2 5 5 2 6 2" xfId="44827"/>
    <cellStyle name="Total 2 5 5 2 6 3" xfId="44828"/>
    <cellStyle name="Total 2 5 5 2 7" xfId="44829"/>
    <cellStyle name="Total 2 5 5 2 8" xfId="44830"/>
    <cellStyle name="Total 2 5 5 2 9" xfId="44831"/>
    <cellStyle name="Total 2 5 5 3" xfId="44832"/>
    <cellStyle name="Total 2 5 5 3 2" xfId="44833"/>
    <cellStyle name="Total 2 5 5 3 2 2" xfId="44834"/>
    <cellStyle name="Total 2 5 5 3 2 3" xfId="44835"/>
    <cellStyle name="Total 2 5 5 3 3" xfId="44836"/>
    <cellStyle name="Total 2 5 5 3 3 2" xfId="44837"/>
    <cellStyle name="Total 2 5 5 3 3 3" xfId="44838"/>
    <cellStyle name="Total 2 5 5 3 4" xfId="44839"/>
    <cellStyle name="Total 2 5 5 3 4 2" xfId="44840"/>
    <cellStyle name="Total 2 5 5 3 4 3" xfId="44841"/>
    <cellStyle name="Total 2 5 5 3 5" xfId="44842"/>
    <cellStyle name="Total 2 5 5 3 5 2" xfId="44843"/>
    <cellStyle name="Total 2 5 5 3 5 3" xfId="44844"/>
    <cellStyle name="Total 2 5 5 3 6" xfId="44845"/>
    <cellStyle name="Total 2 5 5 3 6 2" xfId="44846"/>
    <cellStyle name="Total 2 5 5 3 6 3" xfId="44847"/>
    <cellStyle name="Total 2 5 5 3 7" xfId="44848"/>
    <cellStyle name="Total 2 5 5 3 8" xfId="44849"/>
    <cellStyle name="Total 2 5 5 3 9" xfId="44850"/>
    <cellStyle name="Total 2 5 5 4" xfId="44851"/>
    <cellStyle name="Total 2 5 5 4 2" xfId="44852"/>
    <cellStyle name="Total 2 5 5 4 2 2" xfId="44853"/>
    <cellStyle name="Total 2 5 5 4 2 3" xfId="44854"/>
    <cellStyle name="Total 2 5 5 4 3" xfId="44855"/>
    <cellStyle name="Total 2 5 5 4 3 2" xfId="44856"/>
    <cellStyle name="Total 2 5 5 4 3 3" xfId="44857"/>
    <cellStyle name="Total 2 5 5 4 4" xfId="44858"/>
    <cellStyle name="Total 2 5 5 4 4 2" xfId="44859"/>
    <cellStyle name="Total 2 5 5 4 4 3" xfId="44860"/>
    <cellStyle name="Total 2 5 5 4 5" xfId="44861"/>
    <cellStyle name="Total 2 5 5 4 5 2" xfId="44862"/>
    <cellStyle name="Total 2 5 5 4 5 3" xfId="44863"/>
    <cellStyle name="Total 2 5 5 4 6" xfId="44864"/>
    <cellStyle name="Total 2 5 5 4 6 2" xfId="44865"/>
    <cellStyle name="Total 2 5 5 4 6 3" xfId="44866"/>
    <cellStyle name="Total 2 5 5 4 7" xfId="44867"/>
    <cellStyle name="Total 2 5 5 4 8" xfId="44868"/>
    <cellStyle name="Total 2 5 5 4 9" xfId="44869"/>
    <cellStyle name="Total 2 5 5 5" xfId="44870"/>
    <cellStyle name="Total 2 5 5 5 2" xfId="44871"/>
    <cellStyle name="Total 2 5 5 5 2 2" xfId="44872"/>
    <cellStyle name="Total 2 5 5 5 2 3" xfId="44873"/>
    <cellStyle name="Total 2 5 5 5 3" xfId="44874"/>
    <cellStyle name="Total 2 5 5 5 3 2" xfId="44875"/>
    <cellStyle name="Total 2 5 5 5 3 3" xfId="44876"/>
    <cellStyle name="Total 2 5 5 5 4" xfId="44877"/>
    <cellStyle name="Total 2 5 5 5 4 2" xfId="44878"/>
    <cellStyle name="Total 2 5 5 5 4 3" xfId="44879"/>
    <cellStyle name="Total 2 5 5 5 5" xfId="44880"/>
    <cellStyle name="Total 2 5 5 5 5 2" xfId="44881"/>
    <cellStyle name="Total 2 5 5 5 5 3" xfId="44882"/>
    <cellStyle name="Total 2 5 5 5 6" xfId="44883"/>
    <cellStyle name="Total 2 5 5 5 6 2" xfId="44884"/>
    <cellStyle name="Total 2 5 5 5 6 3" xfId="44885"/>
    <cellStyle name="Total 2 5 5 5 7" xfId="44886"/>
    <cellStyle name="Total 2 5 5 5 8" xfId="44887"/>
    <cellStyle name="Total 2 5 5 5 9" xfId="44888"/>
    <cellStyle name="Total 2 5 5 6" xfId="44889"/>
    <cellStyle name="Total 2 5 5 6 2" xfId="44890"/>
    <cellStyle name="Total 2 5 5 6 2 2" xfId="44891"/>
    <cellStyle name="Total 2 5 5 6 2 3" xfId="44892"/>
    <cellStyle name="Total 2 5 5 6 3" xfId="44893"/>
    <cellStyle name="Total 2 5 5 6 3 2" xfId="44894"/>
    <cellStyle name="Total 2 5 5 6 3 3" xfId="44895"/>
    <cellStyle name="Total 2 5 5 6 4" xfId="44896"/>
    <cellStyle name="Total 2 5 5 6 4 2" xfId="44897"/>
    <cellStyle name="Total 2 5 5 6 4 3" xfId="44898"/>
    <cellStyle name="Total 2 5 5 6 5" xfId="44899"/>
    <cellStyle name="Total 2 5 5 6 5 2" xfId="44900"/>
    <cellStyle name="Total 2 5 5 6 5 3" xfId="44901"/>
    <cellStyle name="Total 2 5 5 6 6" xfId="44902"/>
    <cellStyle name="Total 2 5 5 6 6 2" xfId="44903"/>
    <cellStyle name="Total 2 5 5 6 6 3" xfId="44904"/>
    <cellStyle name="Total 2 5 5 6 7" xfId="44905"/>
    <cellStyle name="Total 2 5 5 6 8" xfId="44906"/>
    <cellStyle name="Total 2 5 5 6 9" xfId="44907"/>
    <cellStyle name="Total 2 5 5 7" xfId="44908"/>
    <cellStyle name="Total 2 5 5 7 2" xfId="44909"/>
    <cellStyle name="Total 2 5 5 7 2 2" xfId="44910"/>
    <cellStyle name="Total 2 5 5 7 2 3" xfId="44911"/>
    <cellStyle name="Total 2 5 5 7 3" xfId="44912"/>
    <cellStyle name="Total 2 5 5 7 3 2" xfId="44913"/>
    <cellStyle name="Total 2 5 5 7 3 3" xfId="44914"/>
    <cellStyle name="Total 2 5 5 7 4" xfId="44915"/>
    <cellStyle name="Total 2 5 5 7 4 2" xfId="44916"/>
    <cellStyle name="Total 2 5 5 7 4 3" xfId="44917"/>
    <cellStyle name="Total 2 5 5 7 5" xfId="44918"/>
    <cellStyle name="Total 2 5 5 7 5 2" xfId="44919"/>
    <cellStyle name="Total 2 5 5 7 5 3" xfId="44920"/>
    <cellStyle name="Total 2 5 5 7 6" xfId="44921"/>
    <cellStyle name="Total 2 5 5 7 6 2" xfId="44922"/>
    <cellStyle name="Total 2 5 5 7 6 3" xfId="44923"/>
    <cellStyle name="Total 2 5 5 7 7" xfId="44924"/>
    <cellStyle name="Total 2 5 5 7 8" xfId="44925"/>
    <cellStyle name="Total 2 5 5 7 9" xfId="44926"/>
    <cellStyle name="Total 2 5 5 8" xfId="44927"/>
    <cellStyle name="Total 2 5 5 8 2" xfId="44928"/>
    <cellStyle name="Total 2 5 5 8 2 2" xfId="44929"/>
    <cellStyle name="Total 2 5 5 8 2 3" xfId="44930"/>
    <cellStyle name="Total 2 5 5 8 3" xfId="44931"/>
    <cellStyle name="Total 2 5 5 8 3 2" xfId="44932"/>
    <cellStyle name="Total 2 5 5 8 3 3" xfId="44933"/>
    <cellStyle name="Total 2 5 5 8 4" xfId="44934"/>
    <cellStyle name="Total 2 5 5 8 4 2" xfId="44935"/>
    <cellStyle name="Total 2 5 5 8 4 3" xfId="44936"/>
    <cellStyle name="Total 2 5 5 8 5" xfId="44937"/>
    <cellStyle name="Total 2 5 5 8 5 2" xfId="44938"/>
    <cellStyle name="Total 2 5 5 8 5 3" xfId="44939"/>
    <cellStyle name="Total 2 5 5 8 6" xfId="44940"/>
    <cellStyle name="Total 2 5 5 8 6 2" xfId="44941"/>
    <cellStyle name="Total 2 5 5 8 6 3" xfId="44942"/>
    <cellStyle name="Total 2 5 5 8 7" xfId="44943"/>
    <cellStyle name="Total 2 5 5 8 8" xfId="44944"/>
    <cellStyle name="Total 2 5 5 8 9" xfId="44945"/>
    <cellStyle name="Total 2 5 5 9" xfId="44946"/>
    <cellStyle name="Total 2 5 5 9 2" xfId="44947"/>
    <cellStyle name="Total 2 5 5 9 2 2" xfId="44948"/>
    <cellStyle name="Total 2 5 5 9 2 3" xfId="44949"/>
    <cellStyle name="Total 2 5 5 9 3" xfId="44950"/>
    <cellStyle name="Total 2 5 5 9 3 2" xfId="44951"/>
    <cellStyle name="Total 2 5 5 9 3 3" xfId="44952"/>
    <cellStyle name="Total 2 5 5 9 4" xfId="44953"/>
    <cellStyle name="Total 2 5 5 9 4 2" xfId="44954"/>
    <cellStyle name="Total 2 5 5 9 4 3" xfId="44955"/>
    <cellStyle name="Total 2 5 5 9 5" xfId="44956"/>
    <cellStyle name="Total 2 5 5 9 5 2" xfId="44957"/>
    <cellStyle name="Total 2 5 5 9 5 3" xfId="44958"/>
    <cellStyle name="Total 2 5 5 9 6" xfId="44959"/>
    <cellStyle name="Total 2 5 5 9 6 2" xfId="44960"/>
    <cellStyle name="Total 2 5 5 9 6 3" xfId="44961"/>
    <cellStyle name="Total 2 5 5 9 7" xfId="44962"/>
    <cellStyle name="Total 2 5 5 9 8" xfId="44963"/>
    <cellStyle name="Total 2 5 6" xfId="44964"/>
    <cellStyle name="Total 2 5 6 10" xfId="44965"/>
    <cellStyle name="Total 2 5 6 11" xfId="44966"/>
    <cellStyle name="Total 2 5 6 2" xfId="44967"/>
    <cellStyle name="Total 2 5 6 2 2" xfId="44968"/>
    <cellStyle name="Total 2 5 6 2 3" xfId="44969"/>
    <cellStyle name="Total 2 5 6 2 4" xfId="44970"/>
    <cellStyle name="Total 2 5 6 3" xfId="44971"/>
    <cellStyle name="Total 2 5 6 3 2" xfId="44972"/>
    <cellStyle name="Total 2 5 6 3 3" xfId="44973"/>
    <cellStyle name="Total 2 5 6 3 4" xfId="44974"/>
    <cellStyle name="Total 2 5 6 4" xfId="44975"/>
    <cellStyle name="Total 2 5 6 4 2" xfId="44976"/>
    <cellStyle name="Total 2 5 6 4 3" xfId="44977"/>
    <cellStyle name="Total 2 5 6 4 4" xfId="44978"/>
    <cellStyle name="Total 2 5 6 5" xfId="44979"/>
    <cellStyle name="Total 2 5 6 5 2" xfId="44980"/>
    <cellStyle name="Total 2 5 6 5 3" xfId="44981"/>
    <cellStyle name="Total 2 5 6 5 4" xfId="44982"/>
    <cellStyle name="Total 2 5 6 6" xfId="44983"/>
    <cellStyle name="Total 2 5 6 6 2" xfId="44984"/>
    <cellStyle name="Total 2 5 6 6 3" xfId="44985"/>
    <cellStyle name="Total 2 5 6 6 4" xfId="44986"/>
    <cellStyle name="Total 2 5 6 7" xfId="44987"/>
    <cellStyle name="Total 2 5 6 8" xfId="44988"/>
    <cellStyle name="Total 2 5 6 9" xfId="44989"/>
    <cellStyle name="Total 2 5 7" xfId="44990"/>
    <cellStyle name="Total 2 5 7 10" xfId="44991"/>
    <cellStyle name="Total 2 5 7 2" xfId="44992"/>
    <cellStyle name="Total 2 5 7 2 2" xfId="44993"/>
    <cellStyle name="Total 2 5 7 2 3" xfId="44994"/>
    <cellStyle name="Total 2 5 7 2 4" xfId="44995"/>
    <cellStyle name="Total 2 5 7 3" xfId="44996"/>
    <cellStyle name="Total 2 5 7 3 2" xfId="44997"/>
    <cellStyle name="Total 2 5 7 3 3" xfId="44998"/>
    <cellStyle name="Total 2 5 7 3 4" xfId="44999"/>
    <cellStyle name="Total 2 5 7 4" xfId="45000"/>
    <cellStyle name="Total 2 5 7 4 2" xfId="45001"/>
    <cellStyle name="Total 2 5 7 4 3" xfId="45002"/>
    <cellStyle name="Total 2 5 7 4 4" xfId="45003"/>
    <cellStyle name="Total 2 5 7 5" xfId="45004"/>
    <cellStyle name="Total 2 5 7 5 2" xfId="45005"/>
    <cellStyle name="Total 2 5 7 5 3" xfId="45006"/>
    <cellStyle name="Total 2 5 7 5 4" xfId="45007"/>
    <cellStyle name="Total 2 5 7 6" xfId="45008"/>
    <cellStyle name="Total 2 5 7 6 2" xfId="45009"/>
    <cellStyle name="Total 2 5 7 6 3" xfId="45010"/>
    <cellStyle name="Total 2 5 7 6 4" xfId="45011"/>
    <cellStyle name="Total 2 5 7 7" xfId="45012"/>
    <cellStyle name="Total 2 5 7 8" xfId="45013"/>
    <cellStyle name="Total 2 5 7 9" xfId="45014"/>
    <cellStyle name="Total 2 5 8" xfId="45015"/>
    <cellStyle name="Total 2 5 8 2" xfId="45016"/>
    <cellStyle name="Total 2 5 8 2 2" xfId="45017"/>
    <cellStyle name="Total 2 5 8 2 3" xfId="45018"/>
    <cellStyle name="Total 2 5 8 3" xfId="45019"/>
    <cellStyle name="Total 2 5 8 3 2" xfId="45020"/>
    <cellStyle name="Total 2 5 8 3 3" xfId="45021"/>
    <cellStyle name="Total 2 5 8 4" xfId="45022"/>
    <cellStyle name="Total 2 5 8 4 2" xfId="45023"/>
    <cellStyle name="Total 2 5 8 4 3" xfId="45024"/>
    <cellStyle name="Total 2 5 8 5" xfId="45025"/>
    <cellStyle name="Total 2 5 8 5 2" xfId="45026"/>
    <cellStyle name="Total 2 5 8 5 3" xfId="45027"/>
    <cellStyle name="Total 2 5 8 6" xfId="45028"/>
    <cellStyle name="Total 2 5 8 6 2" xfId="45029"/>
    <cellStyle name="Total 2 5 8 6 3" xfId="45030"/>
    <cellStyle name="Total 2 5 8 7" xfId="45031"/>
    <cellStyle name="Total 2 5 8 8" xfId="45032"/>
    <cellStyle name="Total 2 5 8 9" xfId="45033"/>
    <cellStyle name="Total 2 5 9" xfId="45034"/>
    <cellStyle name="Total 2 5 9 2" xfId="45035"/>
    <cellStyle name="Total 2 5 9 2 2" xfId="45036"/>
    <cellStyle name="Total 2 5 9 2 3" xfId="45037"/>
    <cellStyle name="Total 2 5 9 3" xfId="45038"/>
    <cellStyle name="Total 2 5 9 3 2" xfId="45039"/>
    <cellStyle name="Total 2 5 9 3 3" xfId="45040"/>
    <cellStyle name="Total 2 5 9 4" xfId="45041"/>
    <cellStyle name="Total 2 5 9 4 2" xfId="45042"/>
    <cellStyle name="Total 2 5 9 4 3" xfId="45043"/>
    <cellStyle name="Total 2 5 9 5" xfId="45044"/>
    <cellStyle name="Total 2 5 9 5 2" xfId="45045"/>
    <cellStyle name="Total 2 5 9 5 3" xfId="45046"/>
    <cellStyle name="Total 2 5 9 6" xfId="45047"/>
    <cellStyle name="Total 2 5 9 6 2" xfId="45048"/>
    <cellStyle name="Total 2 5 9 6 3" xfId="45049"/>
    <cellStyle name="Total 2 5 9 7" xfId="45050"/>
    <cellStyle name="Total 2 5 9 8" xfId="45051"/>
    <cellStyle name="Total 2 5 9 9" xfId="45052"/>
    <cellStyle name="Total 2 6" xfId="45053"/>
    <cellStyle name="Total 2 6 10" xfId="45054"/>
    <cellStyle name="Total 2 6 10 2" xfId="45055"/>
    <cellStyle name="Total 2 6 10 2 2" xfId="45056"/>
    <cellStyle name="Total 2 6 10 2 3" xfId="45057"/>
    <cellStyle name="Total 2 6 10 3" xfId="45058"/>
    <cellStyle name="Total 2 6 10 3 2" xfId="45059"/>
    <cellStyle name="Total 2 6 10 3 3" xfId="45060"/>
    <cellStyle name="Total 2 6 10 4" xfId="45061"/>
    <cellStyle name="Total 2 6 10 4 2" xfId="45062"/>
    <cellStyle name="Total 2 6 10 4 3" xfId="45063"/>
    <cellStyle name="Total 2 6 10 5" xfId="45064"/>
    <cellStyle name="Total 2 6 10 5 2" xfId="45065"/>
    <cellStyle name="Total 2 6 10 5 3" xfId="45066"/>
    <cellStyle name="Total 2 6 10 6" xfId="45067"/>
    <cellStyle name="Total 2 6 10 6 2" xfId="45068"/>
    <cellStyle name="Total 2 6 10 6 3" xfId="45069"/>
    <cellStyle name="Total 2 6 10 7" xfId="45070"/>
    <cellStyle name="Total 2 6 10 8" xfId="45071"/>
    <cellStyle name="Total 2 6 10 9" xfId="45072"/>
    <cellStyle name="Total 2 6 11" xfId="45073"/>
    <cellStyle name="Total 2 6 11 2" xfId="45074"/>
    <cellStyle name="Total 2 6 11 2 2" xfId="45075"/>
    <cellStyle name="Total 2 6 11 2 3" xfId="45076"/>
    <cellStyle name="Total 2 6 11 3" xfId="45077"/>
    <cellStyle name="Total 2 6 11 3 2" xfId="45078"/>
    <cellStyle name="Total 2 6 11 3 3" xfId="45079"/>
    <cellStyle name="Total 2 6 11 4" xfId="45080"/>
    <cellStyle name="Total 2 6 11 4 2" xfId="45081"/>
    <cellStyle name="Total 2 6 11 4 3" xfId="45082"/>
    <cellStyle name="Total 2 6 11 5" xfId="45083"/>
    <cellStyle name="Total 2 6 11 5 2" xfId="45084"/>
    <cellStyle name="Total 2 6 11 5 3" xfId="45085"/>
    <cellStyle name="Total 2 6 11 6" xfId="45086"/>
    <cellStyle name="Total 2 6 11 6 2" xfId="45087"/>
    <cellStyle name="Total 2 6 11 6 3" xfId="45088"/>
    <cellStyle name="Total 2 6 11 7" xfId="45089"/>
    <cellStyle name="Total 2 6 11 8" xfId="45090"/>
    <cellStyle name="Total 2 6 11 9" xfId="45091"/>
    <cellStyle name="Total 2 6 12" xfId="45092"/>
    <cellStyle name="Total 2 6 12 2" xfId="45093"/>
    <cellStyle name="Total 2 6 12 2 2" xfId="45094"/>
    <cellStyle name="Total 2 6 12 2 3" xfId="45095"/>
    <cellStyle name="Total 2 6 12 3" xfId="45096"/>
    <cellStyle name="Total 2 6 12 3 2" xfId="45097"/>
    <cellStyle name="Total 2 6 12 3 3" xfId="45098"/>
    <cellStyle name="Total 2 6 12 4" xfId="45099"/>
    <cellStyle name="Total 2 6 12 4 2" xfId="45100"/>
    <cellStyle name="Total 2 6 12 4 3" xfId="45101"/>
    <cellStyle name="Total 2 6 12 5" xfId="45102"/>
    <cellStyle name="Total 2 6 12 5 2" xfId="45103"/>
    <cellStyle name="Total 2 6 12 5 3" xfId="45104"/>
    <cellStyle name="Total 2 6 12 6" xfId="45105"/>
    <cellStyle name="Total 2 6 12 6 2" xfId="45106"/>
    <cellStyle name="Total 2 6 12 6 3" xfId="45107"/>
    <cellStyle name="Total 2 6 12 7" xfId="45108"/>
    <cellStyle name="Total 2 6 12 8" xfId="45109"/>
    <cellStyle name="Total 2 6 12 9" xfId="45110"/>
    <cellStyle name="Total 2 6 13" xfId="45111"/>
    <cellStyle name="Total 2 6 13 2" xfId="45112"/>
    <cellStyle name="Total 2 6 13 2 2" xfId="45113"/>
    <cellStyle name="Total 2 6 13 2 3" xfId="45114"/>
    <cellStyle name="Total 2 6 13 3" xfId="45115"/>
    <cellStyle name="Total 2 6 13 3 2" xfId="45116"/>
    <cellStyle name="Total 2 6 13 3 3" xfId="45117"/>
    <cellStyle name="Total 2 6 13 4" xfId="45118"/>
    <cellStyle name="Total 2 6 13 4 2" xfId="45119"/>
    <cellStyle name="Total 2 6 13 4 3" xfId="45120"/>
    <cellStyle name="Total 2 6 13 5" xfId="45121"/>
    <cellStyle name="Total 2 6 13 5 2" xfId="45122"/>
    <cellStyle name="Total 2 6 13 5 3" xfId="45123"/>
    <cellStyle name="Total 2 6 13 6" xfId="45124"/>
    <cellStyle name="Total 2 6 13 6 2" xfId="45125"/>
    <cellStyle name="Total 2 6 13 6 3" xfId="45126"/>
    <cellStyle name="Total 2 6 13 7" xfId="45127"/>
    <cellStyle name="Total 2 6 13 8" xfId="45128"/>
    <cellStyle name="Total 2 6 13 9" xfId="45129"/>
    <cellStyle name="Total 2 6 14" xfId="45130"/>
    <cellStyle name="Total 2 6 14 2" xfId="45131"/>
    <cellStyle name="Total 2 6 14 2 2" xfId="45132"/>
    <cellStyle name="Total 2 6 14 2 3" xfId="45133"/>
    <cellStyle name="Total 2 6 14 3" xfId="45134"/>
    <cellStyle name="Total 2 6 14 3 2" xfId="45135"/>
    <cellStyle name="Total 2 6 14 3 3" xfId="45136"/>
    <cellStyle name="Total 2 6 14 4" xfId="45137"/>
    <cellStyle name="Total 2 6 14 4 2" xfId="45138"/>
    <cellStyle name="Total 2 6 14 4 3" xfId="45139"/>
    <cellStyle name="Total 2 6 14 5" xfId="45140"/>
    <cellStyle name="Total 2 6 14 5 2" xfId="45141"/>
    <cellStyle name="Total 2 6 14 5 3" xfId="45142"/>
    <cellStyle name="Total 2 6 14 6" xfId="45143"/>
    <cellStyle name="Total 2 6 14 6 2" xfId="45144"/>
    <cellStyle name="Total 2 6 14 6 3" xfId="45145"/>
    <cellStyle name="Total 2 6 14 7" xfId="45146"/>
    <cellStyle name="Total 2 6 14 8" xfId="45147"/>
    <cellStyle name="Total 2 6 14 9" xfId="45148"/>
    <cellStyle name="Total 2 6 15" xfId="45149"/>
    <cellStyle name="Total 2 6 15 2" xfId="45150"/>
    <cellStyle name="Total 2 6 15 2 2" xfId="45151"/>
    <cellStyle name="Total 2 6 15 2 3" xfId="45152"/>
    <cellStyle name="Total 2 6 15 3" xfId="45153"/>
    <cellStyle name="Total 2 6 15 3 2" xfId="45154"/>
    <cellStyle name="Total 2 6 15 3 3" xfId="45155"/>
    <cellStyle name="Total 2 6 15 4" xfId="45156"/>
    <cellStyle name="Total 2 6 15 4 2" xfId="45157"/>
    <cellStyle name="Total 2 6 15 4 3" xfId="45158"/>
    <cellStyle name="Total 2 6 15 5" xfId="45159"/>
    <cellStyle name="Total 2 6 15 5 2" xfId="45160"/>
    <cellStyle name="Total 2 6 15 5 3" xfId="45161"/>
    <cellStyle name="Total 2 6 15 6" xfId="45162"/>
    <cellStyle name="Total 2 6 15 6 2" xfId="45163"/>
    <cellStyle name="Total 2 6 15 6 3" xfId="45164"/>
    <cellStyle name="Total 2 6 15 7" xfId="45165"/>
    <cellStyle name="Total 2 6 15 8" xfId="45166"/>
    <cellStyle name="Total 2 6 15 9" xfId="45167"/>
    <cellStyle name="Total 2 6 16" xfId="45168"/>
    <cellStyle name="Total 2 6 16 2" xfId="45169"/>
    <cellStyle name="Total 2 6 16 3" xfId="45170"/>
    <cellStyle name="Total 2 6 16 4" xfId="45171"/>
    <cellStyle name="Total 2 6 17" xfId="45172"/>
    <cellStyle name="Total 2 6 18" xfId="45173"/>
    <cellStyle name="Total 2 6 19" xfId="45174"/>
    <cellStyle name="Total 2 6 2" xfId="45175"/>
    <cellStyle name="Total 2 6 2 10" xfId="45176"/>
    <cellStyle name="Total 2 6 2 10 2" xfId="45177"/>
    <cellStyle name="Total 2 6 2 10 2 2" xfId="45178"/>
    <cellStyle name="Total 2 6 2 10 2 3" xfId="45179"/>
    <cellStyle name="Total 2 6 2 10 3" xfId="45180"/>
    <cellStyle name="Total 2 6 2 10 3 2" xfId="45181"/>
    <cellStyle name="Total 2 6 2 10 3 3" xfId="45182"/>
    <cellStyle name="Total 2 6 2 10 4" xfId="45183"/>
    <cellStyle name="Total 2 6 2 10 4 2" xfId="45184"/>
    <cellStyle name="Total 2 6 2 10 4 3" xfId="45185"/>
    <cellStyle name="Total 2 6 2 10 5" xfId="45186"/>
    <cellStyle name="Total 2 6 2 10 5 2" xfId="45187"/>
    <cellStyle name="Total 2 6 2 10 5 3" xfId="45188"/>
    <cellStyle name="Total 2 6 2 10 6" xfId="45189"/>
    <cellStyle name="Total 2 6 2 10 6 2" xfId="45190"/>
    <cellStyle name="Total 2 6 2 10 6 3" xfId="45191"/>
    <cellStyle name="Total 2 6 2 10 7" xfId="45192"/>
    <cellStyle name="Total 2 6 2 10 8" xfId="45193"/>
    <cellStyle name="Total 2 6 2 10 9" xfId="45194"/>
    <cellStyle name="Total 2 6 2 11" xfId="45195"/>
    <cellStyle name="Total 2 6 2 11 2" xfId="45196"/>
    <cellStyle name="Total 2 6 2 11 2 2" xfId="45197"/>
    <cellStyle name="Total 2 6 2 11 2 3" xfId="45198"/>
    <cellStyle name="Total 2 6 2 11 3" xfId="45199"/>
    <cellStyle name="Total 2 6 2 11 3 2" xfId="45200"/>
    <cellStyle name="Total 2 6 2 11 3 3" xfId="45201"/>
    <cellStyle name="Total 2 6 2 11 4" xfId="45202"/>
    <cellStyle name="Total 2 6 2 11 4 2" xfId="45203"/>
    <cellStyle name="Total 2 6 2 11 4 3" xfId="45204"/>
    <cellStyle name="Total 2 6 2 11 5" xfId="45205"/>
    <cellStyle name="Total 2 6 2 11 5 2" xfId="45206"/>
    <cellStyle name="Total 2 6 2 11 5 3" xfId="45207"/>
    <cellStyle name="Total 2 6 2 11 6" xfId="45208"/>
    <cellStyle name="Total 2 6 2 11 6 2" xfId="45209"/>
    <cellStyle name="Total 2 6 2 11 6 3" xfId="45210"/>
    <cellStyle name="Total 2 6 2 11 7" xfId="45211"/>
    <cellStyle name="Total 2 6 2 11 8" xfId="45212"/>
    <cellStyle name="Total 2 6 2 11 9" xfId="45213"/>
    <cellStyle name="Total 2 6 2 12" xfId="45214"/>
    <cellStyle name="Total 2 6 2 12 2" xfId="45215"/>
    <cellStyle name="Total 2 6 2 12 2 2" xfId="45216"/>
    <cellStyle name="Total 2 6 2 12 2 3" xfId="45217"/>
    <cellStyle name="Total 2 6 2 12 3" xfId="45218"/>
    <cellStyle name="Total 2 6 2 12 3 2" xfId="45219"/>
    <cellStyle name="Total 2 6 2 12 3 3" xfId="45220"/>
    <cellStyle name="Total 2 6 2 12 4" xfId="45221"/>
    <cellStyle name="Total 2 6 2 12 4 2" xfId="45222"/>
    <cellStyle name="Total 2 6 2 12 4 3" xfId="45223"/>
    <cellStyle name="Total 2 6 2 12 5" xfId="45224"/>
    <cellStyle name="Total 2 6 2 12 5 2" xfId="45225"/>
    <cellStyle name="Total 2 6 2 12 5 3" xfId="45226"/>
    <cellStyle name="Total 2 6 2 12 6" xfId="45227"/>
    <cellStyle name="Total 2 6 2 12 6 2" xfId="45228"/>
    <cellStyle name="Total 2 6 2 12 6 3" xfId="45229"/>
    <cellStyle name="Total 2 6 2 12 7" xfId="45230"/>
    <cellStyle name="Total 2 6 2 12 8" xfId="45231"/>
    <cellStyle name="Total 2 6 2 12 9" xfId="45232"/>
    <cellStyle name="Total 2 6 2 13" xfId="45233"/>
    <cellStyle name="Total 2 6 2 13 2" xfId="45234"/>
    <cellStyle name="Total 2 6 2 13 2 2" xfId="45235"/>
    <cellStyle name="Total 2 6 2 13 2 3" xfId="45236"/>
    <cellStyle name="Total 2 6 2 13 3" xfId="45237"/>
    <cellStyle name="Total 2 6 2 13 3 2" xfId="45238"/>
    <cellStyle name="Total 2 6 2 13 3 3" xfId="45239"/>
    <cellStyle name="Total 2 6 2 13 4" xfId="45240"/>
    <cellStyle name="Total 2 6 2 13 4 2" xfId="45241"/>
    <cellStyle name="Total 2 6 2 13 4 3" xfId="45242"/>
    <cellStyle name="Total 2 6 2 13 5" xfId="45243"/>
    <cellStyle name="Total 2 6 2 13 5 2" xfId="45244"/>
    <cellStyle name="Total 2 6 2 13 5 3" xfId="45245"/>
    <cellStyle name="Total 2 6 2 13 6" xfId="45246"/>
    <cellStyle name="Total 2 6 2 13 6 2" xfId="45247"/>
    <cellStyle name="Total 2 6 2 13 6 3" xfId="45248"/>
    <cellStyle name="Total 2 6 2 13 7" xfId="45249"/>
    <cellStyle name="Total 2 6 2 13 8" xfId="45250"/>
    <cellStyle name="Total 2 6 2 13 9" xfId="45251"/>
    <cellStyle name="Total 2 6 2 14" xfId="45252"/>
    <cellStyle name="Total 2 6 2 14 2" xfId="45253"/>
    <cellStyle name="Total 2 6 2 14 3" xfId="45254"/>
    <cellStyle name="Total 2 6 2 14 4" xfId="45255"/>
    <cellStyle name="Total 2 6 2 15" xfId="45256"/>
    <cellStyle name="Total 2 6 2 16" xfId="45257"/>
    <cellStyle name="Total 2 6 2 17" xfId="45258"/>
    <cellStyle name="Total 2 6 2 18" xfId="45259"/>
    <cellStyle name="Total 2 6 2 19" xfId="45260"/>
    <cellStyle name="Total 2 6 2 2" xfId="45261"/>
    <cellStyle name="Total 2 6 2 2 10" xfId="45262"/>
    <cellStyle name="Total 2 6 2 2 10 2" xfId="45263"/>
    <cellStyle name="Total 2 6 2 2 10 2 2" xfId="45264"/>
    <cellStyle name="Total 2 6 2 2 10 2 3" xfId="45265"/>
    <cellStyle name="Total 2 6 2 2 10 3" xfId="45266"/>
    <cellStyle name="Total 2 6 2 2 10 3 2" xfId="45267"/>
    <cellStyle name="Total 2 6 2 2 10 3 3" xfId="45268"/>
    <cellStyle name="Total 2 6 2 2 10 4" xfId="45269"/>
    <cellStyle name="Total 2 6 2 2 10 4 2" xfId="45270"/>
    <cellStyle name="Total 2 6 2 2 10 4 3" xfId="45271"/>
    <cellStyle name="Total 2 6 2 2 10 5" xfId="45272"/>
    <cellStyle name="Total 2 6 2 2 10 5 2" xfId="45273"/>
    <cellStyle name="Total 2 6 2 2 10 5 3" xfId="45274"/>
    <cellStyle name="Total 2 6 2 2 10 6" xfId="45275"/>
    <cellStyle name="Total 2 6 2 2 10 6 2" xfId="45276"/>
    <cellStyle name="Total 2 6 2 2 10 6 3" xfId="45277"/>
    <cellStyle name="Total 2 6 2 2 10 7" xfId="45278"/>
    <cellStyle name="Total 2 6 2 2 10 8" xfId="45279"/>
    <cellStyle name="Total 2 6 2 2 11" xfId="45280"/>
    <cellStyle name="Total 2 6 2 2 11 2" xfId="45281"/>
    <cellStyle name="Total 2 6 2 2 11 2 2" xfId="45282"/>
    <cellStyle name="Total 2 6 2 2 11 2 3" xfId="45283"/>
    <cellStyle name="Total 2 6 2 2 11 3" xfId="45284"/>
    <cellStyle name="Total 2 6 2 2 11 3 2" xfId="45285"/>
    <cellStyle name="Total 2 6 2 2 11 3 3" xfId="45286"/>
    <cellStyle name="Total 2 6 2 2 11 4" xfId="45287"/>
    <cellStyle name="Total 2 6 2 2 11 4 2" xfId="45288"/>
    <cellStyle name="Total 2 6 2 2 11 4 3" xfId="45289"/>
    <cellStyle name="Total 2 6 2 2 11 5" xfId="45290"/>
    <cellStyle name="Total 2 6 2 2 11 5 2" xfId="45291"/>
    <cellStyle name="Total 2 6 2 2 11 5 3" xfId="45292"/>
    <cellStyle name="Total 2 6 2 2 11 6" xfId="45293"/>
    <cellStyle name="Total 2 6 2 2 11 6 2" xfId="45294"/>
    <cellStyle name="Total 2 6 2 2 11 6 3" xfId="45295"/>
    <cellStyle name="Total 2 6 2 2 11 7" xfId="45296"/>
    <cellStyle name="Total 2 6 2 2 11 8" xfId="45297"/>
    <cellStyle name="Total 2 6 2 2 12" xfId="45298"/>
    <cellStyle name="Total 2 6 2 2 12 2" xfId="45299"/>
    <cellStyle name="Total 2 6 2 2 12 2 2" xfId="45300"/>
    <cellStyle name="Total 2 6 2 2 12 2 3" xfId="45301"/>
    <cellStyle name="Total 2 6 2 2 12 3" xfId="45302"/>
    <cellStyle name="Total 2 6 2 2 12 3 2" xfId="45303"/>
    <cellStyle name="Total 2 6 2 2 12 3 3" xfId="45304"/>
    <cellStyle name="Total 2 6 2 2 12 4" xfId="45305"/>
    <cellStyle name="Total 2 6 2 2 12 4 2" xfId="45306"/>
    <cellStyle name="Total 2 6 2 2 12 4 3" xfId="45307"/>
    <cellStyle name="Total 2 6 2 2 12 5" xfId="45308"/>
    <cellStyle name="Total 2 6 2 2 12 5 2" xfId="45309"/>
    <cellStyle name="Total 2 6 2 2 12 5 3" xfId="45310"/>
    <cellStyle name="Total 2 6 2 2 12 6" xfId="45311"/>
    <cellStyle name="Total 2 6 2 2 12 6 2" xfId="45312"/>
    <cellStyle name="Total 2 6 2 2 12 6 3" xfId="45313"/>
    <cellStyle name="Total 2 6 2 2 12 7" xfId="45314"/>
    <cellStyle name="Total 2 6 2 2 12 8" xfId="45315"/>
    <cellStyle name="Total 2 6 2 2 13" xfId="45316"/>
    <cellStyle name="Total 2 6 2 2 13 2" xfId="45317"/>
    <cellStyle name="Total 2 6 2 2 13 2 2" xfId="45318"/>
    <cellStyle name="Total 2 6 2 2 13 2 3" xfId="45319"/>
    <cellStyle name="Total 2 6 2 2 13 3" xfId="45320"/>
    <cellStyle name="Total 2 6 2 2 13 3 2" xfId="45321"/>
    <cellStyle name="Total 2 6 2 2 13 3 3" xfId="45322"/>
    <cellStyle name="Total 2 6 2 2 13 4" xfId="45323"/>
    <cellStyle name="Total 2 6 2 2 13 4 2" xfId="45324"/>
    <cellStyle name="Total 2 6 2 2 13 4 3" xfId="45325"/>
    <cellStyle name="Total 2 6 2 2 13 5" xfId="45326"/>
    <cellStyle name="Total 2 6 2 2 13 5 2" xfId="45327"/>
    <cellStyle name="Total 2 6 2 2 13 5 3" xfId="45328"/>
    <cellStyle name="Total 2 6 2 2 13 6" xfId="45329"/>
    <cellStyle name="Total 2 6 2 2 13 6 2" xfId="45330"/>
    <cellStyle name="Total 2 6 2 2 13 6 3" xfId="45331"/>
    <cellStyle name="Total 2 6 2 2 13 7" xfId="45332"/>
    <cellStyle name="Total 2 6 2 2 13 8" xfId="45333"/>
    <cellStyle name="Total 2 6 2 2 14" xfId="45334"/>
    <cellStyle name="Total 2 6 2 2 14 2" xfId="45335"/>
    <cellStyle name="Total 2 6 2 2 14 2 2" xfId="45336"/>
    <cellStyle name="Total 2 6 2 2 14 2 3" xfId="45337"/>
    <cellStyle name="Total 2 6 2 2 14 3" xfId="45338"/>
    <cellStyle name="Total 2 6 2 2 14 3 2" xfId="45339"/>
    <cellStyle name="Total 2 6 2 2 14 3 3" xfId="45340"/>
    <cellStyle name="Total 2 6 2 2 14 4" xfId="45341"/>
    <cellStyle name="Total 2 6 2 2 14 4 2" xfId="45342"/>
    <cellStyle name="Total 2 6 2 2 14 4 3" xfId="45343"/>
    <cellStyle name="Total 2 6 2 2 14 5" xfId="45344"/>
    <cellStyle name="Total 2 6 2 2 14 5 2" xfId="45345"/>
    <cellStyle name="Total 2 6 2 2 14 5 3" xfId="45346"/>
    <cellStyle name="Total 2 6 2 2 14 6" xfId="45347"/>
    <cellStyle name="Total 2 6 2 2 14 6 2" xfId="45348"/>
    <cellStyle name="Total 2 6 2 2 14 6 3" xfId="45349"/>
    <cellStyle name="Total 2 6 2 2 14 7" xfId="45350"/>
    <cellStyle name="Total 2 6 2 2 14 8" xfId="45351"/>
    <cellStyle name="Total 2 6 2 2 15" xfId="45352"/>
    <cellStyle name="Total 2 6 2 2 15 2" xfId="45353"/>
    <cellStyle name="Total 2 6 2 2 15 3" xfId="45354"/>
    <cellStyle name="Total 2 6 2 2 16" xfId="45355"/>
    <cellStyle name="Total 2 6 2 2 16 2" xfId="45356"/>
    <cellStyle name="Total 2 6 2 2 16 3" xfId="45357"/>
    <cellStyle name="Total 2 6 2 2 17" xfId="45358"/>
    <cellStyle name="Total 2 6 2 2 18" xfId="45359"/>
    <cellStyle name="Total 2 6 2 2 2" xfId="45360"/>
    <cellStyle name="Total 2 6 2 2 2 2" xfId="45361"/>
    <cellStyle name="Total 2 6 2 2 2 2 2" xfId="45362"/>
    <cellStyle name="Total 2 6 2 2 2 2 3" xfId="45363"/>
    <cellStyle name="Total 2 6 2 2 2 3" xfId="45364"/>
    <cellStyle name="Total 2 6 2 2 2 3 2" xfId="45365"/>
    <cellStyle name="Total 2 6 2 2 2 3 3" xfId="45366"/>
    <cellStyle name="Total 2 6 2 2 2 4" xfId="45367"/>
    <cellStyle name="Total 2 6 2 2 2 4 2" xfId="45368"/>
    <cellStyle name="Total 2 6 2 2 2 4 3" xfId="45369"/>
    <cellStyle name="Total 2 6 2 2 2 5" xfId="45370"/>
    <cellStyle name="Total 2 6 2 2 2 5 2" xfId="45371"/>
    <cellStyle name="Total 2 6 2 2 2 5 3" xfId="45372"/>
    <cellStyle name="Total 2 6 2 2 2 6" xfId="45373"/>
    <cellStyle name="Total 2 6 2 2 2 6 2" xfId="45374"/>
    <cellStyle name="Total 2 6 2 2 2 6 3" xfId="45375"/>
    <cellStyle name="Total 2 6 2 2 2 7" xfId="45376"/>
    <cellStyle name="Total 2 6 2 2 2 8" xfId="45377"/>
    <cellStyle name="Total 2 6 2 2 2 9" xfId="45378"/>
    <cellStyle name="Total 2 6 2 2 3" xfId="45379"/>
    <cellStyle name="Total 2 6 2 2 3 2" xfId="45380"/>
    <cellStyle name="Total 2 6 2 2 3 2 2" xfId="45381"/>
    <cellStyle name="Total 2 6 2 2 3 2 3" xfId="45382"/>
    <cellStyle name="Total 2 6 2 2 3 3" xfId="45383"/>
    <cellStyle name="Total 2 6 2 2 3 3 2" xfId="45384"/>
    <cellStyle name="Total 2 6 2 2 3 3 3" xfId="45385"/>
    <cellStyle name="Total 2 6 2 2 3 4" xfId="45386"/>
    <cellStyle name="Total 2 6 2 2 3 4 2" xfId="45387"/>
    <cellStyle name="Total 2 6 2 2 3 4 3" xfId="45388"/>
    <cellStyle name="Total 2 6 2 2 3 5" xfId="45389"/>
    <cellStyle name="Total 2 6 2 2 3 5 2" xfId="45390"/>
    <cellStyle name="Total 2 6 2 2 3 5 3" xfId="45391"/>
    <cellStyle name="Total 2 6 2 2 3 6" xfId="45392"/>
    <cellStyle name="Total 2 6 2 2 3 6 2" xfId="45393"/>
    <cellStyle name="Total 2 6 2 2 3 6 3" xfId="45394"/>
    <cellStyle name="Total 2 6 2 2 3 7" xfId="45395"/>
    <cellStyle name="Total 2 6 2 2 3 8" xfId="45396"/>
    <cellStyle name="Total 2 6 2 2 3 9" xfId="45397"/>
    <cellStyle name="Total 2 6 2 2 4" xfId="45398"/>
    <cellStyle name="Total 2 6 2 2 4 2" xfId="45399"/>
    <cellStyle name="Total 2 6 2 2 4 2 2" xfId="45400"/>
    <cellStyle name="Total 2 6 2 2 4 2 3" xfId="45401"/>
    <cellStyle name="Total 2 6 2 2 4 3" xfId="45402"/>
    <cellStyle name="Total 2 6 2 2 4 3 2" xfId="45403"/>
    <cellStyle name="Total 2 6 2 2 4 3 3" xfId="45404"/>
    <cellStyle name="Total 2 6 2 2 4 4" xfId="45405"/>
    <cellStyle name="Total 2 6 2 2 4 4 2" xfId="45406"/>
    <cellStyle name="Total 2 6 2 2 4 4 3" xfId="45407"/>
    <cellStyle name="Total 2 6 2 2 4 5" xfId="45408"/>
    <cellStyle name="Total 2 6 2 2 4 5 2" xfId="45409"/>
    <cellStyle name="Total 2 6 2 2 4 5 3" xfId="45410"/>
    <cellStyle name="Total 2 6 2 2 4 6" xfId="45411"/>
    <cellStyle name="Total 2 6 2 2 4 6 2" xfId="45412"/>
    <cellStyle name="Total 2 6 2 2 4 6 3" xfId="45413"/>
    <cellStyle name="Total 2 6 2 2 4 7" xfId="45414"/>
    <cellStyle name="Total 2 6 2 2 4 8" xfId="45415"/>
    <cellStyle name="Total 2 6 2 2 4 9" xfId="45416"/>
    <cellStyle name="Total 2 6 2 2 5" xfId="45417"/>
    <cellStyle name="Total 2 6 2 2 5 2" xfId="45418"/>
    <cellStyle name="Total 2 6 2 2 5 2 2" xfId="45419"/>
    <cellStyle name="Total 2 6 2 2 5 2 3" xfId="45420"/>
    <cellStyle name="Total 2 6 2 2 5 3" xfId="45421"/>
    <cellStyle name="Total 2 6 2 2 5 3 2" xfId="45422"/>
    <cellStyle name="Total 2 6 2 2 5 3 3" xfId="45423"/>
    <cellStyle name="Total 2 6 2 2 5 4" xfId="45424"/>
    <cellStyle name="Total 2 6 2 2 5 4 2" xfId="45425"/>
    <cellStyle name="Total 2 6 2 2 5 4 3" xfId="45426"/>
    <cellStyle name="Total 2 6 2 2 5 5" xfId="45427"/>
    <cellStyle name="Total 2 6 2 2 5 5 2" xfId="45428"/>
    <cellStyle name="Total 2 6 2 2 5 5 3" xfId="45429"/>
    <cellStyle name="Total 2 6 2 2 5 6" xfId="45430"/>
    <cellStyle name="Total 2 6 2 2 5 6 2" xfId="45431"/>
    <cellStyle name="Total 2 6 2 2 5 6 3" xfId="45432"/>
    <cellStyle name="Total 2 6 2 2 5 7" xfId="45433"/>
    <cellStyle name="Total 2 6 2 2 5 8" xfId="45434"/>
    <cellStyle name="Total 2 6 2 2 5 9" xfId="45435"/>
    <cellStyle name="Total 2 6 2 2 6" xfId="45436"/>
    <cellStyle name="Total 2 6 2 2 6 2" xfId="45437"/>
    <cellStyle name="Total 2 6 2 2 6 2 2" xfId="45438"/>
    <cellStyle name="Total 2 6 2 2 6 2 3" xfId="45439"/>
    <cellStyle name="Total 2 6 2 2 6 3" xfId="45440"/>
    <cellStyle name="Total 2 6 2 2 6 3 2" xfId="45441"/>
    <cellStyle name="Total 2 6 2 2 6 3 3" xfId="45442"/>
    <cellStyle name="Total 2 6 2 2 6 4" xfId="45443"/>
    <cellStyle name="Total 2 6 2 2 6 4 2" xfId="45444"/>
    <cellStyle name="Total 2 6 2 2 6 4 3" xfId="45445"/>
    <cellStyle name="Total 2 6 2 2 6 5" xfId="45446"/>
    <cellStyle name="Total 2 6 2 2 6 5 2" xfId="45447"/>
    <cellStyle name="Total 2 6 2 2 6 5 3" xfId="45448"/>
    <cellStyle name="Total 2 6 2 2 6 6" xfId="45449"/>
    <cellStyle name="Total 2 6 2 2 6 6 2" xfId="45450"/>
    <cellStyle name="Total 2 6 2 2 6 6 3" xfId="45451"/>
    <cellStyle name="Total 2 6 2 2 6 7" xfId="45452"/>
    <cellStyle name="Total 2 6 2 2 6 8" xfId="45453"/>
    <cellStyle name="Total 2 6 2 2 6 9" xfId="45454"/>
    <cellStyle name="Total 2 6 2 2 7" xfId="45455"/>
    <cellStyle name="Total 2 6 2 2 7 2" xfId="45456"/>
    <cellStyle name="Total 2 6 2 2 7 2 2" xfId="45457"/>
    <cellStyle name="Total 2 6 2 2 7 2 3" xfId="45458"/>
    <cellStyle name="Total 2 6 2 2 7 3" xfId="45459"/>
    <cellStyle name="Total 2 6 2 2 7 3 2" xfId="45460"/>
    <cellStyle name="Total 2 6 2 2 7 3 3" xfId="45461"/>
    <cellStyle name="Total 2 6 2 2 7 4" xfId="45462"/>
    <cellStyle name="Total 2 6 2 2 7 4 2" xfId="45463"/>
    <cellStyle name="Total 2 6 2 2 7 4 3" xfId="45464"/>
    <cellStyle name="Total 2 6 2 2 7 5" xfId="45465"/>
    <cellStyle name="Total 2 6 2 2 7 5 2" xfId="45466"/>
    <cellStyle name="Total 2 6 2 2 7 5 3" xfId="45467"/>
    <cellStyle name="Total 2 6 2 2 7 6" xfId="45468"/>
    <cellStyle name="Total 2 6 2 2 7 6 2" xfId="45469"/>
    <cellStyle name="Total 2 6 2 2 7 6 3" xfId="45470"/>
    <cellStyle name="Total 2 6 2 2 7 7" xfId="45471"/>
    <cellStyle name="Total 2 6 2 2 7 8" xfId="45472"/>
    <cellStyle name="Total 2 6 2 2 7 9" xfId="45473"/>
    <cellStyle name="Total 2 6 2 2 8" xfId="45474"/>
    <cellStyle name="Total 2 6 2 2 8 2" xfId="45475"/>
    <cellStyle name="Total 2 6 2 2 8 2 2" xfId="45476"/>
    <cellStyle name="Total 2 6 2 2 8 2 3" xfId="45477"/>
    <cellStyle name="Total 2 6 2 2 8 3" xfId="45478"/>
    <cellStyle name="Total 2 6 2 2 8 3 2" xfId="45479"/>
    <cellStyle name="Total 2 6 2 2 8 3 3" xfId="45480"/>
    <cellStyle name="Total 2 6 2 2 8 4" xfId="45481"/>
    <cellStyle name="Total 2 6 2 2 8 4 2" xfId="45482"/>
    <cellStyle name="Total 2 6 2 2 8 4 3" xfId="45483"/>
    <cellStyle name="Total 2 6 2 2 8 5" xfId="45484"/>
    <cellStyle name="Total 2 6 2 2 8 5 2" xfId="45485"/>
    <cellStyle name="Total 2 6 2 2 8 5 3" xfId="45486"/>
    <cellStyle name="Total 2 6 2 2 8 6" xfId="45487"/>
    <cellStyle name="Total 2 6 2 2 8 6 2" xfId="45488"/>
    <cellStyle name="Total 2 6 2 2 8 6 3" xfId="45489"/>
    <cellStyle name="Total 2 6 2 2 8 7" xfId="45490"/>
    <cellStyle name="Total 2 6 2 2 8 8" xfId="45491"/>
    <cellStyle name="Total 2 6 2 2 8 9" xfId="45492"/>
    <cellStyle name="Total 2 6 2 2 9" xfId="45493"/>
    <cellStyle name="Total 2 6 2 2 9 2" xfId="45494"/>
    <cellStyle name="Total 2 6 2 2 9 2 2" xfId="45495"/>
    <cellStyle name="Total 2 6 2 2 9 2 3" xfId="45496"/>
    <cellStyle name="Total 2 6 2 2 9 3" xfId="45497"/>
    <cellStyle name="Total 2 6 2 2 9 3 2" xfId="45498"/>
    <cellStyle name="Total 2 6 2 2 9 3 3" xfId="45499"/>
    <cellStyle name="Total 2 6 2 2 9 4" xfId="45500"/>
    <cellStyle name="Total 2 6 2 2 9 4 2" xfId="45501"/>
    <cellStyle name="Total 2 6 2 2 9 4 3" xfId="45502"/>
    <cellStyle name="Total 2 6 2 2 9 5" xfId="45503"/>
    <cellStyle name="Total 2 6 2 2 9 5 2" xfId="45504"/>
    <cellStyle name="Total 2 6 2 2 9 5 3" xfId="45505"/>
    <cellStyle name="Total 2 6 2 2 9 6" xfId="45506"/>
    <cellStyle name="Total 2 6 2 2 9 6 2" xfId="45507"/>
    <cellStyle name="Total 2 6 2 2 9 6 3" xfId="45508"/>
    <cellStyle name="Total 2 6 2 2 9 7" xfId="45509"/>
    <cellStyle name="Total 2 6 2 2 9 8" xfId="45510"/>
    <cellStyle name="Total 2 6 2 20" xfId="45511"/>
    <cellStyle name="Total 2 6 2 3" xfId="45512"/>
    <cellStyle name="Total 2 6 2 3 10" xfId="45513"/>
    <cellStyle name="Total 2 6 2 3 10 2" xfId="45514"/>
    <cellStyle name="Total 2 6 2 3 10 2 2" xfId="45515"/>
    <cellStyle name="Total 2 6 2 3 10 2 3" xfId="45516"/>
    <cellStyle name="Total 2 6 2 3 10 3" xfId="45517"/>
    <cellStyle name="Total 2 6 2 3 10 3 2" xfId="45518"/>
    <cellStyle name="Total 2 6 2 3 10 3 3" xfId="45519"/>
    <cellStyle name="Total 2 6 2 3 10 4" xfId="45520"/>
    <cellStyle name="Total 2 6 2 3 10 4 2" xfId="45521"/>
    <cellStyle name="Total 2 6 2 3 10 4 3" xfId="45522"/>
    <cellStyle name="Total 2 6 2 3 10 5" xfId="45523"/>
    <cellStyle name="Total 2 6 2 3 10 5 2" xfId="45524"/>
    <cellStyle name="Total 2 6 2 3 10 5 3" xfId="45525"/>
    <cellStyle name="Total 2 6 2 3 10 6" xfId="45526"/>
    <cellStyle name="Total 2 6 2 3 10 6 2" xfId="45527"/>
    <cellStyle name="Total 2 6 2 3 10 6 3" xfId="45528"/>
    <cellStyle name="Total 2 6 2 3 10 7" xfId="45529"/>
    <cellStyle name="Total 2 6 2 3 10 8" xfId="45530"/>
    <cellStyle name="Total 2 6 2 3 11" xfId="45531"/>
    <cellStyle name="Total 2 6 2 3 11 2" xfId="45532"/>
    <cellStyle name="Total 2 6 2 3 11 2 2" xfId="45533"/>
    <cellStyle name="Total 2 6 2 3 11 2 3" xfId="45534"/>
    <cellStyle name="Total 2 6 2 3 11 3" xfId="45535"/>
    <cellStyle name="Total 2 6 2 3 11 3 2" xfId="45536"/>
    <cellStyle name="Total 2 6 2 3 11 3 3" xfId="45537"/>
    <cellStyle name="Total 2 6 2 3 11 4" xfId="45538"/>
    <cellStyle name="Total 2 6 2 3 11 4 2" xfId="45539"/>
    <cellStyle name="Total 2 6 2 3 11 4 3" xfId="45540"/>
    <cellStyle name="Total 2 6 2 3 11 5" xfId="45541"/>
    <cellStyle name="Total 2 6 2 3 11 5 2" xfId="45542"/>
    <cellStyle name="Total 2 6 2 3 11 5 3" xfId="45543"/>
    <cellStyle name="Total 2 6 2 3 11 6" xfId="45544"/>
    <cellStyle name="Total 2 6 2 3 11 6 2" xfId="45545"/>
    <cellStyle name="Total 2 6 2 3 11 6 3" xfId="45546"/>
    <cellStyle name="Total 2 6 2 3 11 7" xfId="45547"/>
    <cellStyle name="Total 2 6 2 3 11 8" xfId="45548"/>
    <cellStyle name="Total 2 6 2 3 12" xfId="45549"/>
    <cellStyle name="Total 2 6 2 3 12 2" xfId="45550"/>
    <cellStyle name="Total 2 6 2 3 12 2 2" xfId="45551"/>
    <cellStyle name="Total 2 6 2 3 12 2 3" xfId="45552"/>
    <cellStyle name="Total 2 6 2 3 12 3" xfId="45553"/>
    <cellStyle name="Total 2 6 2 3 12 3 2" xfId="45554"/>
    <cellStyle name="Total 2 6 2 3 12 3 3" xfId="45555"/>
    <cellStyle name="Total 2 6 2 3 12 4" xfId="45556"/>
    <cellStyle name="Total 2 6 2 3 12 4 2" xfId="45557"/>
    <cellStyle name="Total 2 6 2 3 12 4 3" xfId="45558"/>
    <cellStyle name="Total 2 6 2 3 12 5" xfId="45559"/>
    <cellStyle name="Total 2 6 2 3 12 5 2" xfId="45560"/>
    <cellStyle name="Total 2 6 2 3 12 5 3" xfId="45561"/>
    <cellStyle name="Total 2 6 2 3 12 6" xfId="45562"/>
    <cellStyle name="Total 2 6 2 3 12 6 2" xfId="45563"/>
    <cellStyle name="Total 2 6 2 3 12 6 3" xfId="45564"/>
    <cellStyle name="Total 2 6 2 3 12 7" xfId="45565"/>
    <cellStyle name="Total 2 6 2 3 12 8" xfId="45566"/>
    <cellStyle name="Total 2 6 2 3 13" xfId="45567"/>
    <cellStyle name="Total 2 6 2 3 13 2" xfId="45568"/>
    <cellStyle name="Total 2 6 2 3 13 2 2" xfId="45569"/>
    <cellStyle name="Total 2 6 2 3 13 2 3" xfId="45570"/>
    <cellStyle name="Total 2 6 2 3 13 3" xfId="45571"/>
    <cellStyle name="Total 2 6 2 3 13 3 2" xfId="45572"/>
    <cellStyle name="Total 2 6 2 3 13 3 3" xfId="45573"/>
    <cellStyle name="Total 2 6 2 3 13 4" xfId="45574"/>
    <cellStyle name="Total 2 6 2 3 13 4 2" xfId="45575"/>
    <cellStyle name="Total 2 6 2 3 13 4 3" xfId="45576"/>
    <cellStyle name="Total 2 6 2 3 13 5" xfId="45577"/>
    <cellStyle name="Total 2 6 2 3 13 5 2" xfId="45578"/>
    <cellStyle name="Total 2 6 2 3 13 5 3" xfId="45579"/>
    <cellStyle name="Total 2 6 2 3 13 6" xfId="45580"/>
    <cellStyle name="Total 2 6 2 3 13 6 2" xfId="45581"/>
    <cellStyle name="Total 2 6 2 3 13 6 3" xfId="45582"/>
    <cellStyle name="Total 2 6 2 3 13 7" xfId="45583"/>
    <cellStyle name="Total 2 6 2 3 13 8" xfId="45584"/>
    <cellStyle name="Total 2 6 2 3 14" xfId="45585"/>
    <cellStyle name="Total 2 6 2 3 14 2" xfId="45586"/>
    <cellStyle name="Total 2 6 2 3 14 2 2" xfId="45587"/>
    <cellStyle name="Total 2 6 2 3 14 2 3" xfId="45588"/>
    <cellStyle name="Total 2 6 2 3 14 3" xfId="45589"/>
    <cellStyle name="Total 2 6 2 3 14 3 2" xfId="45590"/>
    <cellStyle name="Total 2 6 2 3 14 3 3" xfId="45591"/>
    <cellStyle name="Total 2 6 2 3 14 4" xfId="45592"/>
    <cellStyle name="Total 2 6 2 3 14 4 2" xfId="45593"/>
    <cellStyle name="Total 2 6 2 3 14 4 3" xfId="45594"/>
    <cellStyle name="Total 2 6 2 3 14 5" xfId="45595"/>
    <cellStyle name="Total 2 6 2 3 14 5 2" xfId="45596"/>
    <cellStyle name="Total 2 6 2 3 14 5 3" xfId="45597"/>
    <cellStyle name="Total 2 6 2 3 14 6" xfId="45598"/>
    <cellStyle name="Total 2 6 2 3 14 6 2" xfId="45599"/>
    <cellStyle name="Total 2 6 2 3 14 6 3" xfId="45600"/>
    <cellStyle name="Total 2 6 2 3 14 7" xfId="45601"/>
    <cellStyle name="Total 2 6 2 3 14 8" xfId="45602"/>
    <cellStyle name="Total 2 6 2 3 15" xfId="45603"/>
    <cellStyle name="Total 2 6 2 3 15 2" xfId="45604"/>
    <cellStyle name="Total 2 6 2 3 15 3" xfId="45605"/>
    <cellStyle name="Total 2 6 2 3 16" xfId="45606"/>
    <cellStyle name="Total 2 6 2 3 16 2" xfId="45607"/>
    <cellStyle name="Total 2 6 2 3 16 3" xfId="45608"/>
    <cellStyle name="Total 2 6 2 3 17" xfId="45609"/>
    <cellStyle name="Total 2 6 2 3 18" xfId="45610"/>
    <cellStyle name="Total 2 6 2 3 2" xfId="45611"/>
    <cellStyle name="Total 2 6 2 3 2 2" xfId="45612"/>
    <cellStyle name="Total 2 6 2 3 2 2 2" xfId="45613"/>
    <cellStyle name="Total 2 6 2 3 2 2 3" xfId="45614"/>
    <cellStyle name="Total 2 6 2 3 2 3" xfId="45615"/>
    <cellStyle name="Total 2 6 2 3 2 3 2" xfId="45616"/>
    <cellStyle name="Total 2 6 2 3 2 3 3" xfId="45617"/>
    <cellStyle name="Total 2 6 2 3 2 4" xfId="45618"/>
    <cellStyle name="Total 2 6 2 3 2 4 2" xfId="45619"/>
    <cellStyle name="Total 2 6 2 3 2 4 3" xfId="45620"/>
    <cellStyle name="Total 2 6 2 3 2 5" xfId="45621"/>
    <cellStyle name="Total 2 6 2 3 2 5 2" xfId="45622"/>
    <cellStyle name="Total 2 6 2 3 2 5 3" xfId="45623"/>
    <cellStyle name="Total 2 6 2 3 2 6" xfId="45624"/>
    <cellStyle name="Total 2 6 2 3 2 6 2" xfId="45625"/>
    <cellStyle name="Total 2 6 2 3 2 6 3" xfId="45626"/>
    <cellStyle name="Total 2 6 2 3 2 7" xfId="45627"/>
    <cellStyle name="Total 2 6 2 3 2 8" xfId="45628"/>
    <cellStyle name="Total 2 6 2 3 2 9" xfId="45629"/>
    <cellStyle name="Total 2 6 2 3 3" xfId="45630"/>
    <cellStyle name="Total 2 6 2 3 3 2" xfId="45631"/>
    <cellStyle name="Total 2 6 2 3 3 2 2" xfId="45632"/>
    <cellStyle name="Total 2 6 2 3 3 2 3" xfId="45633"/>
    <cellStyle name="Total 2 6 2 3 3 3" xfId="45634"/>
    <cellStyle name="Total 2 6 2 3 3 3 2" xfId="45635"/>
    <cellStyle name="Total 2 6 2 3 3 3 3" xfId="45636"/>
    <cellStyle name="Total 2 6 2 3 3 4" xfId="45637"/>
    <cellStyle name="Total 2 6 2 3 3 4 2" xfId="45638"/>
    <cellStyle name="Total 2 6 2 3 3 4 3" xfId="45639"/>
    <cellStyle name="Total 2 6 2 3 3 5" xfId="45640"/>
    <cellStyle name="Total 2 6 2 3 3 5 2" xfId="45641"/>
    <cellStyle name="Total 2 6 2 3 3 5 3" xfId="45642"/>
    <cellStyle name="Total 2 6 2 3 3 6" xfId="45643"/>
    <cellStyle name="Total 2 6 2 3 3 6 2" xfId="45644"/>
    <cellStyle name="Total 2 6 2 3 3 6 3" xfId="45645"/>
    <cellStyle name="Total 2 6 2 3 3 7" xfId="45646"/>
    <cellStyle name="Total 2 6 2 3 3 8" xfId="45647"/>
    <cellStyle name="Total 2 6 2 3 3 9" xfId="45648"/>
    <cellStyle name="Total 2 6 2 3 4" xfId="45649"/>
    <cellStyle name="Total 2 6 2 3 4 2" xfId="45650"/>
    <cellStyle name="Total 2 6 2 3 4 2 2" xfId="45651"/>
    <cellStyle name="Total 2 6 2 3 4 2 3" xfId="45652"/>
    <cellStyle name="Total 2 6 2 3 4 3" xfId="45653"/>
    <cellStyle name="Total 2 6 2 3 4 3 2" xfId="45654"/>
    <cellStyle name="Total 2 6 2 3 4 3 3" xfId="45655"/>
    <cellStyle name="Total 2 6 2 3 4 4" xfId="45656"/>
    <cellStyle name="Total 2 6 2 3 4 4 2" xfId="45657"/>
    <cellStyle name="Total 2 6 2 3 4 4 3" xfId="45658"/>
    <cellStyle name="Total 2 6 2 3 4 5" xfId="45659"/>
    <cellStyle name="Total 2 6 2 3 4 5 2" xfId="45660"/>
    <cellStyle name="Total 2 6 2 3 4 5 3" xfId="45661"/>
    <cellStyle name="Total 2 6 2 3 4 6" xfId="45662"/>
    <cellStyle name="Total 2 6 2 3 4 6 2" xfId="45663"/>
    <cellStyle name="Total 2 6 2 3 4 6 3" xfId="45664"/>
    <cellStyle name="Total 2 6 2 3 4 7" xfId="45665"/>
    <cellStyle name="Total 2 6 2 3 4 8" xfId="45666"/>
    <cellStyle name="Total 2 6 2 3 4 9" xfId="45667"/>
    <cellStyle name="Total 2 6 2 3 5" xfId="45668"/>
    <cellStyle name="Total 2 6 2 3 5 2" xfId="45669"/>
    <cellStyle name="Total 2 6 2 3 5 2 2" xfId="45670"/>
    <cellStyle name="Total 2 6 2 3 5 2 3" xfId="45671"/>
    <cellStyle name="Total 2 6 2 3 5 3" xfId="45672"/>
    <cellStyle name="Total 2 6 2 3 5 3 2" xfId="45673"/>
    <cellStyle name="Total 2 6 2 3 5 3 3" xfId="45674"/>
    <cellStyle name="Total 2 6 2 3 5 4" xfId="45675"/>
    <cellStyle name="Total 2 6 2 3 5 4 2" xfId="45676"/>
    <cellStyle name="Total 2 6 2 3 5 4 3" xfId="45677"/>
    <cellStyle name="Total 2 6 2 3 5 5" xfId="45678"/>
    <cellStyle name="Total 2 6 2 3 5 5 2" xfId="45679"/>
    <cellStyle name="Total 2 6 2 3 5 5 3" xfId="45680"/>
    <cellStyle name="Total 2 6 2 3 5 6" xfId="45681"/>
    <cellStyle name="Total 2 6 2 3 5 6 2" xfId="45682"/>
    <cellStyle name="Total 2 6 2 3 5 6 3" xfId="45683"/>
    <cellStyle name="Total 2 6 2 3 5 7" xfId="45684"/>
    <cellStyle name="Total 2 6 2 3 5 8" xfId="45685"/>
    <cellStyle name="Total 2 6 2 3 5 9" xfId="45686"/>
    <cellStyle name="Total 2 6 2 3 6" xfId="45687"/>
    <cellStyle name="Total 2 6 2 3 6 2" xfId="45688"/>
    <cellStyle name="Total 2 6 2 3 6 2 2" xfId="45689"/>
    <cellStyle name="Total 2 6 2 3 6 2 3" xfId="45690"/>
    <cellStyle name="Total 2 6 2 3 6 3" xfId="45691"/>
    <cellStyle name="Total 2 6 2 3 6 3 2" xfId="45692"/>
    <cellStyle name="Total 2 6 2 3 6 3 3" xfId="45693"/>
    <cellStyle name="Total 2 6 2 3 6 4" xfId="45694"/>
    <cellStyle name="Total 2 6 2 3 6 4 2" xfId="45695"/>
    <cellStyle name="Total 2 6 2 3 6 4 3" xfId="45696"/>
    <cellStyle name="Total 2 6 2 3 6 5" xfId="45697"/>
    <cellStyle name="Total 2 6 2 3 6 5 2" xfId="45698"/>
    <cellStyle name="Total 2 6 2 3 6 5 3" xfId="45699"/>
    <cellStyle name="Total 2 6 2 3 6 6" xfId="45700"/>
    <cellStyle name="Total 2 6 2 3 6 6 2" xfId="45701"/>
    <cellStyle name="Total 2 6 2 3 6 6 3" xfId="45702"/>
    <cellStyle name="Total 2 6 2 3 6 7" xfId="45703"/>
    <cellStyle name="Total 2 6 2 3 6 8" xfId="45704"/>
    <cellStyle name="Total 2 6 2 3 6 9" xfId="45705"/>
    <cellStyle name="Total 2 6 2 3 7" xfId="45706"/>
    <cellStyle name="Total 2 6 2 3 7 2" xfId="45707"/>
    <cellStyle name="Total 2 6 2 3 7 2 2" xfId="45708"/>
    <cellStyle name="Total 2 6 2 3 7 2 3" xfId="45709"/>
    <cellStyle name="Total 2 6 2 3 7 3" xfId="45710"/>
    <cellStyle name="Total 2 6 2 3 7 3 2" xfId="45711"/>
    <cellStyle name="Total 2 6 2 3 7 3 3" xfId="45712"/>
    <cellStyle name="Total 2 6 2 3 7 4" xfId="45713"/>
    <cellStyle name="Total 2 6 2 3 7 4 2" xfId="45714"/>
    <cellStyle name="Total 2 6 2 3 7 4 3" xfId="45715"/>
    <cellStyle name="Total 2 6 2 3 7 5" xfId="45716"/>
    <cellStyle name="Total 2 6 2 3 7 5 2" xfId="45717"/>
    <cellStyle name="Total 2 6 2 3 7 5 3" xfId="45718"/>
    <cellStyle name="Total 2 6 2 3 7 6" xfId="45719"/>
    <cellStyle name="Total 2 6 2 3 7 6 2" xfId="45720"/>
    <cellStyle name="Total 2 6 2 3 7 6 3" xfId="45721"/>
    <cellStyle name="Total 2 6 2 3 7 7" xfId="45722"/>
    <cellStyle name="Total 2 6 2 3 7 8" xfId="45723"/>
    <cellStyle name="Total 2 6 2 3 7 9" xfId="45724"/>
    <cellStyle name="Total 2 6 2 3 8" xfId="45725"/>
    <cellStyle name="Total 2 6 2 3 8 2" xfId="45726"/>
    <cellStyle name="Total 2 6 2 3 8 2 2" xfId="45727"/>
    <cellStyle name="Total 2 6 2 3 8 2 3" xfId="45728"/>
    <cellStyle name="Total 2 6 2 3 8 3" xfId="45729"/>
    <cellStyle name="Total 2 6 2 3 8 3 2" xfId="45730"/>
    <cellStyle name="Total 2 6 2 3 8 3 3" xfId="45731"/>
    <cellStyle name="Total 2 6 2 3 8 4" xfId="45732"/>
    <cellStyle name="Total 2 6 2 3 8 4 2" xfId="45733"/>
    <cellStyle name="Total 2 6 2 3 8 4 3" xfId="45734"/>
    <cellStyle name="Total 2 6 2 3 8 5" xfId="45735"/>
    <cellStyle name="Total 2 6 2 3 8 5 2" xfId="45736"/>
    <cellStyle name="Total 2 6 2 3 8 5 3" xfId="45737"/>
    <cellStyle name="Total 2 6 2 3 8 6" xfId="45738"/>
    <cellStyle name="Total 2 6 2 3 8 6 2" xfId="45739"/>
    <cellStyle name="Total 2 6 2 3 8 6 3" xfId="45740"/>
    <cellStyle name="Total 2 6 2 3 8 7" xfId="45741"/>
    <cellStyle name="Total 2 6 2 3 8 8" xfId="45742"/>
    <cellStyle name="Total 2 6 2 3 8 9" xfId="45743"/>
    <cellStyle name="Total 2 6 2 3 9" xfId="45744"/>
    <cellStyle name="Total 2 6 2 3 9 2" xfId="45745"/>
    <cellStyle name="Total 2 6 2 3 9 2 2" xfId="45746"/>
    <cellStyle name="Total 2 6 2 3 9 2 3" xfId="45747"/>
    <cellStyle name="Total 2 6 2 3 9 3" xfId="45748"/>
    <cellStyle name="Total 2 6 2 3 9 3 2" xfId="45749"/>
    <cellStyle name="Total 2 6 2 3 9 3 3" xfId="45750"/>
    <cellStyle name="Total 2 6 2 3 9 4" xfId="45751"/>
    <cellStyle name="Total 2 6 2 3 9 4 2" xfId="45752"/>
    <cellStyle name="Total 2 6 2 3 9 4 3" xfId="45753"/>
    <cellStyle name="Total 2 6 2 3 9 5" xfId="45754"/>
    <cellStyle name="Total 2 6 2 3 9 5 2" xfId="45755"/>
    <cellStyle name="Total 2 6 2 3 9 5 3" xfId="45756"/>
    <cellStyle name="Total 2 6 2 3 9 6" xfId="45757"/>
    <cellStyle name="Total 2 6 2 3 9 6 2" xfId="45758"/>
    <cellStyle name="Total 2 6 2 3 9 6 3" xfId="45759"/>
    <cellStyle name="Total 2 6 2 3 9 7" xfId="45760"/>
    <cellStyle name="Total 2 6 2 3 9 8" xfId="45761"/>
    <cellStyle name="Total 2 6 2 4" xfId="45762"/>
    <cellStyle name="Total 2 6 2 4 10" xfId="45763"/>
    <cellStyle name="Total 2 6 2 4 11" xfId="45764"/>
    <cellStyle name="Total 2 6 2 4 2" xfId="45765"/>
    <cellStyle name="Total 2 6 2 4 2 2" xfId="45766"/>
    <cellStyle name="Total 2 6 2 4 2 3" xfId="45767"/>
    <cellStyle name="Total 2 6 2 4 2 4" xfId="45768"/>
    <cellStyle name="Total 2 6 2 4 3" xfId="45769"/>
    <cellStyle name="Total 2 6 2 4 3 2" xfId="45770"/>
    <cellStyle name="Total 2 6 2 4 3 3" xfId="45771"/>
    <cellStyle name="Total 2 6 2 4 3 4" xfId="45772"/>
    <cellStyle name="Total 2 6 2 4 4" xfId="45773"/>
    <cellStyle name="Total 2 6 2 4 4 2" xfId="45774"/>
    <cellStyle name="Total 2 6 2 4 4 3" xfId="45775"/>
    <cellStyle name="Total 2 6 2 4 4 4" xfId="45776"/>
    <cellStyle name="Total 2 6 2 4 5" xfId="45777"/>
    <cellStyle name="Total 2 6 2 4 5 2" xfId="45778"/>
    <cellStyle name="Total 2 6 2 4 5 3" xfId="45779"/>
    <cellStyle name="Total 2 6 2 4 5 4" xfId="45780"/>
    <cellStyle name="Total 2 6 2 4 6" xfId="45781"/>
    <cellStyle name="Total 2 6 2 4 6 2" xfId="45782"/>
    <cellStyle name="Total 2 6 2 4 6 3" xfId="45783"/>
    <cellStyle name="Total 2 6 2 4 6 4" xfId="45784"/>
    <cellStyle name="Total 2 6 2 4 7" xfId="45785"/>
    <cellStyle name="Total 2 6 2 4 8" xfId="45786"/>
    <cellStyle name="Total 2 6 2 4 9" xfId="45787"/>
    <cellStyle name="Total 2 6 2 5" xfId="45788"/>
    <cellStyle name="Total 2 6 2 5 10" xfId="45789"/>
    <cellStyle name="Total 2 6 2 5 11" xfId="45790"/>
    <cellStyle name="Total 2 6 2 5 2" xfId="45791"/>
    <cellStyle name="Total 2 6 2 5 2 2" xfId="45792"/>
    <cellStyle name="Total 2 6 2 5 2 3" xfId="45793"/>
    <cellStyle name="Total 2 6 2 5 2 4" xfId="45794"/>
    <cellStyle name="Total 2 6 2 5 3" xfId="45795"/>
    <cellStyle name="Total 2 6 2 5 3 2" xfId="45796"/>
    <cellStyle name="Total 2 6 2 5 3 3" xfId="45797"/>
    <cellStyle name="Total 2 6 2 5 3 4" xfId="45798"/>
    <cellStyle name="Total 2 6 2 5 4" xfId="45799"/>
    <cellStyle name="Total 2 6 2 5 4 2" xfId="45800"/>
    <cellStyle name="Total 2 6 2 5 4 3" xfId="45801"/>
    <cellStyle name="Total 2 6 2 5 4 4" xfId="45802"/>
    <cellStyle name="Total 2 6 2 5 5" xfId="45803"/>
    <cellStyle name="Total 2 6 2 5 5 2" xfId="45804"/>
    <cellStyle name="Total 2 6 2 5 5 3" xfId="45805"/>
    <cellStyle name="Total 2 6 2 5 5 4" xfId="45806"/>
    <cellStyle name="Total 2 6 2 5 6" xfId="45807"/>
    <cellStyle name="Total 2 6 2 5 6 2" xfId="45808"/>
    <cellStyle name="Total 2 6 2 5 6 3" xfId="45809"/>
    <cellStyle name="Total 2 6 2 5 6 4" xfId="45810"/>
    <cellStyle name="Total 2 6 2 5 7" xfId="45811"/>
    <cellStyle name="Total 2 6 2 5 8" xfId="45812"/>
    <cellStyle name="Total 2 6 2 5 9" xfId="45813"/>
    <cellStyle name="Total 2 6 2 6" xfId="45814"/>
    <cellStyle name="Total 2 6 2 6 2" xfId="45815"/>
    <cellStyle name="Total 2 6 2 6 2 2" xfId="45816"/>
    <cellStyle name="Total 2 6 2 6 2 3" xfId="45817"/>
    <cellStyle name="Total 2 6 2 6 3" xfId="45818"/>
    <cellStyle name="Total 2 6 2 6 3 2" xfId="45819"/>
    <cellStyle name="Total 2 6 2 6 3 3" xfId="45820"/>
    <cellStyle name="Total 2 6 2 6 4" xfId="45821"/>
    <cellStyle name="Total 2 6 2 6 4 2" xfId="45822"/>
    <cellStyle name="Total 2 6 2 6 4 3" xfId="45823"/>
    <cellStyle name="Total 2 6 2 6 5" xfId="45824"/>
    <cellStyle name="Total 2 6 2 6 5 2" xfId="45825"/>
    <cellStyle name="Total 2 6 2 6 5 3" xfId="45826"/>
    <cellStyle name="Total 2 6 2 6 6" xfId="45827"/>
    <cellStyle name="Total 2 6 2 6 6 2" xfId="45828"/>
    <cellStyle name="Total 2 6 2 6 6 3" xfId="45829"/>
    <cellStyle name="Total 2 6 2 6 7" xfId="45830"/>
    <cellStyle name="Total 2 6 2 6 8" xfId="45831"/>
    <cellStyle name="Total 2 6 2 6 9" xfId="45832"/>
    <cellStyle name="Total 2 6 2 7" xfId="45833"/>
    <cellStyle name="Total 2 6 2 7 2" xfId="45834"/>
    <cellStyle name="Total 2 6 2 7 2 2" xfId="45835"/>
    <cellStyle name="Total 2 6 2 7 2 3" xfId="45836"/>
    <cellStyle name="Total 2 6 2 7 3" xfId="45837"/>
    <cellStyle name="Total 2 6 2 7 3 2" xfId="45838"/>
    <cellStyle name="Total 2 6 2 7 3 3" xfId="45839"/>
    <cellStyle name="Total 2 6 2 7 4" xfId="45840"/>
    <cellStyle name="Total 2 6 2 7 4 2" xfId="45841"/>
    <cellStyle name="Total 2 6 2 7 4 3" xfId="45842"/>
    <cellStyle name="Total 2 6 2 7 5" xfId="45843"/>
    <cellStyle name="Total 2 6 2 7 5 2" xfId="45844"/>
    <cellStyle name="Total 2 6 2 7 5 3" xfId="45845"/>
    <cellStyle name="Total 2 6 2 7 6" xfId="45846"/>
    <cellStyle name="Total 2 6 2 7 6 2" xfId="45847"/>
    <cellStyle name="Total 2 6 2 7 6 3" xfId="45848"/>
    <cellStyle name="Total 2 6 2 7 7" xfId="45849"/>
    <cellStyle name="Total 2 6 2 7 8" xfId="45850"/>
    <cellStyle name="Total 2 6 2 7 9" xfId="45851"/>
    <cellStyle name="Total 2 6 2 8" xfId="45852"/>
    <cellStyle name="Total 2 6 2 8 2" xfId="45853"/>
    <cellStyle name="Total 2 6 2 8 2 2" xfId="45854"/>
    <cellStyle name="Total 2 6 2 8 2 3" xfId="45855"/>
    <cellStyle name="Total 2 6 2 8 3" xfId="45856"/>
    <cellStyle name="Total 2 6 2 8 3 2" xfId="45857"/>
    <cellStyle name="Total 2 6 2 8 3 3" xfId="45858"/>
    <cellStyle name="Total 2 6 2 8 4" xfId="45859"/>
    <cellStyle name="Total 2 6 2 8 4 2" xfId="45860"/>
    <cellStyle name="Total 2 6 2 8 4 3" xfId="45861"/>
    <cellStyle name="Total 2 6 2 8 5" xfId="45862"/>
    <cellStyle name="Total 2 6 2 8 5 2" xfId="45863"/>
    <cellStyle name="Total 2 6 2 8 5 3" xfId="45864"/>
    <cellStyle name="Total 2 6 2 8 6" xfId="45865"/>
    <cellStyle name="Total 2 6 2 8 6 2" xfId="45866"/>
    <cellStyle name="Total 2 6 2 8 6 3" xfId="45867"/>
    <cellStyle name="Total 2 6 2 8 7" xfId="45868"/>
    <cellStyle name="Total 2 6 2 8 8" xfId="45869"/>
    <cellStyle name="Total 2 6 2 8 9" xfId="45870"/>
    <cellStyle name="Total 2 6 2 9" xfId="45871"/>
    <cellStyle name="Total 2 6 2 9 2" xfId="45872"/>
    <cellStyle name="Total 2 6 2 9 2 2" xfId="45873"/>
    <cellStyle name="Total 2 6 2 9 2 3" xfId="45874"/>
    <cellStyle name="Total 2 6 2 9 3" xfId="45875"/>
    <cellStyle name="Total 2 6 2 9 3 2" xfId="45876"/>
    <cellStyle name="Total 2 6 2 9 3 3" xfId="45877"/>
    <cellStyle name="Total 2 6 2 9 4" xfId="45878"/>
    <cellStyle name="Total 2 6 2 9 4 2" xfId="45879"/>
    <cellStyle name="Total 2 6 2 9 4 3" xfId="45880"/>
    <cellStyle name="Total 2 6 2 9 5" xfId="45881"/>
    <cellStyle name="Total 2 6 2 9 5 2" xfId="45882"/>
    <cellStyle name="Total 2 6 2 9 5 3" xfId="45883"/>
    <cellStyle name="Total 2 6 2 9 6" xfId="45884"/>
    <cellStyle name="Total 2 6 2 9 6 2" xfId="45885"/>
    <cellStyle name="Total 2 6 2 9 6 3" xfId="45886"/>
    <cellStyle name="Total 2 6 2 9 7" xfId="45887"/>
    <cellStyle name="Total 2 6 2 9 8" xfId="45888"/>
    <cellStyle name="Total 2 6 2 9 9" xfId="45889"/>
    <cellStyle name="Total 2 6 20" xfId="45890"/>
    <cellStyle name="Total 2 6 21" xfId="45891"/>
    <cellStyle name="Total 2 6 22" xfId="45892"/>
    <cellStyle name="Total 2 6 3" xfId="45893"/>
    <cellStyle name="Total 2 6 3 10" xfId="45894"/>
    <cellStyle name="Total 2 6 3 10 2" xfId="45895"/>
    <cellStyle name="Total 2 6 3 10 2 2" xfId="45896"/>
    <cellStyle name="Total 2 6 3 10 2 3" xfId="45897"/>
    <cellStyle name="Total 2 6 3 10 3" xfId="45898"/>
    <cellStyle name="Total 2 6 3 10 3 2" xfId="45899"/>
    <cellStyle name="Total 2 6 3 10 3 3" xfId="45900"/>
    <cellStyle name="Total 2 6 3 10 4" xfId="45901"/>
    <cellStyle name="Total 2 6 3 10 4 2" xfId="45902"/>
    <cellStyle name="Total 2 6 3 10 4 3" xfId="45903"/>
    <cellStyle name="Total 2 6 3 10 5" xfId="45904"/>
    <cellStyle name="Total 2 6 3 10 5 2" xfId="45905"/>
    <cellStyle name="Total 2 6 3 10 5 3" xfId="45906"/>
    <cellStyle name="Total 2 6 3 10 6" xfId="45907"/>
    <cellStyle name="Total 2 6 3 10 6 2" xfId="45908"/>
    <cellStyle name="Total 2 6 3 10 6 3" xfId="45909"/>
    <cellStyle name="Total 2 6 3 10 7" xfId="45910"/>
    <cellStyle name="Total 2 6 3 10 8" xfId="45911"/>
    <cellStyle name="Total 2 6 3 10 9" xfId="45912"/>
    <cellStyle name="Total 2 6 3 11" xfId="45913"/>
    <cellStyle name="Total 2 6 3 11 2" xfId="45914"/>
    <cellStyle name="Total 2 6 3 11 2 2" xfId="45915"/>
    <cellStyle name="Total 2 6 3 11 2 3" xfId="45916"/>
    <cellStyle name="Total 2 6 3 11 3" xfId="45917"/>
    <cellStyle name="Total 2 6 3 11 3 2" xfId="45918"/>
    <cellStyle name="Total 2 6 3 11 3 3" xfId="45919"/>
    <cellStyle name="Total 2 6 3 11 4" xfId="45920"/>
    <cellStyle name="Total 2 6 3 11 4 2" xfId="45921"/>
    <cellStyle name="Total 2 6 3 11 4 3" xfId="45922"/>
    <cellStyle name="Total 2 6 3 11 5" xfId="45923"/>
    <cellStyle name="Total 2 6 3 11 5 2" xfId="45924"/>
    <cellStyle name="Total 2 6 3 11 5 3" xfId="45925"/>
    <cellStyle name="Total 2 6 3 11 6" xfId="45926"/>
    <cellStyle name="Total 2 6 3 11 6 2" xfId="45927"/>
    <cellStyle name="Total 2 6 3 11 6 3" xfId="45928"/>
    <cellStyle name="Total 2 6 3 11 7" xfId="45929"/>
    <cellStyle name="Total 2 6 3 11 8" xfId="45930"/>
    <cellStyle name="Total 2 6 3 11 9" xfId="45931"/>
    <cellStyle name="Total 2 6 3 12" xfId="45932"/>
    <cellStyle name="Total 2 6 3 12 2" xfId="45933"/>
    <cellStyle name="Total 2 6 3 12 2 2" xfId="45934"/>
    <cellStyle name="Total 2 6 3 12 2 3" xfId="45935"/>
    <cellStyle name="Total 2 6 3 12 3" xfId="45936"/>
    <cellStyle name="Total 2 6 3 12 3 2" xfId="45937"/>
    <cellStyle name="Total 2 6 3 12 3 3" xfId="45938"/>
    <cellStyle name="Total 2 6 3 12 4" xfId="45939"/>
    <cellStyle name="Total 2 6 3 12 4 2" xfId="45940"/>
    <cellStyle name="Total 2 6 3 12 4 3" xfId="45941"/>
    <cellStyle name="Total 2 6 3 12 5" xfId="45942"/>
    <cellStyle name="Total 2 6 3 12 5 2" xfId="45943"/>
    <cellStyle name="Total 2 6 3 12 5 3" xfId="45944"/>
    <cellStyle name="Total 2 6 3 12 6" xfId="45945"/>
    <cellStyle name="Total 2 6 3 12 6 2" xfId="45946"/>
    <cellStyle name="Total 2 6 3 12 6 3" xfId="45947"/>
    <cellStyle name="Total 2 6 3 12 7" xfId="45948"/>
    <cellStyle name="Total 2 6 3 12 8" xfId="45949"/>
    <cellStyle name="Total 2 6 3 12 9" xfId="45950"/>
    <cellStyle name="Total 2 6 3 13" xfId="45951"/>
    <cellStyle name="Total 2 6 3 13 2" xfId="45952"/>
    <cellStyle name="Total 2 6 3 13 2 2" xfId="45953"/>
    <cellStyle name="Total 2 6 3 13 2 3" xfId="45954"/>
    <cellStyle name="Total 2 6 3 13 3" xfId="45955"/>
    <cellStyle name="Total 2 6 3 13 3 2" xfId="45956"/>
    <cellStyle name="Total 2 6 3 13 3 3" xfId="45957"/>
    <cellStyle name="Total 2 6 3 13 4" xfId="45958"/>
    <cellStyle name="Total 2 6 3 13 4 2" xfId="45959"/>
    <cellStyle name="Total 2 6 3 13 4 3" xfId="45960"/>
    <cellStyle name="Total 2 6 3 13 5" xfId="45961"/>
    <cellStyle name="Total 2 6 3 13 5 2" xfId="45962"/>
    <cellStyle name="Total 2 6 3 13 5 3" xfId="45963"/>
    <cellStyle name="Total 2 6 3 13 6" xfId="45964"/>
    <cellStyle name="Total 2 6 3 13 6 2" xfId="45965"/>
    <cellStyle name="Total 2 6 3 13 6 3" xfId="45966"/>
    <cellStyle name="Total 2 6 3 13 7" xfId="45967"/>
    <cellStyle name="Total 2 6 3 13 8" xfId="45968"/>
    <cellStyle name="Total 2 6 3 13 9" xfId="45969"/>
    <cellStyle name="Total 2 6 3 14" xfId="45970"/>
    <cellStyle name="Total 2 6 3 14 2" xfId="45971"/>
    <cellStyle name="Total 2 6 3 14 3" xfId="45972"/>
    <cellStyle name="Total 2 6 3 14 4" xfId="45973"/>
    <cellStyle name="Total 2 6 3 15" xfId="45974"/>
    <cellStyle name="Total 2 6 3 16" xfId="45975"/>
    <cellStyle name="Total 2 6 3 17" xfId="45976"/>
    <cellStyle name="Total 2 6 3 18" xfId="45977"/>
    <cellStyle name="Total 2 6 3 19" xfId="45978"/>
    <cellStyle name="Total 2 6 3 2" xfId="45979"/>
    <cellStyle name="Total 2 6 3 2 10" xfId="45980"/>
    <cellStyle name="Total 2 6 3 2 10 2" xfId="45981"/>
    <cellStyle name="Total 2 6 3 2 10 2 2" xfId="45982"/>
    <cellStyle name="Total 2 6 3 2 10 2 3" xfId="45983"/>
    <cellStyle name="Total 2 6 3 2 10 3" xfId="45984"/>
    <cellStyle name="Total 2 6 3 2 10 3 2" xfId="45985"/>
    <cellStyle name="Total 2 6 3 2 10 3 3" xfId="45986"/>
    <cellStyle name="Total 2 6 3 2 10 4" xfId="45987"/>
    <cellStyle name="Total 2 6 3 2 10 4 2" xfId="45988"/>
    <cellStyle name="Total 2 6 3 2 10 4 3" xfId="45989"/>
    <cellStyle name="Total 2 6 3 2 10 5" xfId="45990"/>
    <cellStyle name="Total 2 6 3 2 10 5 2" xfId="45991"/>
    <cellStyle name="Total 2 6 3 2 10 5 3" xfId="45992"/>
    <cellStyle name="Total 2 6 3 2 10 6" xfId="45993"/>
    <cellStyle name="Total 2 6 3 2 10 6 2" xfId="45994"/>
    <cellStyle name="Total 2 6 3 2 10 6 3" xfId="45995"/>
    <cellStyle name="Total 2 6 3 2 10 7" xfId="45996"/>
    <cellStyle name="Total 2 6 3 2 10 8" xfId="45997"/>
    <cellStyle name="Total 2 6 3 2 11" xfId="45998"/>
    <cellStyle name="Total 2 6 3 2 11 2" xfId="45999"/>
    <cellStyle name="Total 2 6 3 2 11 2 2" xfId="46000"/>
    <cellStyle name="Total 2 6 3 2 11 2 3" xfId="46001"/>
    <cellStyle name="Total 2 6 3 2 11 3" xfId="46002"/>
    <cellStyle name="Total 2 6 3 2 11 3 2" xfId="46003"/>
    <cellStyle name="Total 2 6 3 2 11 3 3" xfId="46004"/>
    <cellStyle name="Total 2 6 3 2 11 4" xfId="46005"/>
    <cellStyle name="Total 2 6 3 2 11 4 2" xfId="46006"/>
    <cellStyle name="Total 2 6 3 2 11 4 3" xfId="46007"/>
    <cellStyle name="Total 2 6 3 2 11 5" xfId="46008"/>
    <cellStyle name="Total 2 6 3 2 11 5 2" xfId="46009"/>
    <cellStyle name="Total 2 6 3 2 11 5 3" xfId="46010"/>
    <cellStyle name="Total 2 6 3 2 11 6" xfId="46011"/>
    <cellStyle name="Total 2 6 3 2 11 6 2" xfId="46012"/>
    <cellStyle name="Total 2 6 3 2 11 6 3" xfId="46013"/>
    <cellStyle name="Total 2 6 3 2 11 7" xfId="46014"/>
    <cellStyle name="Total 2 6 3 2 11 8" xfId="46015"/>
    <cellStyle name="Total 2 6 3 2 12" xfId="46016"/>
    <cellStyle name="Total 2 6 3 2 12 2" xfId="46017"/>
    <cellStyle name="Total 2 6 3 2 12 2 2" xfId="46018"/>
    <cellStyle name="Total 2 6 3 2 12 2 3" xfId="46019"/>
    <cellStyle name="Total 2 6 3 2 12 3" xfId="46020"/>
    <cellStyle name="Total 2 6 3 2 12 3 2" xfId="46021"/>
    <cellStyle name="Total 2 6 3 2 12 3 3" xfId="46022"/>
    <cellStyle name="Total 2 6 3 2 12 4" xfId="46023"/>
    <cellStyle name="Total 2 6 3 2 12 4 2" xfId="46024"/>
    <cellStyle name="Total 2 6 3 2 12 4 3" xfId="46025"/>
    <cellStyle name="Total 2 6 3 2 12 5" xfId="46026"/>
    <cellStyle name="Total 2 6 3 2 12 5 2" xfId="46027"/>
    <cellStyle name="Total 2 6 3 2 12 5 3" xfId="46028"/>
    <cellStyle name="Total 2 6 3 2 12 6" xfId="46029"/>
    <cellStyle name="Total 2 6 3 2 12 6 2" xfId="46030"/>
    <cellStyle name="Total 2 6 3 2 12 6 3" xfId="46031"/>
    <cellStyle name="Total 2 6 3 2 12 7" xfId="46032"/>
    <cellStyle name="Total 2 6 3 2 12 8" xfId="46033"/>
    <cellStyle name="Total 2 6 3 2 13" xfId="46034"/>
    <cellStyle name="Total 2 6 3 2 13 2" xfId="46035"/>
    <cellStyle name="Total 2 6 3 2 13 2 2" xfId="46036"/>
    <cellStyle name="Total 2 6 3 2 13 2 3" xfId="46037"/>
    <cellStyle name="Total 2 6 3 2 13 3" xfId="46038"/>
    <cellStyle name="Total 2 6 3 2 13 3 2" xfId="46039"/>
    <cellStyle name="Total 2 6 3 2 13 3 3" xfId="46040"/>
    <cellStyle name="Total 2 6 3 2 13 4" xfId="46041"/>
    <cellStyle name="Total 2 6 3 2 13 4 2" xfId="46042"/>
    <cellStyle name="Total 2 6 3 2 13 4 3" xfId="46043"/>
    <cellStyle name="Total 2 6 3 2 13 5" xfId="46044"/>
    <cellStyle name="Total 2 6 3 2 13 5 2" xfId="46045"/>
    <cellStyle name="Total 2 6 3 2 13 5 3" xfId="46046"/>
    <cellStyle name="Total 2 6 3 2 13 6" xfId="46047"/>
    <cellStyle name="Total 2 6 3 2 13 6 2" xfId="46048"/>
    <cellStyle name="Total 2 6 3 2 13 6 3" xfId="46049"/>
    <cellStyle name="Total 2 6 3 2 13 7" xfId="46050"/>
    <cellStyle name="Total 2 6 3 2 13 8" xfId="46051"/>
    <cellStyle name="Total 2 6 3 2 14" xfId="46052"/>
    <cellStyle name="Total 2 6 3 2 14 2" xfId="46053"/>
    <cellStyle name="Total 2 6 3 2 14 2 2" xfId="46054"/>
    <cellStyle name="Total 2 6 3 2 14 2 3" xfId="46055"/>
    <cellStyle name="Total 2 6 3 2 14 3" xfId="46056"/>
    <cellStyle name="Total 2 6 3 2 14 3 2" xfId="46057"/>
    <cellStyle name="Total 2 6 3 2 14 3 3" xfId="46058"/>
    <cellStyle name="Total 2 6 3 2 14 4" xfId="46059"/>
    <cellStyle name="Total 2 6 3 2 14 4 2" xfId="46060"/>
    <cellStyle name="Total 2 6 3 2 14 4 3" xfId="46061"/>
    <cellStyle name="Total 2 6 3 2 14 5" xfId="46062"/>
    <cellStyle name="Total 2 6 3 2 14 5 2" xfId="46063"/>
    <cellStyle name="Total 2 6 3 2 14 5 3" xfId="46064"/>
    <cellStyle name="Total 2 6 3 2 14 6" xfId="46065"/>
    <cellStyle name="Total 2 6 3 2 14 6 2" xfId="46066"/>
    <cellStyle name="Total 2 6 3 2 14 6 3" xfId="46067"/>
    <cellStyle name="Total 2 6 3 2 14 7" xfId="46068"/>
    <cellStyle name="Total 2 6 3 2 14 8" xfId="46069"/>
    <cellStyle name="Total 2 6 3 2 15" xfId="46070"/>
    <cellStyle name="Total 2 6 3 2 15 2" xfId="46071"/>
    <cellStyle name="Total 2 6 3 2 15 3" xfId="46072"/>
    <cellStyle name="Total 2 6 3 2 16" xfId="46073"/>
    <cellStyle name="Total 2 6 3 2 16 2" xfId="46074"/>
    <cellStyle name="Total 2 6 3 2 16 3" xfId="46075"/>
    <cellStyle name="Total 2 6 3 2 17" xfId="46076"/>
    <cellStyle name="Total 2 6 3 2 18" xfId="46077"/>
    <cellStyle name="Total 2 6 3 2 2" xfId="46078"/>
    <cellStyle name="Total 2 6 3 2 2 2" xfId="46079"/>
    <cellStyle name="Total 2 6 3 2 2 2 2" xfId="46080"/>
    <cellStyle name="Total 2 6 3 2 2 2 3" xfId="46081"/>
    <cellStyle name="Total 2 6 3 2 2 3" xfId="46082"/>
    <cellStyle name="Total 2 6 3 2 2 3 2" xfId="46083"/>
    <cellStyle name="Total 2 6 3 2 2 3 3" xfId="46084"/>
    <cellStyle name="Total 2 6 3 2 2 4" xfId="46085"/>
    <cellStyle name="Total 2 6 3 2 2 4 2" xfId="46086"/>
    <cellStyle name="Total 2 6 3 2 2 4 3" xfId="46087"/>
    <cellStyle name="Total 2 6 3 2 2 5" xfId="46088"/>
    <cellStyle name="Total 2 6 3 2 2 5 2" xfId="46089"/>
    <cellStyle name="Total 2 6 3 2 2 5 3" xfId="46090"/>
    <cellStyle name="Total 2 6 3 2 2 6" xfId="46091"/>
    <cellStyle name="Total 2 6 3 2 2 6 2" xfId="46092"/>
    <cellStyle name="Total 2 6 3 2 2 6 3" xfId="46093"/>
    <cellStyle name="Total 2 6 3 2 2 7" xfId="46094"/>
    <cellStyle name="Total 2 6 3 2 2 8" xfId="46095"/>
    <cellStyle name="Total 2 6 3 2 2 9" xfId="46096"/>
    <cellStyle name="Total 2 6 3 2 3" xfId="46097"/>
    <cellStyle name="Total 2 6 3 2 3 2" xfId="46098"/>
    <cellStyle name="Total 2 6 3 2 3 2 2" xfId="46099"/>
    <cellStyle name="Total 2 6 3 2 3 2 3" xfId="46100"/>
    <cellStyle name="Total 2 6 3 2 3 3" xfId="46101"/>
    <cellStyle name="Total 2 6 3 2 3 3 2" xfId="46102"/>
    <cellStyle name="Total 2 6 3 2 3 3 3" xfId="46103"/>
    <cellStyle name="Total 2 6 3 2 3 4" xfId="46104"/>
    <cellStyle name="Total 2 6 3 2 3 4 2" xfId="46105"/>
    <cellStyle name="Total 2 6 3 2 3 4 3" xfId="46106"/>
    <cellStyle name="Total 2 6 3 2 3 5" xfId="46107"/>
    <cellStyle name="Total 2 6 3 2 3 5 2" xfId="46108"/>
    <cellStyle name="Total 2 6 3 2 3 5 3" xfId="46109"/>
    <cellStyle name="Total 2 6 3 2 3 6" xfId="46110"/>
    <cellStyle name="Total 2 6 3 2 3 6 2" xfId="46111"/>
    <cellStyle name="Total 2 6 3 2 3 6 3" xfId="46112"/>
    <cellStyle name="Total 2 6 3 2 3 7" xfId="46113"/>
    <cellStyle name="Total 2 6 3 2 3 8" xfId="46114"/>
    <cellStyle name="Total 2 6 3 2 3 9" xfId="46115"/>
    <cellStyle name="Total 2 6 3 2 4" xfId="46116"/>
    <cellStyle name="Total 2 6 3 2 4 2" xfId="46117"/>
    <cellStyle name="Total 2 6 3 2 4 2 2" xfId="46118"/>
    <cellStyle name="Total 2 6 3 2 4 2 3" xfId="46119"/>
    <cellStyle name="Total 2 6 3 2 4 3" xfId="46120"/>
    <cellStyle name="Total 2 6 3 2 4 3 2" xfId="46121"/>
    <cellStyle name="Total 2 6 3 2 4 3 3" xfId="46122"/>
    <cellStyle name="Total 2 6 3 2 4 4" xfId="46123"/>
    <cellStyle name="Total 2 6 3 2 4 4 2" xfId="46124"/>
    <cellStyle name="Total 2 6 3 2 4 4 3" xfId="46125"/>
    <cellStyle name="Total 2 6 3 2 4 5" xfId="46126"/>
    <cellStyle name="Total 2 6 3 2 4 5 2" xfId="46127"/>
    <cellStyle name="Total 2 6 3 2 4 5 3" xfId="46128"/>
    <cellStyle name="Total 2 6 3 2 4 6" xfId="46129"/>
    <cellStyle name="Total 2 6 3 2 4 6 2" xfId="46130"/>
    <cellStyle name="Total 2 6 3 2 4 6 3" xfId="46131"/>
    <cellStyle name="Total 2 6 3 2 4 7" xfId="46132"/>
    <cellStyle name="Total 2 6 3 2 4 8" xfId="46133"/>
    <cellStyle name="Total 2 6 3 2 4 9" xfId="46134"/>
    <cellStyle name="Total 2 6 3 2 5" xfId="46135"/>
    <cellStyle name="Total 2 6 3 2 5 2" xfId="46136"/>
    <cellStyle name="Total 2 6 3 2 5 2 2" xfId="46137"/>
    <cellStyle name="Total 2 6 3 2 5 2 3" xfId="46138"/>
    <cellStyle name="Total 2 6 3 2 5 3" xfId="46139"/>
    <cellStyle name="Total 2 6 3 2 5 3 2" xfId="46140"/>
    <cellStyle name="Total 2 6 3 2 5 3 3" xfId="46141"/>
    <cellStyle name="Total 2 6 3 2 5 4" xfId="46142"/>
    <cellStyle name="Total 2 6 3 2 5 4 2" xfId="46143"/>
    <cellStyle name="Total 2 6 3 2 5 4 3" xfId="46144"/>
    <cellStyle name="Total 2 6 3 2 5 5" xfId="46145"/>
    <cellStyle name="Total 2 6 3 2 5 5 2" xfId="46146"/>
    <cellStyle name="Total 2 6 3 2 5 5 3" xfId="46147"/>
    <cellStyle name="Total 2 6 3 2 5 6" xfId="46148"/>
    <cellStyle name="Total 2 6 3 2 5 6 2" xfId="46149"/>
    <cellStyle name="Total 2 6 3 2 5 6 3" xfId="46150"/>
    <cellStyle name="Total 2 6 3 2 5 7" xfId="46151"/>
    <cellStyle name="Total 2 6 3 2 5 8" xfId="46152"/>
    <cellStyle name="Total 2 6 3 2 5 9" xfId="46153"/>
    <cellStyle name="Total 2 6 3 2 6" xfId="46154"/>
    <cellStyle name="Total 2 6 3 2 6 2" xfId="46155"/>
    <cellStyle name="Total 2 6 3 2 6 2 2" xfId="46156"/>
    <cellStyle name="Total 2 6 3 2 6 2 3" xfId="46157"/>
    <cellStyle name="Total 2 6 3 2 6 3" xfId="46158"/>
    <cellStyle name="Total 2 6 3 2 6 3 2" xfId="46159"/>
    <cellStyle name="Total 2 6 3 2 6 3 3" xfId="46160"/>
    <cellStyle name="Total 2 6 3 2 6 4" xfId="46161"/>
    <cellStyle name="Total 2 6 3 2 6 4 2" xfId="46162"/>
    <cellStyle name="Total 2 6 3 2 6 4 3" xfId="46163"/>
    <cellStyle name="Total 2 6 3 2 6 5" xfId="46164"/>
    <cellStyle name="Total 2 6 3 2 6 5 2" xfId="46165"/>
    <cellStyle name="Total 2 6 3 2 6 5 3" xfId="46166"/>
    <cellStyle name="Total 2 6 3 2 6 6" xfId="46167"/>
    <cellStyle name="Total 2 6 3 2 6 6 2" xfId="46168"/>
    <cellStyle name="Total 2 6 3 2 6 6 3" xfId="46169"/>
    <cellStyle name="Total 2 6 3 2 6 7" xfId="46170"/>
    <cellStyle name="Total 2 6 3 2 6 8" xfId="46171"/>
    <cellStyle name="Total 2 6 3 2 6 9" xfId="46172"/>
    <cellStyle name="Total 2 6 3 2 7" xfId="46173"/>
    <cellStyle name="Total 2 6 3 2 7 2" xfId="46174"/>
    <cellStyle name="Total 2 6 3 2 7 2 2" xfId="46175"/>
    <cellStyle name="Total 2 6 3 2 7 2 3" xfId="46176"/>
    <cellStyle name="Total 2 6 3 2 7 3" xfId="46177"/>
    <cellStyle name="Total 2 6 3 2 7 3 2" xfId="46178"/>
    <cellStyle name="Total 2 6 3 2 7 3 3" xfId="46179"/>
    <cellStyle name="Total 2 6 3 2 7 4" xfId="46180"/>
    <cellStyle name="Total 2 6 3 2 7 4 2" xfId="46181"/>
    <cellStyle name="Total 2 6 3 2 7 4 3" xfId="46182"/>
    <cellStyle name="Total 2 6 3 2 7 5" xfId="46183"/>
    <cellStyle name="Total 2 6 3 2 7 5 2" xfId="46184"/>
    <cellStyle name="Total 2 6 3 2 7 5 3" xfId="46185"/>
    <cellStyle name="Total 2 6 3 2 7 6" xfId="46186"/>
    <cellStyle name="Total 2 6 3 2 7 6 2" xfId="46187"/>
    <cellStyle name="Total 2 6 3 2 7 6 3" xfId="46188"/>
    <cellStyle name="Total 2 6 3 2 7 7" xfId="46189"/>
    <cellStyle name="Total 2 6 3 2 7 8" xfId="46190"/>
    <cellStyle name="Total 2 6 3 2 7 9" xfId="46191"/>
    <cellStyle name="Total 2 6 3 2 8" xfId="46192"/>
    <cellStyle name="Total 2 6 3 2 8 2" xfId="46193"/>
    <cellStyle name="Total 2 6 3 2 8 2 2" xfId="46194"/>
    <cellStyle name="Total 2 6 3 2 8 2 3" xfId="46195"/>
    <cellStyle name="Total 2 6 3 2 8 3" xfId="46196"/>
    <cellStyle name="Total 2 6 3 2 8 3 2" xfId="46197"/>
    <cellStyle name="Total 2 6 3 2 8 3 3" xfId="46198"/>
    <cellStyle name="Total 2 6 3 2 8 4" xfId="46199"/>
    <cellStyle name="Total 2 6 3 2 8 4 2" xfId="46200"/>
    <cellStyle name="Total 2 6 3 2 8 4 3" xfId="46201"/>
    <cellStyle name="Total 2 6 3 2 8 5" xfId="46202"/>
    <cellStyle name="Total 2 6 3 2 8 5 2" xfId="46203"/>
    <cellStyle name="Total 2 6 3 2 8 5 3" xfId="46204"/>
    <cellStyle name="Total 2 6 3 2 8 6" xfId="46205"/>
    <cellStyle name="Total 2 6 3 2 8 6 2" xfId="46206"/>
    <cellStyle name="Total 2 6 3 2 8 6 3" xfId="46207"/>
    <cellStyle name="Total 2 6 3 2 8 7" xfId="46208"/>
    <cellStyle name="Total 2 6 3 2 8 8" xfId="46209"/>
    <cellStyle name="Total 2 6 3 2 8 9" xfId="46210"/>
    <cellStyle name="Total 2 6 3 2 9" xfId="46211"/>
    <cellStyle name="Total 2 6 3 2 9 2" xfId="46212"/>
    <cellStyle name="Total 2 6 3 2 9 2 2" xfId="46213"/>
    <cellStyle name="Total 2 6 3 2 9 2 3" xfId="46214"/>
    <cellStyle name="Total 2 6 3 2 9 3" xfId="46215"/>
    <cellStyle name="Total 2 6 3 2 9 3 2" xfId="46216"/>
    <cellStyle name="Total 2 6 3 2 9 3 3" xfId="46217"/>
    <cellStyle name="Total 2 6 3 2 9 4" xfId="46218"/>
    <cellStyle name="Total 2 6 3 2 9 4 2" xfId="46219"/>
    <cellStyle name="Total 2 6 3 2 9 4 3" xfId="46220"/>
    <cellStyle name="Total 2 6 3 2 9 5" xfId="46221"/>
    <cellStyle name="Total 2 6 3 2 9 5 2" xfId="46222"/>
    <cellStyle name="Total 2 6 3 2 9 5 3" xfId="46223"/>
    <cellStyle name="Total 2 6 3 2 9 6" xfId="46224"/>
    <cellStyle name="Total 2 6 3 2 9 6 2" xfId="46225"/>
    <cellStyle name="Total 2 6 3 2 9 6 3" xfId="46226"/>
    <cellStyle name="Total 2 6 3 2 9 7" xfId="46227"/>
    <cellStyle name="Total 2 6 3 2 9 8" xfId="46228"/>
    <cellStyle name="Total 2 6 3 20" xfId="46229"/>
    <cellStyle name="Total 2 6 3 3" xfId="46230"/>
    <cellStyle name="Total 2 6 3 3 10" xfId="46231"/>
    <cellStyle name="Total 2 6 3 3 10 2" xfId="46232"/>
    <cellStyle name="Total 2 6 3 3 10 2 2" xfId="46233"/>
    <cellStyle name="Total 2 6 3 3 10 2 3" xfId="46234"/>
    <cellStyle name="Total 2 6 3 3 10 3" xfId="46235"/>
    <cellStyle name="Total 2 6 3 3 10 3 2" xfId="46236"/>
    <cellStyle name="Total 2 6 3 3 10 3 3" xfId="46237"/>
    <cellStyle name="Total 2 6 3 3 10 4" xfId="46238"/>
    <cellStyle name="Total 2 6 3 3 10 4 2" xfId="46239"/>
    <cellStyle name="Total 2 6 3 3 10 4 3" xfId="46240"/>
    <cellStyle name="Total 2 6 3 3 10 5" xfId="46241"/>
    <cellStyle name="Total 2 6 3 3 10 5 2" xfId="46242"/>
    <cellStyle name="Total 2 6 3 3 10 5 3" xfId="46243"/>
    <cellStyle name="Total 2 6 3 3 10 6" xfId="46244"/>
    <cellStyle name="Total 2 6 3 3 10 6 2" xfId="46245"/>
    <cellStyle name="Total 2 6 3 3 10 6 3" xfId="46246"/>
    <cellStyle name="Total 2 6 3 3 10 7" xfId="46247"/>
    <cellStyle name="Total 2 6 3 3 10 8" xfId="46248"/>
    <cellStyle name="Total 2 6 3 3 11" xfId="46249"/>
    <cellStyle name="Total 2 6 3 3 11 2" xfId="46250"/>
    <cellStyle name="Total 2 6 3 3 11 2 2" xfId="46251"/>
    <cellStyle name="Total 2 6 3 3 11 2 3" xfId="46252"/>
    <cellStyle name="Total 2 6 3 3 11 3" xfId="46253"/>
    <cellStyle name="Total 2 6 3 3 11 3 2" xfId="46254"/>
    <cellStyle name="Total 2 6 3 3 11 3 3" xfId="46255"/>
    <cellStyle name="Total 2 6 3 3 11 4" xfId="46256"/>
    <cellStyle name="Total 2 6 3 3 11 4 2" xfId="46257"/>
    <cellStyle name="Total 2 6 3 3 11 4 3" xfId="46258"/>
    <cellStyle name="Total 2 6 3 3 11 5" xfId="46259"/>
    <cellStyle name="Total 2 6 3 3 11 5 2" xfId="46260"/>
    <cellStyle name="Total 2 6 3 3 11 5 3" xfId="46261"/>
    <cellStyle name="Total 2 6 3 3 11 6" xfId="46262"/>
    <cellStyle name="Total 2 6 3 3 11 6 2" xfId="46263"/>
    <cellStyle name="Total 2 6 3 3 11 6 3" xfId="46264"/>
    <cellStyle name="Total 2 6 3 3 11 7" xfId="46265"/>
    <cellStyle name="Total 2 6 3 3 11 8" xfId="46266"/>
    <cellStyle name="Total 2 6 3 3 12" xfId="46267"/>
    <cellStyle name="Total 2 6 3 3 12 2" xfId="46268"/>
    <cellStyle name="Total 2 6 3 3 12 2 2" xfId="46269"/>
    <cellStyle name="Total 2 6 3 3 12 2 3" xfId="46270"/>
    <cellStyle name="Total 2 6 3 3 12 3" xfId="46271"/>
    <cellStyle name="Total 2 6 3 3 12 3 2" xfId="46272"/>
    <cellStyle name="Total 2 6 3 3 12 3 3" xfId="46273"/>
    <cellStyle name="Total 2 6 3 3 12 4" xfId="46274"/>
    <cellStyle name="Total 2 6 3 3 12 4 2" xfId="46275"/>
    <cellStyle name="Total 2 6 3 3 12 4 3" xfId="46276"/>
    <cellStyle name="Total 2 6 3 3 12 5" xfId="46277"/>
    <cellStyle name="Total 2 6 3 3 12 5 2" xfId="46278"/>
    <cellStyle name="Total 2 6 3 3 12 5 3" xfId="46279"/>
    <cellStyle name="Total 2 6 3 3 12 6" xfId="46280"/>
    <cellStyle name="Total 2 6 3 3 12 6 2" xfId="46281"/>
    <cellStyle name="Total 2 6 3 3 12 6 3" xfId="46282"/>
    <cellStyle name="Total 2 6 3 3 12 7" xfId="46283"/>
    <cellStyle name="Total 2 6 3 3 12 8" xfId="46284"/>
    <cellStyle name="Total 2 6 3 3 13" xfId="46285"/>
    <cellStyle name="Total 2 6 3 3 13 2" xfId="46286"/>
    <cellStyle name="Total 2 6 3 3 13 2 2" xfId="46287"/>
    <cellStyle name="Total 2 6 3 3 13 2 3" xfId="46288"/>
    <cellStyle name="Total 2 6 3 3 13 3" xfId="46289"/>
    <cellStyle name="Total 2 6 3 3 13 3 2" xfId="46290"/>
    <cellStyle name="Total 2 6 3 3 13 3 3" xfId="46291"/>
    <cellStyle name="Total 2 6 3 3 13 4" xfId="46292"/>
    <cellStyle name="Total 2 6 3 3 13 4 2" xfId="46293"/>
    <cellStyle name="Total 2 6 3 3 13 4 3" xfId="46294"/>
    <cellStyle name="Total 2 6 3 3 13 5" xfId="46295"/>
    <cellStyle name="Total 2 6 3 3 13 5 2" xfId="46296"/>
    <cellStyle name="Total 2 6 3 3 13 5 3" xfId="46297"/>
    <cellStyle name="Total 2 6 3 3 13 6" xfId="46298"/>
    <cellStyle name="Total 2 6 3 3 13 6 2" xfId="46299"/>
    <cellStyle name="Total 2 6 3 3 13 6 3" xfId="46300"/>
    <cellStyle name="Total 2 6 3 3 13 7" xfId="46301"/>
    <cellStyle name="Total 2 6 3 3 13 8" xfId="46302"/>
    <cellStyle name="Total 2 6 3 3 14" xfId="46303"/>
    <cellStyle name="Total 2 6 3 3 14 2" xfId="46304"/>
    <cellStyle name="Total 2 6 3 3 14 2 2" xfId="46305"/>
    <cellStyle name="Total 2 6 3 3 14 2 3" xfId="46306"/>
    <cellStyle name="Total 2 6 3 3 14 3" xfId="46307"/>
    <cellStyle name="Total 2 6 3 3 14 3 2" xfId="46308"/>
    <cellStyle name="Total 2 6 3 3 14 3 3" xfId="46309"/>
    <cellStyle name="Total 2 6 3 3 14 4" xfId="46310"/>
    <cellStyle name="Total 2 6 3 3 14 4 2" xfId="46311"/>
    <cellStyle name="Total 2 6 3 3 14 4 3" xfId="46312"/>
    <cellStyle name="Total 2 6 3 3 14 5" xfId="46313"/>
    <cellStyle name="Total 2 6 3 3 14 5 2" xfId="46314"/>
    <cellStyle name="Total 2 6 3 3 14 5 3" xfId="46315"/>
    <cellStyle name="Total 2 6 3 3 14 6" xfId="46316"/>
    <cellStyle name="Total 2 6 3 3 14 6 2" xfId="46317"/>
    <cellStyle name="Total 2 6 3 3 14 6 3" xfId="46318"/>
    <cellStyle name="Total 2 6 3 3 14 7" xfId="46319"/>
    <cellStyle name="Total 2 6 3 3 14 8" xfId="46320"/>
    <cellStyle name="Total 2 6 3 3 15" xfId="46321"/>
    <cellStyle name="Total 2 6 3 3 15 2" xfId="46322"/>
    <cellStyle name="Total 2 6 3 3 15 3" xfId="46323"/>
    <cellStyle name="Total 2 6 3 3 16" xfId="46324"/>
    <cellStyle name="Total 2 6 3 3 16 2" xfId="46325"/>
    <cellStyle name="Total 2 6 3 3 16 3" xfId="46326"/>
    <cellStyle name="Total 2 6 3 3 17" xfId="46327"/>
    <cellStyle name="Total 2 6 3 3 18" xfId="46328"/>
    <cellStyle name="Total 2 6 3 3 2" xfId="46329"/>
    <cellStyle name="Total 2 6 3 3 2 2" xfId="46330"/>
    <cellStyle name="Total 2 6 3 3 2 2 2" xfId="46331"/>
    <cellStyle name="Total 2 6 3 3 2 2 3" xfId="46332"/>
    <cellStyle name="Total 2 6 3 3 2 3" xfId="46333"/>
    <cellStyle name="Total 2 6 3 3 2 3 2" xfId="46334"/>
    <cellStyle name="Total 2 6 3 3 2 3 3" xfId="46335"/>
    <cellStyle name="Total 2 6 3 3 2 4" xfId="46336"/>
    <cellStyle name="Total 2 6 3 3 2 4 2" xfId="46337"/>
    <cellStyle name="Total 2 6 3 3 2 4 3" xfId="46338"/>
    <cellStyle name="Total 2 6 3 3 2 5" xfId="46339"/>
    <cellStyle name="Total 2 6 3 3 2 5 2" xfId="46340"/>
    <cellStyle name="Total 2 6 3 3 2 5 3" xfId="46341"/>
    <cellStyle name="Total 2 6 3 3 2 6" xfId="46342"/>
    <cellStyle name="Total 2 6 3 3 2 6 2" xfId="46343"/>
    <cellStyle name="Total 2 6 3 3 2 6 3" xfId="46344"/>
    <cellStyle name="Total 2 6 3 3 2 7" xfId="46345"/>
    <cellStyle name="Total 2 6 3 3 2 8" xfId="46346"/>
    <cellStyle name="Total 2 6 3 3 2 9" xfId="46347"/>
    <cellStyle name="Total 2 6 3 3 3" xfId="46348"/>
    <cellStyle name="Total 2 6 3 3 3 2" xfId="46349"/>
    <cellStyle name="Total 2 6 3 3 3 2 2" xfId="46350"/>
    <cellStyle name="Total 2 6 3 3 3 2 3" xfId="46351"/>
    <cellStyle name="Total 2 6 3 3 3 3" xfId="46352"/>
    <cellStyle name="Total 2 6 3 3 3 3 2" xfId="46353"/>
    <cellStyle name="Total 2 6 3 3 3 3 3" xfId="46354"/>
    <cellStyle name="Total 2 6 3 3 3 4" xfId="46355"/>
    <cellStyle name="Total 2 6 3 3 3 4 2" xfId="46356"/>
    <cellStyle name="Total 2 6 3 3 3 4 3" xfId="46357"/>
    <cellStyle name="Total 2 6 3 3 3 5" xfId="46358"/>
    <cellStyle name="Total 2 6 3 3 3 5 2" xfId="46359"/>
    <cellStyle name="Total 2 6 3 3 3 5 3" xfId="46360"/>
    <cellStyle name="Total 2 6 3 3 3 6" xfId="46361"/>
    <cellStyle name="Total 2 6 3 3 3 6 2" xfId="46362"/>
    <cellStyle name="Total 2 6 3 3 3 6 3" xfId="46363"/>
    <cellStyle name="Total 2 6 3 3 3 7" xfId="46364"/>
    <cellStyle name="Total 2 6 3 3 3 8" xfId="46365"/>
    <cellStyle name="Total 2 6 3 3 3 9" xfId="46366"/>
    <cellStyle name="Total 2 6 3 3 4" xfId="46367"/>
    <cellStyle name="Total 2 6 3 3 4 2" xfId="46368"/>
    <cellStyle name="Total 2 6 3 3 4 2 2" xfId="46369"/>
    <cellStyle name="Total 2 6 3 3 4 2 3" xfId="46370"/>
    <cellStyle name="Total 2 6 3 3 4 3" xfId="46371"/>
    <cellStyle name="Total 2 6 3 3 4 3 2" xfId="46372"/>
    <cellStyle name="Total 2 6 3 3 4 3 3" xfId="46373"/>
    <cellStyle name="Total 2 6 3 3 4 4" xfId="46374"/>
    <cellStyle name="Total 2 6 3 3 4 4 2" xfId="46375"/>
    <cellStyle name="Total 2 6 3 3 4 4 3" xfId="46376"/>
    <cellStyle name="Total 2 6 3 3 4 5" xfId="46377"/>
    <cellStyle name="Total 2 6 3 3 4 5 2" xfId="46378"/>
    <cellStyle name="Total 2 6 3 3 4 5 3" xfId="46379"/>
    <cellStyle name="Total 2 6 3 3 4 6" xfId="46380"/>
    <cellStyle name="Total 2 6 3 3 4 6 2" xfId="46381"/>
    <cellStyle name="Total 2 6 3 3 4 6 3" xfId="46382"/>
    <cellStyle name="Total 2 6 3 3 4 7" xfId="46383"/>
    <cellStyle name="Total 2 6 3 3 4 8" xfId="46384"/>
    <cellStyle name="Total 2 6 3 3 4 9" xfId="46385"/>
    <cellStyle name="Total 2 6 3 3 5" xfId="46386"/>
    <cellStyle name="Total 2 6 3 3 5 2" xfId="46387"/>
    <cellStyle name="Total 2 6 3 3 5 2 2" xfId="46388"/>
    <cellStyle name="Total 2 6 3 3 5 2 3" xfId="46389"/>
    <cellStyle name="Total 2 6 3 3 5 3" xfId="46390"/>
    <cellStyle name="Total 2 6 3 3 5 3 2" xfId="46391"/>
    <cellStyle name="Total 2 6 3 3 5 3 3" xfId="46392"/>
    <cellStyle name="Total 2 6 3 3 5 4" xfId="46393"/>
    <cellStyle name="Total 2 6 3 3 5 4 2" xfId="46394"/>
    <cellStyle name="Total 2 6 3 3 5 4 3" xfId="46395"/>
    <cellStyle name="Total 2 6 3 3 5 5" xfId="46396"/>
    <cellStyle name="Total 2 6 3 3 5 5 2" xfId="46397"/>
    <cellStyle name="Total 2 6 3 3 5 5 3" xfId="46398"/>
    <cellStyle name="Total 2 6 3 3 5 6" xfId="46399"/>
    <cellStyle name="Total 2 6 3 3 5 6 2" xfId="46400"/>
    <cellStyle name="Total 2 6 3 3 5 6 3" xfId="46401"/>
    <cellStyle name="Total 2 6 3 3 5 7" xfId="46402"/>
    <cellStyle name="Total 2 6 3 3 5 8" xfId="46403"/>
    <cellStyle name="Total 2 6 3 3 5 9" xfId="46404"/>
    <cellStyle name="Total 2 6 3 3 6" xfId="46405"/>
    <cellStyle name="Total 2 6 3 3 6 2" xfId="46406"/>
    <cellStyle name="Total 2 6 3 3 6 2 2" xfId="46407"/>
    <cellStyle name="Total 2 6 3 3 6 2 3" xfId="46408"/>
    <cellStyle name="Total 2 6 3 3 6 3" xfId="46409"/>
    <cellStyle name="Total 2 6 3 3 6 3 2" xfId="46410"/>
    <cellStyle name="Total 2 6 3 3 6 3 3" xfId="46411"/>
    <cellStyle name="Total 2 6 3 3 6 4" xfId="46412"/>
    <cellStyle name="Total 2 6 3 3 6 4 2" xfId="46413"/>
    <cellStyle name="Total 2 6 3 3 6 4 3" xfId="46414"/>
    <cellStyle name="Total 2 6 3 3 6 5" xfId="46415"/>
    <cellStyle name="Total 2 6 3 3 6 5 2" xfId="46416"/>
    <cellStyle name="Total 2 6 3 3 6 5 3" xfId="46417"/>
    <cellStyle name="Total 2 6 3 3 6 6" xfId="46418"/>
    <cellStyle name="Total 2 6 3 3 6 6 2" xfId="46419"/>
    <cellStyle name="Total 2 6 3 3 6 6 3" xfId="46420"/>
    <cellStyle name="Total 2 6 3 3 6 7" xfId="46421"/>
    <cellStyle name="Total 2 6 3 3 6 8" xfId="46422"/>
    <cellStyle name="Total 2 6 3 3 6 9" xfId="46423"/>
    <cellStyle name="Total 2 6 3 3 7" xfId="46424"/>
    <cellStyle name="Total 2 6 3 3 7 2" xfId="46425"/>
    <cellStyle name="Total 2 6 3 3 7 2 2" xfId="46426"/>
    <cellStyle name="Total 2 6 3 3 7 2 3" xfId="46427"/>
    <cellStyle name="Total 2 6 3 3 7 3" xfId="46428"/>
    <cellStyle name="Total 2 6 3 3 7 3 2" xfId="46429"/>
    <cellStyle name="Total 2 6 3 3 7 3 3" xfId="46430"/>
    <cellStyle name="Total 2 6 3 3 7 4" xfId="46431"/>
    <cellStyle name="Total 2 6 3 3 7 4 2" xfId="46432"/>
    <cellStyle name="Total 2 6 3 3 7 4 3" xfId="46433"/>
    <cellStyle name="Total 2 6 3 3 7 5" xfId="46434"/>
    <cellStyle name="Total 2 6 3 3 7 5 2" xfId="46435"/>
    <cellStyle name="Total 2 6 3 3 7 5 3" xfId="46436"/>
    <cellStyle name="Total 2 6 3 3 7 6" xfId="46437"/>
    <cellStyle name="Total 2 6 3 3 7 6 2" xfId="46438"/>
    <cellStyle name="Total 2 6 3 3 7 6 3" xfId="46439"/>
    <cellStyle name="Total 2 6 3 3 7 7" xfId="46440"/>
    <cellStyle name="Total 2 6 3 3 7 8" xfId="46441"/>
    <cellStyle name="Total 2 6 3 3 7 9" xfId="46442"/>
    <cellStyle name="Total 2 6 3 3 8" xfId="46443"/>
    <cellStyle name="Total 2 6 3 3 8 2" xfId="46444"/>
    <cellStyle name="Total 2 6 3 3 8 2 2" xfId="46445"/>
    <cellStyle name="Total 2 6 3 3 8 2 3" xfId="46446"/>
    <cellStyle name="Total 2 6 3 3 8 3" xfId="46447"/>
    <cellStyle name="Total 2 6 3 3 8 3 2" xfId="46448"/>
    <cellStyle name="Total 2 6 3 3 8 3 3" xfId="46449"/>
    <cellStyle name="Total 2 6 3 3 8 4" xfId="46450"/>
    <cellStyle name="Total 2 6 3 3 8 4 2" xfId="46451"/>
    <cellStyle name="Total 2 6 3 3 8 4 3" xfId="46452"/>
    <cellStyle name="Total 2 6 3 3 8 5" xfId="46453"/>
    <cellStyle name="Total 2 6 3 3 8 5 2" xfId="46454"/>
    <cellStyle name="Total 2 6 3 3 8 5 3" xfId="46455"/>
    <cellStyle name="Total 2 6 3 3 8 6" xfId="46456"/>
    <cellStyle name="Total 2 6 3 3 8 6 2" xfId="46457"/>
    <cellStyle name="Total 2 6 3 3 8 6 3" xfId="46458"/>
    <cellStyle name="Total 2 6 3 3 8 7" xfId="46459"/>
    <cellStyle name="Total 2 6 3 3 8 8" xfId="46460"/>
    <cellStyle name="Total 2 6 3 3 8 9" xfId="46461"/>
    <cellStyle name="Total 2 6 3 3 9" xfId="46462"/>
    <cellStyle name="Total 2 6 3 3 9 2" xfId="46463"/>
    <cellStyle name="Total 2 6 3 3 9 2 2" xfId="46464"/>
    <cellStyle name="Total 2 6 3 3 9 2 3" xfId="46465"/>
    <cellStyle name="Total 2 6 3 3 9 3" xfId="46466"/>
    <cellStyle name="Total 2 6 3 3 9 3 2" xfId="46467"/>
    <cellStyle name="Total 2 6 3 3 9 3 3" xfId="46468"/>
    <cellStyle name="Total 2 6 3 3 9 4" xfId="46469"/>
    <cellStyle name="Total 2 6 3 3 9 4 2" xfId="46470"/>
    <cellStyle name="Total 2 6 3 3 9 4 3" xfId="46471"/>
    <cellStyle name="Total 2 6 3 3 9 5" xfId="46472"/>
    <cellStyle name="Total 2 6 3 3 9 5 2" xfId="46473"/>
    <cellStyle name="Total 2 6 3 3 9 5 3" xfId="46474"/>
    <cellStyle name="Total 2 6 3 3 9 6" xfId="46475"/>
    <cellStyle name="Total 2 6 3 3 9 6 2" xfId="46476"/>
    <cellStyle name="Total 2 6 3 3 9 6 3" xfId="46477"/>
    <cellStyle name="Total 2 6 3 3 9 7" xfId="46478"/>
    <cellStyle name="Total 2 6 3 3 9 8" xfId="46479"/>
    <cellStyle name="Total 2 6 3 4" xfId="46480"/>
    <cellStyle name="Total 2 6 3 4 10" xfId="46481"/>
    <cellStyle name="Total 2 6 3 4 11" xfId="46482"/>
    <cellStyle name="Total 2 6 3 4 2" xfId="46483"/>
    <cellStyle name="Total 2 6 3 4 2 2" xfId="46484"/>
    <cellStyle name="Total 2 6 3 4 2 3" xfId="46485"/>
    <cellStyle name="Total 2 6 3 4 2 4" xfId="46486"/>
    <cellStyle name="Total 2 6 3 4 3" xfId="46487"/>
    <cellStyle name="Total 2 6 3 4 3 2" xfId="46488"/>
    <cellStyle name="Total 2 6 3 4 3 3" xfId="46489"/>
    <cellStyle name="Total 2 6 3 4 3 4" xfId="46490"/>
    <cellStyle name="Total 2 6 3 4 4" xfId="46491"/>
    <cellStyle name="Total 2 6 3 4 4 2" xfId="46492"/>
    <cellStyle name="Total 2 6 3 4 4 3" xfId="46493"/>
    <cellStyle name="Total 2 6 3 4 4 4" xfId="46494"/>
    <cellStyle name="Total 2 6 3 4 5" xfId="46495"/>
    <cellStyle name="Total 2 6 3 4 5 2" xfId="46496"/>
    <cellStyle name="Total 2 6 3 4 5 3" xfId="46497"/>
    <cellStyle name="Total 2 6 3 4 5 4" xfId="46498"/>
    <cellStyle name="Total 2 6 3 4 6" xfId="46499"/>
    <cellStyle name="Total 2 6 3 4 6 2" xfId="46500"/>
    <cellStyle name="Total 2 6 3 4 6 3" xfId="46501"/>
    <cellStyle name="Total 2 6 3 4 6 4" xfId="46502"/>
    <cellStyle name="Total 2 6 3 4 7" xfId="46503"/>
    <cellStyle name="Total 2 6 3 4 8" xfId="46504"/>
    <cellStyle name="Total 2 6 3 4 9" xfId="46505"/>
    <cellStyle name="Total 2 6 3 5" xfId="46506"/>
    <cellStyle name="Total 2 6 3 5 10" xfId="46507"/>
    <cellStyle name="Total 2 6 3 5 11" xfId="46508"/>
    <cellStyle name="Total 2 6 3 5 2" xfId="46509"/>
    <cellStyle name="Total 2 6 3 5 2 2" xfId="46510"/>
    <cellStyle name="Total 2 6 3 5 2 3" xfId="46511"/>
    <cellStyle name="Total 2 6 3 5 2 4" xfId="46512"/>
    <cellStyle name="Total 2 6 3 5 3" xfId="46513"/>
    <cellStyle name="Total 2 6 3 5 3 2" xfId="46514"/>
    <cellStyle name="Total 2 6 3 5 3 3" xfId="46515"/>
    <cellStyle name="Total 2 6 3 5 3 4" xfId="46516"/>
    <cellStyle name="Total 2 6 3 5 4" xfId="46517"/>
    <cellStyle name="Total 2 6 3 5 4 2" xfId="46518"/>
    <cellStyle name="Total 2 6 3 5 4 3" xfId="46519"/>
    <cellStyle name="Total 2 6 3 5 4 4" xfId="46520"/>
    <cellStyle name="Total 2 6 3 5 5" xfId="46521"/>
    <cellStyle name="Total 2 6 3 5 5 2" xfId="46522"/>
    <cellStyle name="Total 2 6 3 5 5 3" xfId="46523"/>
    <cellStyle name="Total 2 6 3 5 5 4" xfId="46524"/>
    <cellStyle name="Total 2 6 3 5 6" xfId="46525"/>
    <cellStyle name="Total 2 6 3 5 6 2" xfId="46526"/>
    <cellStyle name="Total 2 6 3 5 6 3" xfId="46527"/>
    <cellStyle name="Total 2 6 3 5 6 4" xfId="46528"/>
    <cellStyle name="Total 2 6 3 5 7" xfId="46529"/>
    <cellStyle name="Total 2 6 3 5 8" xfId="46530"/>
    <cellStyle name="Total 2 6 3 5 9" xfId="46531"/>
    <cellStyle name="Total 2 6 3 6" xfId="46532"/>
    <cellStyle name="Total 2 6 3 6 2" xfId="46533"/>
    <cellStyle name="Total 2 6 3 6 2 2" xfId="46534"/>
    <cellStyle name="Total 2 6 3 6 2 3" xfId="46535"/>
    <cellStyle name="Total 2 6 3 6 3" xfId="46536"/>
    <cellStyle name="Total 2 6 3 6 3 2" xfId="46537"/>
    <cellStyle name="Total 2 6 3 6 3 3" xfId="46538"/>
    <cellStyle name="Total 2 6 3 6 4" xfId="46539"/>
    <cellStyle name="Total 2 6 3 6 4 2" xfId="46540"/>
    <cellStyle name="Total 2 6 3 6 4 3" xfId="46541"/>
    <cellStyle name="Total 2 6 3 6 5" xfId="46542"/>
    <cellStyle name="Total 2 6 3 6 5 2" xfId="46543"/>
    <cellStyle name="Total 2 6 3 6 5 3" xfId="46544"/>
    <cellStyle name="Total 2 6 3 6 6" xfId="46545"/>
    <cellStyle name="Total 2 6 3 6 6 2" xfId="46546"/>
    <cellStyle name="Total 2 6 3 6 6 3" xfId="46547"/>
    <cellStyle name="Total 2 6 3 6 7" xfId="46548"/>
    <cellStyle name="Total 2 6 3 6 8" xfId="46549"/>
    <cellStyle name="Total 2 6 3 6 9" xfId="46550"/>
    <cellStyle name="Total 2 6 3 7" xfId="46551"/>
    <cellStyle name="Total 2 6 3 7 2" xfId="46552"/>
    <cellStyle name="Total 2 6 3 7 2 2" xfId="46553"/>
    <cellStyle name="Total 2 6 3 7 2 3" xfId="46554"/>
    <cellStyle name="Total 2 6 3 7 3" xfId="46555"/>
    <cellStyle name="Total 2 6 3 7 3 2" xfId="46556"/>
    <cellStyle name="Total 2 6 3 7 3 3" xfId="46557"/>
    <cellStyle name="Total 2 6 3 7 4" xfId="46558"/>
    <cellStyle name="Total 2 6 3 7 4 2" xfId="46559"/>
    <cellStyle name="Total 2 6 3 7 4 3" xfId="46560"/>
    <cellStyle name="Total 2 6 3 7 5" xfId="46561"/>
    <cellStyle name="Total 2 6 3 7 5 2" xfId="46562"/>
    <cellStyle name="Total 2 6 3 7 5 3" xfId="46563"/>
    <cellStyle name="Total 2 6 3 7 6" xfId="46564"/>
    <cellStyle name="Total 2 6 3 7 6 2" xfId="46565"/>
    <cellStyle name="Total 2 6 3 7 6 3" xfId="46566"/>
    <cellStyle name="Total 2 6 3 7 7" xfId="46567"/>
    <cellStyle name="Total 2 6 3 7 8" xfId="46568"/>
    <cellStyle name="Total 2 6 3 7 9" xfId="46569"/>
    <cellStyle name="Total 2 6 3 8" xfId="46570"/>
    <cellStyle name="Total 2 6 3 8 2" xfId="46571"/>
    <cellStyle name="Total 2 6 3 8 2 2" xfId="46572"/>
    <cellStyle name="Total 2 6 3 8 2 3" xfId="46573"/>
    <cellStyle name="Total 2 6 3 8 3" xfId="46574"/>
    <cellStyle name="Total 2 6 3 8 3 2" xfId="46575"/>
    <cellStyle name="Total 2 6 3 8 3 3" xfId="46576"/>
    <cellStyle name="Total 2 6 3 8 4" xfId="46577"/>
    <cellStyle name="Total 2 6 3 8 4 2" xfId="46578"/>
    <cellStyle name="Total 2 6 3 8 4 3" xfId="46579"/>
    <cellStyle name="Total 2 6 3 8 5" xfId="46580"/>
    <cellStyle name="Total 2 6 3 8 5 2" xfId="46581"/>
    <cellStyle name="Total 2 6 3 8 5 3" xfId="46582"/>
    <cellStyle name="Total 2 6 3 8 6" xfId="46583"/>
    <cellStyle name="Total 2 6 3 8 6 2" xfId="46584"/>
    <cellStyle name="Total 2 6 3 8 6 3" xfId="46585"/>
    <cellStyle name="Total 2 6 3 8 7" xfId="46586"/>
    <cellStyle name="Total 2 6 3 8 8" xfId="46587"/>
    <cellStyle name="Total 2 6 3 8 9" xfId="46588"/>
    <cellStyle name="Total 2 6 3 9" xfId="46589"/>
    <cellStyle name="Total 2 6 3 9 2" xfId="46590"/>
    <cellStyle name="Total 2 6 3 9 2 2" xfId="46591"/>
    <cellStyle name="Total 2 6 3 9 2 3" xfId="46592"/>
    <cellStyle name="Total 2 6 3 9 3" xfId="46593"/>
    <cellStyle name="Total 2 6 3 9 3 2" xfId="46594"/>
    <cellStyle name="Total 2 6 3 9 3 3" xfId="46595"/>
    <cellStyle name="Total 2 6 3 9 4" xfId="46596"/>
    <cellStyle name="Total 2 6 3 9 4 2" xfId="46597"/>
    <cellStyle name="Total 2 6 3 9 4 3" xfId="46598"/>
    <cellStyle name="Total 2 6 3 9 5" xfId="46599"/>
    <cellStyle name="Total 2 6 3 9 5 2" xfId="46600"/>
    <cellStyle name="Total 2 6 3 9 5 3" xfId="46601"/>
    <cellStyle name="Total 2 6 3 9 6" xfId="46602"/>
    <cellStyle name="Total 2 6 3 9 6 2" xfId="46603"/>
    <cellStyle name="Total 2 6 3 9 6 3" xfId="46604"/>
    <cellStyle name="Total 2 6 3 9 7" xfId="46605"/>
    <cellStyle name="Total 2 6 3 9 8" xfId="46606"/>
    <cellStyle name="Total 2 6 3 9 9" xfId="46607"/>
    <cellStyle name="Total 2 6 4" xfId="46608"/>
    <cellStyle name="Total 2 6 4 10" xfId="46609"/>
    <cellStyle name="Total 2 6 4 10 2" xfId="46610"/>
    <cellStyle name="Total 2 6 4 10 2 2" xfId="46611"/>
    <cellStyle name="Total 2 6 4 10 2 3" xfId="46612"/>
    <cellStyle name="Total 2 6 4 10 3" xfId="46613"/>
    <cellStyle name="Total 2 6 4 10 3 2" xfId="46614"/>
    <cellStyle name="Total 2 6 4 10 3 3" xfId="46615"/>
    <cellStyle name="Total 2 6 4 10 4" xfId="46616"/>
    <cellStyle name="Total 2 6 4 10 4 2" xfId="46617"/>
    <cellStyle name="Total 2 6 4 10 4 3" xfId="46618"/>
    <cellStyle name="Total 2 6 4 10 5" xfId="46619"/>
    <cellStyle name="Total 2 6 4 10 5 2" xfId="46620"/>
    <cellStyle name="Total 2 6 4 10 5 3" xfId="46621"/>
    <cellStyle name="Total 2 6 4 10 6" xfId="46622"/>
    <cellStyle name="Total 2 6 4 10 6 2" xfId="46623"/>
    <cellStyle name="Total 2 6 4 10 6 3" xfId="46624"/>
    <cellStyle name="Total 2 6 4 10 7" xfId="46625"/>
    <cellStyle name="Total 2 6 4 10 8" xfId="46626"/>
    <cellStyle name="Total 2 6 4 11" xfId="46627"/>
    <cellStyle name="Total 2 6 4 11 2" xfId="46628"/>
    <cellStyle name="Total 2 6 4 11 2 2" xfId="46629"/>
    <cellStyle name="Total 2 6 4 11 2 3" xfId="46630"/>
    <cellStyle name="Total 2 6 4 11 3" xfId="46631"/>
    <cellStyle name="Total 2 6 4 11 3 2" xfId="46632"/>
    <cellStyle name="Total 2 6 4 11 3 3" xfId="46633"/>
    <cellStyle name="Total 2 6 4 11 4" xfId="46634"/>
    <cellStyle name="Total 2 6 4 11 4 2" xfId="46635"/>
    <cellStyle name="Total 2 6 4 11 4 3" xfId="46636"/>
    <cellStyle name="Total 2 6 4 11 5" xfId="46637"/>
    <cellStyle name="Total 2 6 4 11 5 2" xfId="46638"/>
    <cellStyle name="Total 2 6 4 11 5 3" xfId="46639"/>
    <cellStyle name="Total 2 6 4 11 6" xfId="46640"/>
    <cellStyle name="Total 2 6 4 11 6 2" xfId="46641"/>
    <cellStyle name="Total 2 6 4 11 6 3" xfId="46642"/>
    <cellStyle name="Total 2 6 4 11 7" xfId="46643"/>
    <cellStyle name="Total 2 6 4 11 8" xfId="46644"/>
    <cellStyle name="Total 2 6 4 12" xfId="46645"/>
    <cellStyle name="Total 2 6 4 12 2" xfId="46646"/>
    <cellStyle name="Total 2 6 4 12 2 2" xfId="46647"/>
    <cellStyle name="Total 2 6 4 12 2 3" xfId="46648"/>
    <cellStyle name="Total 2 6 4 12 3" xfId="46649"/>
    <cellStyle name="Total 2 6 4 12 3 2" xfId="46650"/>
    <cellStyle name="Total 2 6 4 12 3 3" xfId="46651"/>
    <cellStyle name="Total 2 6 4 12 4" xfId="46652"/>
    <cellStyle name="Total 2 6 4 12 4 2" xfId="46653"/>
    <cellStyle name="Total 2 6 4 12 4 3" xfId="46654"/>
    <cellStyle name="Total 2 6 4 12 5" xfId="46655"/>
    <cellStyle name="Total 2 6 4 12 5 2" xfId="46656"/>
    <cellStyle name="Total 2 6 4 12 5 3" xfId="46657"/>
    <cellStyle name="Total 2 6 4 12 6" xfId="46658"/>
    <cellStyle name="Total 2 6 4 12 6 2" xfId="46659"/>
    <cellStyle name="Total 2 6 4 12 6 3" xfId="46660"/>
    <cellStyle name="Total 2 6 4 12 7" xfId="46661"/>
    <cellStyle name="Total 2 6 4 12 8" xfId="46662"/>
    <cellStyle name="Total 2 6 4 13" xfId="46663"/>
    <cellStyle name="Total 2 6 4 13 2" xfId="46664"/>
    <cellStyle name="Total 2 6 4 13 2 2" xfId="46665"/>
    <cellStyle name="Total 2 6 4 13 2 3" xfId="46666"/>
    <cellStyle name="Total 2 6 4 13 3" xfId="46667"/>
    <cellStyle name="Total 2 6 4 13 3 2" xfId="46668"/>
    <cellStyle name="Total 2 6 4 13 3 3" xfId="46669"/>
    <cellStyle name="Total 2 6 4 13 4" xfId="46670"/>
    <cellStyle name="Total 2 6 4 13 4 2" xfId="46671"/>
    <cellStyle name="Total 2 6 4 13 4 3" xfId="46672"/>
    <cellStyle name="Total 2 6 4 13 5" xfId="46673"/>
    <cellStyle name="Total 2 6 4 13 5 2" xfId="46674"/>
    <cellStyle name="Total 2 6 4 13 5 3" xfId="46675"/>
    <cellStyle name="Total 2 6 4 13 6" xfId="46676"/>
    <cellStyle name="Total 2 6 4 13 6 2" xfId="46677"/>
    <cellStyle name="Total 2 6 4 13 6 3" xfId="46678"/>
    <cellStyle name="Total 2 6 4 13 7" xfId="46679"/>
    <cellStyle name="Total 2 6 4 13 8" xfId="46680"/>
    <cellStyle name="Total 2 6 4 14" xfId="46681"/>
    <cellStyle name="Total 2 6 4 14 2" xfId="46682"/>
    <cellStyle name="Total 2 6 4 14 2 2" xfId="46683"/>
    <cellStyle name="Total 2 6 4 14 2 3" xfId="46684"/>
    <cellStyle name="Total 2 6 4 14 3" xfId="46685"/>
    <cellStyle name="Total 2 6 4 14 3 2" xfId="46686"/>
    <cellStyle name="Total 2 6 4 14 3 3" xfId="46687"/>
    <cellStyle name="Total 2 6 4 14 4" xfId="46688"/>
    <cellStyle name="Total 2 6 4 14 4 2" xfId="46689"/>
    <cellStyle name="Total 2 6 4 14 4 3" xfId="46690"/>
    <cellStyle name="Total 2 6 4 14 5" xfId="46691"/>
    <cellStyle name="Total 2 6 4 14 5 2" xfId="46692"/>
    <cellStyle name="Total 2 6 4 14 5 3" xfId="46693"/>
    <cellStyle name="Total 2 6 4 14 6" xfId="46694"/>
    <cellStyle name="Total 2 6 4 14 6 2" xfId="46695"/>
    <cellStyle name="Total 2 6 4 14 6 3" xfId="46696"/>
    <cellStyle name="Total 2 6 4 14 7" xfId="46697"/>
    <cellStyle name="Total 2 6 4 14 8" xfId="46698"/>
    <cellStyle name="Total 2 6 4 15" xfId="46699"/>
    <cellStyle name="Total 2 6 4 15 2" xfId="46700"/>
    <cellStyle name="Total 2 6 4 15 3" xfId="46701"/>
    <cellStyle name="Total 2 6 4 16" xfId="46702"/>
    <cellStyle name="Total 2 6 4 16 2" xfId="46703"/>
    <cellStyle name="Total 2 6 4 16 3" xfId="46704"/>
    <cellStyle name="Total 2 6 4 17" xfId="46705"/>
    <cellStyle name="Total 2 6 4 18" xfId="46706"/>
    <cellStyle name="Total 2 6 4 2" xfId="46707"/>
    <cellStyle name="Total 2 6 4 2 2" xfId="46708"/>
    <cellStyle name="Total 2 6 4 2 2 2" xfId="46709"/>
    <cellStyle name="Total 2 6 4 2 2 3" xfId="46710"/>
    <cellStyle name="Total 2 6 4 2 3" xfId="46711"/>
    <cellStyle name="Total 2 6 4 2 3 2" xfId="46712"/>
    <cellStyle name="Total 2 6 4 2 3 3" xfId="46713"/>
    <cellStyle name="Total 2 6 4 2 4" xfId="46714"/>
    <cellStyle name="Total 2 6 4 2 4 2" xfId="46715"/>
    <cellStyle name="Total 2 6 4 2 4 3" xfId="46716"/>
    <cellStyle name="Total 2 6 4 2 5" xfId="46717"/>
    <cellStyle name="Total 2 6 4 2 5 2" xfId="46718"/>
    <cellStyle name="Total 2 6 4 2 5 3" xfId="46719"/>
    <cellStyle name="Total 2 6 4 2 6" xfId="46720"/>
    <cellStyle name="Total 2 6 4 2 6 2" xfId="46721"/>
    <cellStyle name="Total 2 6 4 2 6 3" xfId="46722"/>
    <cellStyle name="Total 2 6 4 2 7" xfId="46723"/>
    <cellStyle name="Total 2 6 4 2 8" xfId="46724"/>
    <cellStyle name="Total 2 6 4 2 9" xfId="46725"/>
    <cellStyle name="Total 2 6 4 3" xfId="46726"/>
    <cellStyle name="Total 2 6 4 3 2" xfId="46727"/>
    <cellStyle name="Total 2 6 4 3 2 2" xfId="46728"/>
    <cellStyle name="Total 2 6 4 3 2 3" xfId="46729"/>
    <cellStyle name="Total 2 6 4 3 3" xfId="46730"/>
    <cellStyle name="Total 2 6 4 3 3 2" xfId="46731"/>
    <cellStyle name="Total 2 6 4 3 3 3" xfId="46732"/>
    <cellStyle name="Total 2 6 4 3 4" xfId="46733"/>
    <cellStyle name="Total 2 6 4 3 4 2" xfId="46734"/>
    <cellStyle name="Total 2 6 4 3 4 3" xfId="46735"/>
    <cellStyle name="Total 2 6 4 3 5" xfId="46736"/>
    <cellStyle name="Total 2 6 4 3 5 2" xfId="46737"/>
    <cellStyle name="Total 2 6 4 3 5 3" xfId="46738"/>
    <cellStyle name="Total 2 6 4 3 6" xfId="46739"/>
    <cellStyle name="Total 2 6 4 3 6 2" xfId="46740"/>
    <cellStyle name="Total 2 6 4 3 6 3" xfId="46741"/>
    <cellStyle name="Total 2 6 4 3 7" xfId="46742"/>
    <cellStyle name="Total 2 6 4 3 8" xfId="46743"/>
    <cellStyle name="Total 2 6 4 3 9" xfId="46744"/>
    <cellStyle name="Total 2 6 4 4" xfId="46745"/>
    <cellStyle name="Total 2 6 4 4 2" xfId="46746"/>
    <cellStyle name="Total 2 6 4 4 2 2" xfId="46747"/>
    <cellStyle name="Total 2 6 4 4 2 3" xfId="46748"/>
    <cellStyle name="Total 2 6 4 4 3" xfId="46749"/>
    <cellStyle name="Total 2 6 4 4 3 2" xfId="46750"/>
    <cellStyle name="Total 2 6 4 4 3 3" xfId="46751"/>
    <cellStyle name="Total 2 6 4 4 4" xfId="46752"/>
    <cellStyle name="Total 2 6 4 4 4 2" xfId="46753"/>
    <cellStyle name="Total 2 6 4 4 4 3" xfId="46754"/>
    <cellStyle name="Total 2 6 4 4 5" xfId="46755"/>
    <cellStyle name="Total 2 6 4 4 5 2" xfId="46756"/>
    <cellStyle name="Total 2 6 4 4 5 3" xfId="46757"/>
    <cellStyle name="Total 2 6 4 4 6" xfId="46758"/>
    <cellStyle name="Total 2 6 4 4 6 2" xfId="46759"/>
    <cellStyle name="Total 2 6 4 4 6 3" xfId="46760"/>
    <cellStyle name="Total 2 6 4 4 7" xfId="46761"/>
    <cellStyle name="Total 2 6 4 4 8" xfId="46762"/>
    <cellStyle name="Total 2 6 4 4 9" xfId="46763"/>
    <cellStyle name="Total 2 6 4 5" xfId="46764"/>
    <cellStyle name="Total 2 6 4 5 2" xfId="46765"/>
    <cellStyle name="Total 2 6 4 5 2 2" xfId="46766"/>
    <cellStyle name="Total 2 6 4 5 2 3" xfId="46767"/>
    <cellStyle name="Total 2 6 4 5 3" xfId="46768"/>
    <cellStyle name="Total 2 6 4 5 3 2" xfId="46769"/>
    <cellStyle name="Total 2 6 4 5 3 3" xfId="46770"/>
    <cellStyle name="Total 2 6 4 5 4" xfId="46771"/>
    <cellStyle name="Total 2 6 4 5 4 2" xfId="46772"/>
    <cellStyle name="Total 2 6 4 5 4 3" xfId="46773"/>
    <cellStyle name="Total 2 6 4 5 5" xfId="46774"/>
    <cellStyle name="Total 2 6 4 5 5 2" xfId="46775"/>
    <cellStyle name="Total 2 6 4 5 5 3" xfId="46776"/>
    <cellStyle name="Total 2 6 4 5 6" xfId="46777"/>
    <cellStyle name="Total 2 6 4 5 6 2" xfId="46778"/>
    <cellStyle name="Total 2 6 4 5 6 3" xfId="46779"/>
    <cellStyle name="Total 2 6 4 5 7" xfId="46780"/>
    <cellStyle name="Total 2 6 4 5 8" xfId="46781"/>
    <cellStyle name="Total 2 6 4 5 9" xfId="46782"/>
    <cellStyle name="Total 2 6 4 6" xfId="46783"/>
    <cellStyle name="Total 2 6 4 6 2" xfId="46784"/>
    <cellStyle name="Total 2 6 4 6 2 2" xfId="46785"/>
    <cellStyle name="Total 2 6 4 6 2 3" xfId="46786"/>
    <cellStyle name="Total 2 6 4 6 3" xfId="46787"/>
    <cellStyle name="Total 2 6 4 6 3 2" xfId="46788"/>
    <cellStyle name="Total 2 6 4 6 3 3" xfId="46789"/>
    <cellStyle name="Total 2 6 4 6 4" xfId="46790"/>
    <cellStyle name="Total 2 6 4 6 4 2" xfId="46791"/>
    <cellStyle name="Total 2 6 4 6 4 3" xfId="46792"/>
    <cellStyle name="Total 2 6 4 6 5" xfId="46793"/>
    <cellStyle name="Total 2 6 4 6 5 2" xfId="46794"/>
    <cellStyle name="Total 2 6 4 6 5 3" xfId="46795"/>
    <cellStyle name="Total 2 6 4 6 6" xfId="46796"/>
    <cellStyle name="Total 2 6 4 6 6 2" xfId="46797"/>
    <cellStyle name="Total 2 6 4 6 6 3" xfId="46798"/>
    <cellStyle name="Total 2 6 4 6 7" xfId="46799"/>
    <cellStyle name="Total 2 6 4 6 8" xfId="46800"/>
    <cellStyle name="Total 2 6 4 6 9" xfId="46801"/>
    <cellStyle name="Total 2 6 4 7" xfId="46802"/>
    <cellStyle name="Total 2 6 4 7 2" xfId="46803"/>
    <cellStyle name="Total 2 6 4 7 2 2" xfId="46804"/>
    <cellStyle name="Total 2 6 4 7 2 3" xfId="46805"/>
    <cellStyle name="Total 2 6 4 7 3" xfId="46806"/>
    <cellStyle name="Total 2 6 4 7 3 2" xfId="46807"/>
    <cellStyle name="Total 2 6 4 7 3 3" xfId="46808"/>
    <cellStyle name="Total 2 6 4 7 4" xfId="46809"/>
    <cellStyle name="Total 2 6 4 7 4 2" xfId="46810"/>
    <cellStyle name="Total 2 6 4 7 4 3" xfId="46811"/>
    <cellStyle name="Total 2 6 4 7 5" xfId="46812"/>
    <cellStyle name="Total 2 6 4 7 5 2" xfId="46813"/>
    <cellStyle name="Total 2 6 4 7 5 3" xfId="46814"/>
    <cellStyle name="Total 2 6 4 7 6" xfId="46815"/>
    <cellStyle name="Total 2 6 4 7 6 2" xfId="46816"/>
    <cellStyle name="Total 2 6 4 7 6 3" xfId="46817"/>
    <cellStyle name="Total 2 6 4 7 7" xfId="46818"/>
    <cellStyle name="Total 2 6 4 7 8" xfId="46819"/>
    <cellStyle name="Total 2 6 4 7 9" xfId="46820"/>
    <cellStyle name="Total 2 6 4 8" xfId="46821"/>
    <cellStyle name="Total 2 6 4 8 2" xfId="46822"/>
    <cellStyle name="Total 2 6 4 8 2 2" xfId="46823"/>
    <cellStyle name="Total 2 6 4 8 2 3" xfId="46824"/>
    <cellStyle name="Total 2 6 4 8 3" xfId="46825"/>
    <cellStyle name="Total 2 6 4 8 3 2" xfId="46826"/>
    <cellStyle name="Total 2 6 4 8 3 3" xfId="46827"/>
    <cellStyle name="Total 2 6 4 8 4" xfId="46828"/>
    <cellStyle name="Total 2 6 4 8 4 2" xfId="46829"/>
    <cellStyle name="Total 2 6 4 8 4 3" xfId="46830"/>
    <cellStyle name="Total 2 6 4 8 5" xfId="46831"/>
    <cellStyle name="Total 2 6 4 8 5 2" xfId="46832"/>
    <cellStyle name="Total 2 6 4 8 5 3" xfId="46833"/>
    <cellStyle name="Total 2 6 4 8 6" xfId="46834"/>
    <cellStyle name="Total 2 6 4 8 6 2" xfId="46835"/>
    <cellStyle name="Total 2 6 4 8 6 3" xfId="46836"/>
    <cellStyle name="Total 2 6 4 8 7" xfId="46837"/>
    <cellStyle name="Total 2 6 4 8 8" xfId="46838"/>
    <cellStyle name="Total 2 6 4 8 9" xfId="46839"/>
    <cellStyle name="Total 2 6 4 9" xfId="46840"/>
    <cellStyle name="Total 2 6 4 9 2" xfId="46841"/>
    <cellStyle name="Total 2 6 4 9 2 2" xfId="46842"/>
    <cellStyle name="Total 2 6 4 9 2 3" xfId="46843"/>
    <cellStyle name="Total 2 6 4 9 3" xfId="46844"/>
    <cellStyle name="Total 2 6 4 9 3 2" xfId="46845"/>
    <cellStyle name="Total 2 6 4 9 3 3" xfId="46846"/>
    <cellStyle name="Total 2 6 4 9 4" xfId="46847"/>
    <cellStyle name="Total 2 6 4 9 4 2" xfId="46848"/>
    <cellStyle name="Total 2 6 4 9 4 3" xfId="46849"/>
    <cellStyle name="Total 2 6 4 9 5" xfId="46850"/>
    <cellStyle name="Total 2 6 4 9 5 2" xfId="46851"/>
    <cellStyle name="Total 2 6 4 9 5 3" xfId="46852"/>
    <cellStyle name="Total 2 6 4 9 6" xfId="46853"/>
    <cellStyle name="Total 2 6 4 9 6 2" xfId="46854"/>
    <cellStyle name="Total 2 6 4 9 6 3" xfId="46855"/>
    <cellStyle name="Total 2 6 4 9 7" xfId="46856"/>
    <cellStyle name="Total 2 6 4 9 8" xfId="46857"/>
    <cellStyle name="Total 2 6 5" xfId="46858"/>
    <cellStyle name="Total 2 6 5 10" xfId="46859"/>
    <cellStyle name="Total 2 6 5 10 2" xfId="46860"/>
    <cellStyle name="Total 2 6 5 10 2 2" xfId="46861"/>
    <cellStyle name="Total 2 6 5 10 2 3" xfId="46862"/>
    <cellStyle name="Total 2 6 5 10 3" xfId="46863"/>
    <cellStyle name="Total 2 6 5 10 3 2" xfId="46864"/>
    <cellStyle name="Total 2 6 5 10 3 3" xfId="46865"/>
    <cellStyle name="Total 2 6 5 10 4" xfId="46866"/>
    <cellStyle name="Total 2 6 5 10 4 2" xfId="46867"/>
    <cellStyle name="Total 2 6 5 10 4 3" xfId="46868"/>
    <cellStyle name="Total 2 6 5 10 5" xfId="46869"/>
    <cellStyle name="Total 2 6 5 10 5 2" xfId="46870"/>
    <cellStyle name="Total 2 6 5 10 5 3" xfId="46871"/>
    <cellStyle name="Total 2 6 5 10 6" xfId="46872"/>
    <cellStyle name="Total 2 6 5 10 6 2" xfId="46873"/>
    <cellStyle name="Total 2 6 5 10 6 3" xfId="46874"/>
    <cellStyle name="Total 2 6 5 10 7" xfId="46875"/>
    <cellStyle name="Total 2 6 5 10 8" xfId="46876"/>
    <cellStyle name="Total 2 6 5 11" xfId="46877"/>
    <cellStyle name="Total 2 6 5 11 2" xfId="46878"/>
    <cellStyle name="Total 2 6 5 11 2 2" xfId="46879"/>
    <cellStyle name="Total 2 6 5 11 2 3" xfId="46880"/>
    <cellStyle name="Total 2 6 5 11 3" xfId="46881"/>
    <cellStyle name="Total 2 6 5 11 3 2" xfId="46882"/>
    <cellStyle name="Total 2 6 5 11 3 3" xfId="46883"/>
    <cellStyle name="Total 2 6 5 11 4" xfId="46884"/>
    <cellStyle name="Total 2 6 5 11 4 2" xfId="46885"/>
    <cellStyle name="Total 2 6 5 11 4 3" xfId="46886"/>
    <cellStyle name="Total 2 6 5 11 5" xfId="46887"/>
    <cellStyle name="Total 2 6 5 11 5 2" xfId="46888"/>
    <cellStyle name="Total 2 6 5 11 5 3" xfId="46889"/>
    <cellStyle name="Total 2 6 5 11 6" xfId="46890"/>
    <cellStyle name="Total 2 6 5 11 6 2" xfId="46891"/>
    <cellStyle name="Total 2 6 5 11 6 3" xfId="46892"/>
    <cellStyle name="Total 2 6 5 11 7" xfId="46893"/>
    <cellStyle name="Total 2 6 5 11 8" xfId="46894"/>
    <cellStyle name="Total 2 6 5 12" xfId="46895"/>
    <cellStyle name="Total 2 6 5 12 2" xfId="46896"/>
    <cellStyle name="Total 2 6 5 12 2 2" xfId="46897"/>
    <cellStyle name="Total 2 6 5 12 2 3" xfId="46898"/>
    <cellStyle name="Total 2 6 5 12 3" xfId="46899"/>
    <cellStyle name="Total 2 6 5 12 3 2" xfId="46900"/>
    <cellStyle name="Total 2 6 5 12 3 3" xfId="46901"/>
    <cellStyle name="Total 2 6 5 12 4" xfId="46902"/>
    <cellStyle name="Total 2 6 5 12 4 2" xfId="46903"/>
    <cellStyle name="Total 2 6 5 12 4 3" xfId="46904"/>
    <cellStyle name="Total 2 6 5 12 5" xfId="46905"/>
    <cellStyle name="Total 2 6 5 12 5 2" xfId="46906"/>
    <cellStyle name="Total 2 6 5 12 5 3" xfId="46907"/>
    <cellStyle name="Total 2 6 5 12 6" xfId="46908"/>
    <cellStyle name="Total 2 6 5 12 6 2" xfId="46909"/>
    <cellStyle name="Total 2 6 5 12 6 3" xfId="46910"/>
    <cellStyle name="Total 2 6 5 12 7" xfId="46911"/>
    <cellStyle name="Total 2 6 5 12 8" xfId="46912"/>
    <cellStyle name="Total 2 6 5 13" xfId="46913"/>
    <cellStyle name="Total 2 6 5 13 2" xfId="46914"/>
    <cellStyle name="Total 2 6 5 13 2 2" xfId="46915"/>
    <cellStyle name="Total 2 6 5 13 2 3" xfId="46916"/>
    <cellStyle name="Total 2 6 5 13 3" xfId="46917"/>
    <cellStyle name="Total 2 6 5 13 3 2" xfId="46918"/>
    <cellStyle name="Total 2 6 5 13 3 3" xfId="46919"/>
    <cellStyle name="Total 2 6 5 13 4" xfId="46920"/>
    <cellStyle name="Total 2 6 5 13 4 2" xfId="46921"/>
    <cellStyle name="Total 2 6 5 13 4 3" xfId="46922"/>
    <cellStyle name="Total 2 6 5 13 5" xfId="46923"/>
    <cellStyle name="Total 2 6 5 13 5 2" xfId="46924"/>
    <cellStyle name="Total 2 6 5 13 5 3" xfId="46925"/>
    <cellStyle name="Total 2 6 5 13 6" xfId="46926"/>
    <cellStyle name="Total 2 6 5 13 6 2" xfId="46927"/>
    <cellStyle name="Total 2 6 5 13 6 3" xfId="46928"/>
    <cellStyle name="Total 2 6 5 13 7" xfId="46929"/>
    <cellStyle name="Total 2 6 5 13 8" xfId="46930"/>
    <cellStyle name="Total 2 6 5 14" xfId="46931"/>
    <cellStyle name="Total 2 6 5 14 2" xfId="46932"/>
    <cellStyle name="Total 2 6 5 14 2 2" xfId="46933"/>
    <cellStyle name="Total 2 6 5 14 2 3" xfId="46934"/>
    <cellStyle name="Total 2 6 5 14 3" xfId="46935"/>
    <cellStyle name="Total 2 6 5 14 3 2" xfId="46936"/>
    <cellStyle name="Total 2 6 5 14 3 3" xfId="46937"/>
    <cellStyle name="Total 2 6 5 14 4" xfId="46938"/>
    <cellStyle name="Total 2 6 5 14 4 2" xfId="46939"/>
    <cellStyle name="Total 2 6 5 14 4 3" xfId="46940"/>
    <cellStyle name="Total 2 6 5 14 5" xfId="46941"/>
    <cellStyle name="Total 2 6 5 14 5 2" xfId="46942"/>
    <cellStyle name="Total 2 6 5 14 5 3" xfId="46943"/>
    <cellStyle name="Total 2 6 5 14 6" xfId="46944"/>
    <cellStyle name="Total 2 6 5 14 6 2" xfId="46945"/>
    <cellStyle name="Total 2 6 5 14 6 3" xfId="46946"/>
    <cellStyle name="Total 2 6 5 14 7" xfId="46947"/>
    <cellStyle name="Total 2 6 5 14 8" xfId="46948"/>
    <cellStyle name="Total 2 6 5 15" xfId="46949"/>
    <cellStyle name="Total 2 6 5 15 2" xfId="46950"/>
    <cellStyle name="Total 2 6 5 15 3" xfId="46951"/>
    <cellStyle name="Total 2 6 5 16" xfId="46952"/>
    <cellStyle name="Total 2 6 5 16 2" xfId="46953"/>
    <cellStyle name="Total 2 6 5 16 3" xfId="46954"/>
    <cellStyle name="Total 2 6 5 17" xfId="46955"/>
    <cellStyle name="Total 2 6 5 18" xfId="46956"/>
    <cellStyle name="Total 2 6 5 2" xfId="46957"/>
    <cellStyle name="Total 2 6 5 2 2" xfId="46958"/>
    <cellStyle name="Total 2 6 5 2 2 2" xfId="46959"/>
    <cellStyle name="Total 2 6 5 2 2 3" xfId="46960"/>
    <cellStyle name="Total 2 6 5 2 3" xfId="46961"/>
    <cellStyle name="Total 2 6 5 2 3 2" xfId="46962"/>
    <cellStyle name="Total 2 6 5 2 3 3" xfId="46963"/>
    <cellStyle name="Total 2 6 5 2 4" xfId="46964"/>
    <cellStyle name="Total 2 6 5 2 4 2" xfId="46965"/>
    <cellStyle name="Total 2 6 5 2 4 3" xfId="46966"/>
    <cellStyle name="Total 2 6 5 2 5" xfId="46967"/>
    <cellStyle name="Total 2 6 5 2 5 2" xfId="46968"/>
    <cellStyle name="Total 2 6 5 2 5 3" xfId="46969"/>
    <cellStyle name="Total 2 6 5 2 6" xfId="46970"/>
    <cellStyle name="Total 2 6 5 2 6 2" xfId="46971"/>
    <cellStyle name="Total 2 6 5 2 6 3" xfId="46972"/>
    <cellStyle name="Total 2 6 5 2 7" xfId="46973"/>
    <cellStyle name="Total 2 6 5 2 8" xfId="46974"/>
    <cellStyle name="Total 2 6 5 2 9" xfId="46975"/>
    <cellStyle name="Total 2 6 5 3" xfId="46976"/>
    <cellStyle name="Total 2 6 5 3 2" xfId="46977"/>
    <cellStyle name="Total 2 6 5 3 2 2" xfId="46978"/>
    <cellStyle name="Total 2 6 5 3 2 3" xfId="46979"/>
    <cellStyle name="Total 2 6 5 3 3" xfId="46980"/>
    <cellStyle name="Total 2 6 5 3 3 2" xfId="46981"/>
    <cellStyle name="Total 2 6 5 3 3 3" xfId="46982"/>
    <cellStyle name="Total 2 6 5 3 4" xfId="46983"/>
    <cellStyle name="Total 2 6 5 3 4 2" xfId="46984"/>
    <cellStyle name="Total 2 6 5 3 4 3" xfId="46985"/>
    <cellStyle name="Total 2 6 5 3 5" xfId="46986"/>
    <cellStyle name="Total 2 6 5 3 5 2" xfId="46987"/>
    <cellStyle name="Total 2 6 5 3 5 3" xfId="46988"/>
    <cellStyle name="Total 2 6 5 3 6" xfId="46989"/>
    <cellStyle name="Total 2 6 5 3 6 2" xfId="46990"/>
    <cellStyle name="Total 2 6 5 3 6 3" xfId="46991"/>
    <cellStyle name="Total 2 6 5 3 7" xfId="46992"/>
    <cellStyle name="Total 2 6 5 3 8" xfId="46993"/>
    <cellStyle name="Total 2 6 5 3 9" xfId="46994"/>
    <cellStyle name="Total 2 6 5 4" xfId="46995"/>
    <cellStyle name="Total 2 6 5 4 2" xfId="46996"/>
    <cellStyle name="Total 2 6 5 4 2 2" xfId="46997"/>
    <cellStyle name="Total 2 6 5 4 2 3" xfId="46998"/>
    <cellStyle name="Total 2 6 5 4 3" xfId="46999"/>
    <cellStyle name="Total 2 6 5 4 3 2" xfId="47000"/>
    <cellStyle name="Total 2 6 5 4 3 3" xfId="47001"/>
    <cellStyle name="Total 2 6 5 4 4" xfId="47002"/>
    <cellStyle name="Total 2 6 5 4 4 2" xfId="47003"/>
    <cellStyle name="Total 2 6 5 4 4 3" xfId="47004"/>
    <cellStyle name="Total 2 6 5 4 5" xfId="47005"/>
    <cellStyle name="Total 2 6 5 4 5 2" xfId="47006"/>
    <cellStyle name="Total 2 6 5 4 5 3" xfId="47007"/>
    <cellStyle name="Total 2 6 5 4 6" xfId="47008"/>
    <cellStyle name="Total 2 6 5 4 6 2" xfId="47009"/>
    <cellStyle name="Total 2 6 5 4 6 3" xfId="47010"/>
    <cellStyle name="Total 2 6 5 4 7" xfId="47011"/>
    <cellStyle name="Total 2 6 5 4 8" xfId="47012"/>
    <cellStyle name="Total 2 6 5 4 9" xfId="47013"/>
    <cellStyle name="Total 2 6 5 5" xfId="47014"/>
    <cellStyle name="Total 2 6 5 5 2" xfId="47015"/>
    <cellStyle name="Total 2 6 5 5 2 2" xfId="47016"/>
    <cellStyle name="Total 2 6 5 5 2 3" xfId="47017"/>
    <cellStyle name="Total 2 6 5 5 3" xfId="47018"/>
    <cellStyle name="Total 2 6 5 5 3 2" xfId="47019"/>
    <cellStyle name="Total 2 6 5 5 3 3" xfId="47020"/>
    <cellStyle name="Total 2 6 5 5 4" xfId="47021"/>
    <cellStyle name="Total 2 6 5 5 4 2" xfId="47022"/>
    <cellStyle name="Total 2 6 5 5 4 3" xfId="47023"/>
    <cellStyle name="Total 2 6 5 5 5" xfId="47024"/>
    <cellStyle name="Total 2 6 5 5 5 2" xfId="47025"/>
    <cellStyle name="Total 2 6 5 5 5 3" xfId="47026"/>
    <cellStyle name="Total 2 6 5 5 6" xfId="47027"/>
    <cellStyle name="Total 2 6 5 5 6 2" xfId="47028"/>
    <cellStyle name="Total 2 6 5 5 6 3" xfId="47029"/>
    <cellStyle name="Total 2 6 5 5 7" xfId="47030"/>
    <cellStyle name="Total 2 6 5 5 8" xfId="47031"/>
    <cellStyle name="Total 2 6 5 5 9" xfId="47032"/>
    <cellStyle name="Total 2 6 5 6" xfId="47033"/>
    <cellStyle name="Total 2 6 5 6 2" xfId="47034"/>
    <cellStyle name="Total 2 6 5 6 2 2" xfId="47035"/>
    <cellStyle name="Total 2 6 5 6 2 3" xfId="47036"/>
    <cellStyle name="Total 2 6 5 6 3" xfId="47037"/>
    <cellStyle name="Total 2 6 5 6 3 2" xfId="47038"/>
    <cellStyle name="Total 2 6 5 6 3 3" xfId="47039"/>
    <cellStyle name="Total 2 6 5 6 4" xfId="47040"/>
    <cellStyle name="Total 2 6 5 6 4 2" xfId="47041"/>
    <cellStyle name="Total 2 6 5 6 4 3" xfId="47042"/>
    <cellStyle name="Total 2 6 5 6 5" xfId="47043"/>
    <cellStyle name="Total 2 6 5 6 5 2" xfId="47044"/>
    <cellStyle name="Total 2 6 5 6 5 3" xfId="47045"/>
    <cellStyle name="Total 2 6 5 6 6" xfId="47046"/>
    <cellStyle name="Total 2 6 5 6 6 2" xfId="47047"/>
    <cellStyle name="Total 2 6 5 6 6 3" xfId="47048"/>
    <cellStyle name="Total 2 6 5 6 7" xfId="47049"/>
    <cellStyle name="Total 2 6 5 6 8" xfId="47050"/>
    <cellStyle name="Total 2 6 5 6 9" xfId="47051"/>
    <cellStyle name="Total 2 6 5 7" xfId="47052"/>
    <cellStyle name="Total 2 6 5 7 2" xfId="47053"/>
    <cellStyle name="Total 2 6 5 7 2 2" xfId="47054"/>
    <cellStyle name="Total 2 6 5 7 2 3" xfId="47055"/>
    <cellStyle name="Total 2 6 5 7 3" xfId="47056"/>
    <cellStyle name="Total 2 6 5 7 3 2" xfId="47057"/>
    <cellStyle name="Total 2 6 5 7 3 3" xfId="47058"/>
    <cellStyle name="Total 2 6 5 7 4" xfId="47059"/>
    <cellStyle name="Total 2 6 5 7 4 2" xfId="47060"/>
    <cellStyle name="Total 2 6 5 7 4 3" xfId="47061"/>
    <cellStyle name="Total 2 6 5 7 5" xfId="47062"/>
    <cellStyle name="Total 2 6 5 7 5 2" xfId="47063"/>
    <cellStyle name="Total 2 6 5 7 5 3" xfId="47064"/>
    <cellStyle name="Total 2 6 5 7 6" xfId="47065"/>
    <cellStyle name="Total 2 6 5 7 6 2" xfId="47066"/>
    <cellStyle name="Total 2 6 5 7 6 3" xfId="47067"/>
    <cellStyle name="Total 2 6 5 7 7" xfId="47068"/>
    <cellStyle name="Total 2 6 5 7 8" xfId="47069"/>
    <cellStyle name="Total 2 6 5 7 9" xfId="47070"/>
    <cellStyle name="Total 2 6 5 8" xfId="47071"/>
    <cellStyle name="Total 2 6 5 8 2" xfId="47072"/>
    <cellStyle name="Total 2 6 5 8 2 2" xfId="47073"/>
    <cellStyle name="Total 2 6 5 8 2 3" xfId="47074"/>
    <cellStyle name="Total 2 6 5 8 3" xfId="47075"/>
    <cellStyle name="Total 2 6 5 8 3 2" xfId="47076"/>
    <cellStyle name="Total 2 6 5 8 3 3" xfId="47077"/>
    <cellStyle name="Total 2 6 5 8 4" xfId="47078"/>
    <cellStyle name="Total 2 6 5 8 4 2" xfId="47079"/>
    <cellStyle name="Total 2 6 5 8 4 3" xfId="47080"/>
    <cellStyle name="Total 2 6 5 8 5" xfId="47081"/>
    <cellStyle name="Total 2 6 5 8 5 2" xfId="47082"/>
    <cellStyle name="Total 2 6 5 8 5 3" xfId="47083"/>
    <cellStyle name="Total 2 6 5 8 6" xfId="47084"/>
    <cellStyle name="Total 2 6 5 8 6 2" xfId="47085"/>
    <cellStyle name="Total 2 6 5 8 6 3" xfId="47086"/>
    <cellStyle name="Total 2 6 5 8 7" xfId="47087"/>
    <cellStyle name="Total 2 6 5 8 8" xfId="47088"/>
    <cellStyle name="Total 2 6 5 8 9" xfId="47089"/>
    <cellStyle name="Total 2 6 5 9" xfId="47090"/>
    <cellStyle name="Total 2 6 5 9 2" xfId="47091"/>
    <cellStyle name="Total 2 6 5 9 2 2" xfId="47092"/>
    <cellStyle name="Total 2 6 5 9 2 3" xfId="47093"/>
    <cellStyle name="Total 2 6 5 9 3" xfId="47094"/>
    <cellStyle name="Total 2 6 5 9 3 2" xfId="47095"/>
    <cellStyle name="Total 2 6 5 9 3 3" xfId="47096"/>
    <cellStyle name="Total 2 6 5 9 4" xfId="47097"/>
    <cellStyle name="Total 2 6 5 9 4 2" xfId="47098"/>
    <cellStyle name="Total 2 6 5 9 4 3" xfId="47099"/>
    <cellStyle name="Total 2 6 5 9 5" xfId="47100"/>
    <cellStyle name="Total 2 6 5 9 5 2" xfId="47101"/>
    <cellStyle name="Total 2 6 5 9 5 3" xfId="47102"/>
    <cellStyle name="Total 2 6 5 9 6" xfId="47103"/>
    <cellStyle name="Total 2 6 5 9 6 2" xfId="47104"/>
    <cellStyle name="Total 2 6 5 9 6 3" xfId="47105"/>
    <cellStyle name="Total 2 6 5 9 7" xfId="47106"/>
    <cellStyle name="Total 2 6 5 9 8" xfId="47107"/>
    <cellStyle name="Total 2 6 6" xfId="47108"/>
    <cellStyle name="Total 2 6 6 10" xfId="47109"/>
    <cellStyle name="Total 2 6 6 11" xfId="47110"/>
    <cellStyle name="Total 2 6 6 2" xfId="47111"/>
    <cellStyle name="Total 2 6 6 2 2" xfId="47112"/>
    <cellStyle name="Total 2 6 6 2 3" xfId="47113"/>
    <cellStyle name="Total 2 6 6 2 4" xfId="47114"/>
    <cellStyle name="Total 2 6 6 3" xfId="47115"/>
    <cellStyle name="Total 2 6 6 3 2" xfId="47116"/>
    <cellStyle name="Total 2 6 6 3 3" xfId="47117"/>
    <cellStyle name="Total 2 6 6 3 4" xfId="47118"/>
    <cellStyle name="Total 2 6 6 4" xfId="47119"/>
    <cellStyle name="Total 2 6 6 4 2" xfId="47120"/>
    <cellStyle name="Total 2 6 6 4 3" xfId="47121"/>
    <cellStyle name="Total 2 6 6 4 4" xfId="47122"/>
    <cellStyle name="Total 2 6 6 5" xfId="47123"/>
    <cellStyle name="Total 2 6 6 5 2" xfId="47124"/>
    <cellStyle name="Total 2 6 6 5 3" xfId="47125"/>
    <cellStyle name="Total 2 6 6 5 4" xfId="47126"/>
    <cellStyle name="Total 2 6 6 6" xfId="47127"/>
    <cellStyle name="Total 2 6 6 6 2" xfId="47128"/>
    <cellStyle name="Total 2 6 6 6 3" xfId="47129"/>
    <cellStyle name="Total 2 6 6 6 4" xfId="47130"/>
    <cellStyle name="Total 2 6 6 7" xfId="47131"/>
    <cellStyle name="Total 2 6 6 8" xfId="47132"/>
    <cellStyle name="Total 2 6 6 9" xfId="47133"/>
    <cellStyle name="Total 2 6 7" xfId="47134"/>
    <cellStyle name="Total 2 6 7 10" xfId="47135"/>
    <cellStyle name="Total 2 6 7 2" xfId="47136"/>
    <cellStyle name="Total 2 6 7 2 2" xfId="47137"/>
    <cellStyle name="Total 2 6 7 2 3" xfId="47138"/>
    <cellStyle name="Total 2 6 7 2 4" xfId="47139"/>
    <cellStyle name="Total 2 6 7 3" xfId="47140"/>
    <cellStyle name="Total 2 6 7 3 2" xfId="47141"/>
    <cellStyle name="Total 2 6 7 3 3" xfId="47142"/>
    <cellStyle name="Total 2 6 7 3 4" xfId="47143"/>
    <cellStyle name="Total 2 6 7 4" xfId="47144"/>
    <cellStyle name="Total 2 6 7 4 2" xfId="47145"/>
    <cellStyle name="Total 2 6 7 4 3" xfId="47146"/>
    <cellStyle name="Total 2 6 7 4 4" xfId="47147"/>
    <cellStyle name="Total 2 6 7 5" xfId="47148"/>
    <cellStyle name="Total 2 6 7 5 2" xfId="47149"/>
    <cellStyle name="Total 2 6 7 5 3" xfId="47150"/>
    <cellStyle name="Total 2 6 7 5 4" xfId="47151"/>
    <cellStyle name="Total 2 6 7 6" xfId="47152"/>
    <cellStyle name="Total 2 6 7 6 2" xfId="47153"/>
    <cellStyle name="Total 2 6 7 6 3" xfId="47154"/>
    <cellStyle name="Total 2 6 7 6 4" xfId="47155"/>
    <cellStyle name="Total 2 6 7 7" xfId="47156"/>
    <cellStyle name="Total 2 6 7 8" xfId="47157"/>
    <cellStyle name="Total 2 6 7 9" xfId="47158"/>
    <cellStyle name="Total 2 6 8" xfId="47159"/>
    <cellStyle name="Total 2 6 8 2" xfId="47160"/>
    <cellStyle name="Total 2 6 8 2 2" xfId="47161"/>
    <cellStyle name="Total 2 6 8 2 3" xfId="47162"/>
    <cellStyle name="Total 2 6 8 3" xfId="47163"/>
    <cellStyle name="Total 2 6 8 3 2" xfId="47164"/>
    <cellStyle name="Total 2 6 8 3 3" xfId="47165"/>
    <cellStyle name="Total 2 6 8 4" xfId="47166"/>
    <cellStyle name="Total 2 6 8 4 2" xfId="47167"/>
    <cellStyle name="Total 2 6 8 4 3" xfId="47168"/>
    <cellStyle name="Total 2 6 8 5" xfId="47169"/>
    <cellStyle name="Total 2 6 8 5 2" xfId="47170"/>
    <cellStyle name="Total 2 6 8 5 3" xfId="47171"/>
    <cellStyle name="Total 2 6 8 6" xfId="47172"/>
    <cellStyle name="Total 2 6 8 6 2" xfId="47173"/>
    <cellStyle name="Total 2 6 8 6 3" xfId="47174"/>
    <cellStyle name="Total 2 6 8 7" xfId="47175"/>
    <cellStyle name="Total 2 6 8 8" xfId="47176"/>
    <cellStyle name="Total 2 6 8 9" xfId="47177"/>
    <cellStyle name="Total 2 6 9" xfId="47178"/>
    <cellStyle name="Total 2 6 9 2" xfId="47179"/>
    <cellStyle name="Total 2 6 9 2 2" xfId="47180"/>
    <cellStyle name="Total 2 6 9 2 3" xfId="47181"/>
    <cellStyle name="Total 2 6 9 3" xfId="47182"/>
    <cellStyle name="Total 2 6 9 3 2" xfId="47183"/>
    <cellStyle name="Total 2 6 9 3 3" xfId="47184"/>
    <cellStyle name="Total 2 6 9 4" xfId="47185"/>
    <cellStyle name="Total 2 6 9 4 2" xfId="47186"/>
    <cellStyle name="Total 2 6 9 4 3" xfId="47187"/>
    <cellStyle name="Total 2 6 9 5" xfId="47188"/>
    <cellStyle name="Total 2 6 9 5 2" xfId="47189"/>
    <cellStyle name="Total 2 6 9 5 3" xfId="47190"/>
    <cellStyle name="Total 2 6 9 6" xfId="47191"/>
    <cellStyle name="Total 2 6 9 6 2" xfId="47192"/>
    <cellStyle name="Total 2 6 9 6 3" xfId="47193"/>
    <cellStyle name="Total 2 6 9 7" xfId="47194"/>
    <cellStyle name="Total 2 6 9 8" xfId="47195"/>
    <cellStyle name="Total 2 6 9 9" xfId="47196"/>
    <cellStyle name="Total 2 7" xfId="47197"/>
    <cellStyle name="Total 2 7 10" xfId="47198"/>
    <cellStyle name="Total 2 7 10 2" xfId="47199"/>
    <cellStyle name="Total 2 7 10 2 2" xfId="47200"/>
    <cellStyle name="Total 2 7 10 2 3" xfId="47201"/>
    <cellStyle name="Total 2 7 10 3" xfId="47202"/>
    <cellStyle name="Total 2 7 10 3 2" xfId="47203"/>
    <cellStyle name="Total 2 7 10 3 3" xfId="47204"/>
    <cellStyle name="Total 2 7 10 4" xfId="47205"/>
    <cellStyle name="Total 2 7 10 4 2" xfId="47206"/>
    <cellStyle name="Total 2 7 10 4 3" xfId="47207"/>
    <cellStyle name="Total 2 7 10 5" xfId="47208"/>
    <cellStyle name="Total 2 7 10 5 2" xfId="47209"/>
    <cellStyle name="Total 2 7 10 5 3" xfId="47210"/>
    <cellStyle name="Total 2 7 10 6" xfId="47211"/>
    <cellStyle name="Total 2 7 10 6 2" xfId="47212"/>
    <cellStyle name="Total 2 7 10 6 3" xfId="47213"/>
    <cellStyle name="Total 2 7 10 7" xfId="47214"/>
    <cellStyle name="Total 2 7 10 8" xfId="47215"/>
    <cellStyle name="Total 2 7 10 9" xfId="47216"/>
    <cellStyle name="Total 2 7 11" xfId="47217"/>
    <cellStyle name="Total 2 7 11 2" xfId="47218"/>
    <cellStyle name="Total 2 7 11 2 2" xfId="47219"/>
    <cellStyle name="Total 2 7 11 2 3" xfId="47220"/>
    <cellStyle name="Total 2 7 11 3" xfId="47221"/>
    <cellStyle name="Total 2 7 11 3 2" xfId="47222"/>
    <cellStyle name="Total 2 7 11 3 3" xfId="47223"/>
    <cellStyle name="Total 2 7 11 4" xfId="47224"/>
    <cellStyle name="Total 2 7 11 4 2" xfId="47225"/>
    <cellStyle name="Total 2 7 11 4 3" xfId="47226"/>
    <cellStyle name="Total 2 7 11 5" xfId="47227"/>
    <cellStyle name="Total 2 7 11 5 2" xfId="47228"/>
    <cellStyle name="Total 2 7 11 5 3" xfId="47229"/>
    <cellStyle name="Total 2 7 11 6" xfId="47230"/>
    <cellStyle name="Total 2 7 11 6 2" xfId="47231"/>
    <cellStyle name="Total 2 7 11 6 3" xfId="47232"/>
    <cellStyle name="Total 2 7 11 7" xfId="47233"/>
    <cellStyle name="Total 2 7 11 8" xfId="47234"/>
    <cellStyle name="Total 2 7 11 9" xfId="47235"/>
    <cellStyle name="Total 2 7 12" xfId="47236"/>
    <cellStyle name="Total 2 7 12 2" xfId="47237"/>
    <cellStyle name="Total 2 7 12 2 2" xfId="47238"/>
    <cellStyle name="Total 2 7 12 2 3" xfId="47239"/>
    <cellStyle name="Total 2 7 12 3" xfId="47240"/>
    <cellStyle name="Total 2 7 12 3 2" xfId="47241"/>
    <cellStyle name="Total 2 7 12 3 3" xfId="47242"/>
    <cellStyle name="Total 2 7 12 4" xfId="47243"/>
    <cellStyle name="Total 2 7 12 4 2" xfId="47244"/>
    <cellStyle name="Total 2 7 12 4 3" xfId="47245"/>
    <cellStyle name="Total 2 7 12 5" xfId="47246"/>
    <cellStyle name="Total 2 7 12 5 2" xfId="47247"/>
    <cellStyle name="Total 2 7 12 5 3" xfId="47248"/>
    <cellStyle name="Total 2 7 12 6" xfId="47249"/>
    <cellStyle name="Total 2 7 12 6 2" xfId="47250"/>
    <cellStyle name="Total 2 7 12 6 3" xfId="47251"/>
    <cellStyle name="Total 2 7 12 7" xfId="47252"/>
    <cellStyle name="Total 2 7 12 8" xfId="47253"/>
    <cellStyle name="Total 2 7 12 9" xfId="47254"/>
    <cellStyle name="Total 2 7 13" xfId="47255"/>
    <cellStyle name="Total 2 7 13 2" xfId="47256"/>
    <cellStyle name="Total 2 7 13 2 2" xfId="47257"/>
    <cellStyle name="Total 2 7 13 2 3" xfId="47258"/>
    <cellStyle name="Total 2 7 13 3" xfId="47259"/>
    <cellStyle name="Total 2 7 13 3 2" xfId="47260"/>
    <cellStyle name="Total 2 7 13 3 3" xfId="47261"/>
    <cellStyle name="Total 2 7 13 4" xfId="47262"/>
    <cellStyle name="Total 2 7 13 4 2" xfId="47263"/>
    <cellStyle name="Total 2 7 13 4 3" xfId="47264"/>
    <cellStyle name="Total 2 7 13 5" xfId="47265"/>
    <cellStyle name="Total 2 7 13 5 2" xfId="47266"/>
    <cellStyle name="Total 2 7 13 5 3" xfId="47267"/>
    <cellStyle name="Total 2 7 13 6" xfId="47268"/>
    <cellStyle name="Total 2 7 13 6 2" xfId="47269"/>
    <cellStyle name="Total 2 7 13 6 3" xfId="47270"/>
    <cellStyle name="Total 2 7 13 7" xfId="47271"/>
    <cellStyle name="Total 2 7 13 8" xfId="47272"/>
    <cellStyle name="Total 2 7 13 9" xfId="47273"/>
    <cellStyle name="Total 2 7 14" xfId="47274"/>
    <cellStyle name="Total 2 7 14 2" xfId="47275"/>
    <cellStyle name="Total 2 7 14 2 2" xfId="47276"/>
    <cellStyle name="Total 2 7 14 2 3" xfId="47277"/>
    <cellStyle name="Total 2 7 14 3" xfId="47278"/>
    <cellStyle name="Total 2 7 14 3 2" xfId="47279"/>
    <cellStyle name="Total 2 7 14 3 3" xfId="47280"/>
    <cellStyle name="Total 2 7 14 4" xfId="47281"/>
    <cellStyle name="Total 2 7 14 4 2" xfId="47282"/>
    <cellStyle name="Total 2 7 14 4 3" xfId="47283"/>
    <cellStyle name="Total 2 7 14 5" xfId="47284"/>
    <cellStyle name="Total 2 7 14 5 2" xfId="47285"/>
    <cellStyle name="Total 2 7 14 5 3" xfId="47286"/>
    <cellStyle name="Total 2 7 14 6" xfId="47287"/>
    <cellStyle name="Total 2 7 14 6 2" xfId="47288"/>
    <cellStyle name="Total 2 7 14 6 3" xfId="47289"/>
    <cellStyle name="Total 2 7 14 7" xfId="47290"/>
    <cellStyle name="Total 2 7 14 8" xfId="47291"/>
    <cellStyle name="Total 2 7 14 9" xfId="47292"/>
    <cellStyle name="Total 2 7 15" xfId="47293"/>
    <cellStyle name="Total 2 7 15 2" xfId="47294"/>
    <cellStyle name="Total 2 7 15 2 2" xfId="47295"/>
    <cellStyle name="Total 2 7 15 2 3" xfId="47296"/>
    <cellStyle name="Total 2 7 15 3" xfId="47297"/>
    <cellStyle name="Total 2 7 15 3 2" xfId="47298"/>
    <cellStyle name="Total 2 7 15 3 3" xfId="47299"/>
    <cellStyle name="Total 2 7 15 4" xfId="47300"/>
    <cellStyle name="Total 2 7 15 4 2" xfId="47301"/>
    <cellStyle name="Total 2 7 15 4 3" xfId="47302"/>
    <cellStyle name="Total 2 7 15 5" xfId="47303"/>
    <cellStyle name="Total 2 7 15 5 2" xfId="47304"/>
    <cellStyle name="Total 2 7 15 5 3" xfId="47305"/>
    <cellStyle name="Total 2 7 15 6" xfId="47306"/>
    <cellStyle name="Total 2 7 15 6 2" xfId="47307"/>
    <cellStyle name="Total 2 7 15 6 3" xfId="47308"/>
    <cellStyle name="Total 2 7 15 7" xfId="47309"/>
    <cellStyle name="Total 2 7 15 8" xfId="47310"/>
    <cellStyle name="Total 2 7 15 9" xfId="47311"/>
    <cellStyle name="Total 2 7 16" xfId="47312"/>
    <cellStyle name="Total 2 7 16 2" xfId="47313"/>
    <cellStyle name="Total 2 7 16 3" xfId="47314"/>
    <cellStyle name="Total 2 7 16 4" xfId="47315"/>
    <cellStyle name="Total 2 7 17" xfId="47316"/>
    <cellStyle name="Total 2 7 18" xfId="47317"/>
    <cellStyle name="Total 2 7 19" xfId="47318"/>
    <cellStyle name="Total 2 7 2" xfId="47319"/>
    <cellStyle name="Total 2 7 2 10" xfId="47320"/>
    <cellStyle name="Total 2 7 2 10 2" xfId="47321"/>
    <cellStyle name="Total 2 7 2 10 2 2" xfId="47322"/>
    <cellStyle name="Total 2 7 2 10 2 3" xfId="47323"/>
    <cellStyle name="Total 2 7 2 10 3" xfId="47324"/>
    <cellStyle name="Total 2 7 2 10 3 2" xfId="47325"/>
    <cellStyle name="Total 2 7 2 10 3 3" xfId="47326"/>
    <cellStyle name="Total 2 7 2 10 4" xfId="47327"/>
    <cellStyle name="Total 2 7 2 10 4 2" xfId="47328"/>
    <cellStyle name="Total 2 7 2 10 4 3" xfId="47329"/>
    <cellStyle name="Total 2 7 2 10 5" xfId="47330"/>
    <cellStyle name="Total 2 7 2 10 5 2" xfId="47331"/>
    <cellStyle name="Total 2 7 2 10 5 3" xfId="47332"/>
    <cellStyle name="Total 2 7 2 10 6" xfId="47333"/>
    <cellStyle name="Total 2 7 2 10 6 2" xfId="47334"/>
    <cellStyle name="Total 2 7 2 10 6 3" xfId="47335"/>
    <cellStyle name="Total 2 7 2 10 7" xfId="47336"/>
    <cellStyle name="Total 2 7 2 10 8" xfId="47337"/>
    <cellStyle name="Total 2 7 2 10 9" xfId="47338"/>
    <cellStyle name="Total 2 7 2 11" xfId="47339"/>
    <cellStyle name="Total 2 7 2 11 2" xfId="47340"/>
    <cellStyle name="Total 2 7 2 11 2 2" xfId="47341"/>
    <cellStyle name="Total 2 7 2 11 2 3" xfId="47342"/>
    <cellStyle name="Total 2 7 2 11 3" xfId="47343"/>
    <cellStyle name="Total 2 7 2 11 3 2" xfId="47344"/>
    <cellStyle name="Total 2 7 2 11 3 3" xfId="47345"/>
    <cellStyle name="Total 2 7 2 11 4" xfId="47346"/>
    <cellStyle name="Total 2 7 2 11 4 2" xfId="47347"/>
    <cellStyle name="Total 2 7 2 11 4 3" xfId="47348"/>
    <cellStyle name="Total 2 7 2 11 5" xfId="47349"/>
    <cellStyle name="Total 2 7 2 11 5 2" xfId="47350"/>
    <cellStyle name="Total 2 7 2 11 5 3" xfId="47351"/>
    <cellStyle name="Total 2 7 2 11 6" xfId="47352"/>
    <cellStyle name="Total 2 7 2 11 6 2" xfId="47353"/>
    <cellStyle name="Total 2 7 2 11 6 3" xfId="47354"/>
    <cellStyle name="Total 2 7 2 11 7" xfId="47355"/>
    <cellStyle name="Total 2 7 2 11 8" xfId="47356"/>
    <cellStyle name="Total 2 7 2 11 9" xfId="47357"/>
    <cellStyle name="Total 2 7 2 12" xfId="47358"/>
    <cellStyle name="Total 2 7 2 12 2" xfId="47359"/>
    <cellStyle name="Total 2 7 2 12 2 2" xfId="47360"/>
    <cellStyle name="Total 2 7 2 12 2 3" xfId="47361"/>
    <cellStyle name="Total 2 7 2 12 3" xfId="47362"/>
    <cellStyle name="Total 2 7 2 12 3 2" xfId="47363"/>
    <cellStyle name="Total 2 7 2 12 3 3" xfId="47364"/>
    <cellStyle name="Total 2 7 2 12 4" xfId="47365"/>
    <cellStyle name="Total 2 7 2 12 4 2" xfId="47366"/>
    <cellStyle name="Total 2 7 2 12 4 3" xfId="47367"/>
    <cellStyle name="Total 2 7 2 12 5" xfId="47368"/>
    <cellStyle name="Total 2 7 2 12 5 2" xfId="47369"/>
    <cellStyle name="Total 2 7 2 12 5 3" xfId="47370"/>
    <cellStyle name="Total 2 7 2 12 6" xfId="47371"/>
    <cellStyle name="Total 2 7 2 12 6 2" xfId="47372"/>
    <cellStyle name="Total 2 7 2 12 6 3" xfId="47373"/>
    <cellStyle name="Total 2 7 2 12 7" xfId="47374"/>
    <cellStyle name="Total 2 7 2 12 8" xfId="47375"/>
    <cellStyle name="Total 2 7 2 12 9" xfId="47376"/>
    <cellStyle name="Total 2 7 2 13" xfId="47377"/>
    <cellStyle name="Total 2 7 2 13 2" xfId="47378"/>
    <cellStyle name="Total 2 7 2 13 2 2" xfId="47379"/>
    <cellStyle name="Total 2 7 2 13 2 3" xfId="47380"/>
    <cellStyle name="Total 2 7 2 13 3" xfId="47381"/>
    <cellStyle name="Total 2 7 2 13 3 2" xfId="47382"/>
    <cellStyle name="Total 2 7 2 13 3 3" xfId="47383"/>
    <cellStyle name="Total 2 7 2 13 4" xfId="47384"/>
    <cellStyle name="Total 2 7 2 13 4 2" xfId="47385"/>
    <cellStyle name="Total 2 7 2 13 4 3" xfId="47386"/>
    <cellStyle name="Total 2 7 2 13 5" xfId="47387"/>
    <cellStyle name="Total 2 7 2 13 5 2" xfId="47388"/>
    <cellStyle name="Total 2 7 2 13 5 3" xfId="47389"/>
    <cellStyle name="Total 2 7 2 13 6" xfId="47390"/>
    <cellStyle name="Total 2 7 2 13 6 2" xfId="47391"/>
    <cellStyle name="Total 2 7 2 13 6 3" xfId="47392"/>
    <cellStyle name="Total 2 7 2 13 7" xfId="47393"/>
    <cellStyle name="Total 2 7 2 13 8" xfId="47394"/>
    <cellStyle name="Total 2 7 2 13 9" xfId="47395"/>
    <cellStyle name="Total 2 7 2 14" xfId="47396"/>
    <cellStyle name="Total 2 7 2 14 2" xfId="47397"/>
    <cellStyle name="Total 2 7 2 14 3" xfId="47398"/>
    <cellStyle name="Total 2 7 2 14 4" xfId="47399"/>
    <cellStyle name="Total 2 7 2 15" xfId="47400"/>
    <cellStyle name="Total 2 7 2 16" xfId="47401"/>
    <cellStyle name="Total 2 7 2 17" xfId="47402"/>
    <cellStyle name="Total 2 7 2 18" xfId="47403"/>
    <cellStyle name="Total 2 7 2 19" xfId="47404"/>
    <cellStyle name="Total 2 7 2 2" xfId="47405"/>
    <cellStyle name="Total 2 7 2 2 10" xfId="47406"/>
    <cellStyle name="Total 2 7 2 2 10 2" xfId="47407"/>
    <cellStyle name="Total 2 7 2 2 10 2 2" xfId="47408"/>
    <cellStyle name="Total 2 7 2 2 10 2 3" xfId="47409"/>
    <cellStyle name="Total 2 7 2 2 10 3" xfId="47410"/>
    <cellStyle name="Total 2 7 2 2 10 3 2" xfId="47411"/>
    <cellStyle name="Total 2 7 2 2 10 3 3" xfId="47412"/>
    <cellStyle name="Total 2 7 2 2 10 4" xfId="47413"/>
    <cellStyle name="Total 2 7 2 2 10 4 2" xfId="47414"/>
    <cellStyle name="Total 2 7 2 2 10 4 3" xfId="47415"/>
    <cellStyle name="Total 2 7 2 2 10 5" xfId="47416"/>
    <cellStyle name="Total 2 7 2 2 10 5 2" xfId="47417"/>
    <cellStyle name="Total 2 7 2 2 10 5 3" xfId="47418"/>
    <cellStyle name="Total 2 7 2 2 10 6" xfId="47419"/>
    <cellStyle name="Total 2 7 2 2 10 6 2" xfId="47420"/>
    <cellStyle name="Total 2 7 2 2 10 6 3" xfId="47421"/>
    <cellStyle name="Total 2 7 2 2 10 7" xfId="47422"/>
    <cellStyle name="Total 2 7 2 2 10 8" xfId="47423"/>
    <cellStyle name="Total 2 7 2 2 11" xfId="47424"/>
    <cellStyle name="Total 2 7 2 2 11 2" xfId="47425"/>
    <cellStyle name="Total 2 7 2 2 11 2 2" xfId="47426"/>
    <cellStyle name="Total 2 7 2 2 11 2 3" xfId="47427"/>
    <cellStyle name="Total 2 7 2 2 11 3" xfId="47428"/>
    <cellStyle name="Total 2 7 2 2 11 3 2" xfId="47429"/>
    <cellStyle name="Total 2 7 2 2 11 3 3" xfId="47430"/>
    <cellStyle name="Total 2 7 2 2 11 4" xfId="47431"/>
    <cellStyle name="Total 2 7 2 2 11 4 2" xfId="47432"/>
    <cellStyle name="Total 2 7 2 2 11 4 3" xfId="47433"/>
    <cellStyle name="Total 2 7 2 2 11 5" xfId="47434"/>
    <cellStyle name="Total 2 7 2 2 11 5 2" xfId="47435"/>
    <cellStyle name="Total 2 7 2 2 11 5 3" xfId="47436"/>
    <cellStyle name="Total 2 7 2 2 11 6" xfId="47437"/>
    <cellStyle name="Total 2 7 2 2 11 6 2" xfId="47438"/>
    <cellStyle name="Total 2 7 2 2 11 6 3" xfId="47439"/>
    <cellStyle name="Total 2 7 2 2 11 7" xfId="47440"/>
    <cellStyle name="Total 2 7 2 2 11 8" xfId="47441"/>
    <cellStyle name="Total 2 7 2 2 12" xfId="47442"/>
    <cellStyle name="Total 2 7 2 2 12 2" xfId="47443"/>
    <cellStyle name="Total 2 7 2 2 12 2 2" xfId="47444"/>
    <cellStyle name="Total 2 7 2 2 12 2 3" xfId="47445"/>
    <cellStyle name="Total 2 7 2 2 12 3" xfId="47446"/>
    <cellStyle name="Total 2 7 2 2 12 3 2" xfId="47447"/>
    <cellStyle name="Total 2 7 2 2 12 3 3" xfId="47448"/>
    <cellStyle name="Total 2 7 2 2 12 4" xfId="47449"/>
    <cellStyle name="Total 2 7 2 2 12 4 2" xfId="47450"/>
    <cellStyle name="Total 2 7 2 2 12 4 3" xfId="47451"/>
    <cellStyle name="Total 2 7 2 2 12 5" xfId="47452"/>
    <cellStyle name="Total 2 7 2 2 12 5 2" xfId="47453"/>
    <cellStyle name="Total 2 7 2 2 12 5 3" xfId="47454"/>
    <cellStyle name="Total 2 7 2 2 12 6" xfId="47455"/>
    <cellStyle name="Total 2 7 2 2 12 6 2" xfId="47456"/>
    <cellStyle name="Total 2 7 2 2 12 6 3" xfId="47457"/>
    <cellStyle name="Total 2 7 2 2 12 7" xfId="47458"/>
    <cellStyle name="Total 2 7 2 2 12 8" xfId="47459"/>
    <cellStyle name="Total 2 7 2 2 13" xfId="47460"/>
    <cellStyle name="Total 2 7 2 2 13 2" xfId="47461"/>
    <cellStyle name="Total 2 7 2 2 13 2 2" xfId="47462"/>
    <cellStyle name="Total 2 7 2 2 13 2 3" xfId="47463"/>
    <cellStyle name="Total 2 7 2 2 13 3" xfId="47464"/>
    <cellStyle name="Total 2 7 2 2 13 3 2" xfId="47465"/>
    <cellStyle name="Total 2 7 2 2 13 3 3" xfId="47466"/>
    <cellStyle name="Total 2 7 2 2 13 4" xfId="47467"/>
    <cellStyle name="Total 2 7 2 2 13 4 2" xfId="47468"/>
    <cellStyle name="Total 2 7 2 2 13 4 3" xfId="47469"/>
    <cellStyle name="Total 2 7 2 2 13 5" xfId="47470"/>
    <cellStyle name="Total 2 7 2 2 13 5 2" xfId="47471"/>
    <cellStyle name="Total 2 7 2 2 13 5 3" xfId="47472"/>
    <cellStyle name="Total 2 7 2 2 13 6" xfId="47473"/>
    <cellStyle name="Total 2 7 2 2 13 6 2" xfId="47474"/>
    <cellStyle name="Total 2 7 2 2 13 6 3" xfId="47475"/>
    <cellStyle name="Total 2 7 2 2 13 7" xfId="47476"/>
    <cellStyle name="Total 2 7 2 2 13 8" xfId="47477"/>
    <cellStyle name="Total 2 7 2 2 14" xfId="47478"/>
    <cellStyle name="Total 2 7 2 2 14 2" xfId="47479"/>
    <cellStyle name="Total 2 7 2 2 14 2 2" xfId="47480"/>
    <cellStyle name="Total 2 7 2 2 14 2 3" xfId="47481"/>
    <cellStyle name="Total 2 7 2 2 14 3" xfId="47482"/>
    <cellStyle name="Total 2 7 2 2 14 3 2" xfId="47483"/>
    <cellStyle name="Total 2 7 2 2 14 3 3" xfId="47484"/>
    <cellStyle name="Total 2 7 2 2 14 4" xfId="47485"/>
    <cellStyle name="Total 2 7 2 2 14 4 2" xfId="47486"/>
    <cellStyle name="Total 2 7 2 2 14 4 3" xfId="47487"/>
    <cellStyle name="Total 2 7 2 2 14 5" xfId="47488"/>
    <cellStyle name="Total 2 7 2 2 14 5 2" xfId="47489"/>
    <cellStyle name="Total 2 7 2 2 14 5 3" xfId="47490"/>
    <cellStyle name="Total 2 7 2 2 14 6" xfId="47491"/>
    <cellStyle name="Total 2 7 2 2 14 6 2" xfId="47492"/>
    <cellStyle name="Total 2 7 2 2 14 6 3" xfId="47493"/>
    <cellStyle name="Total 2 7 2 2 14 7" xfId="47494"/>
    <cellStyle name="Total 2 7 2 2 14 8" xfId="47495"/>
    <cellStyle name="Total 2 7 2 2 15" xfId="47496"/>
    <cellStyle name="Total 2 7 2 2 15 2" xfId="47497"/>
    <cellStyle name="Total 2 7 2 2 15 3" xfId="47498"/>
    <cellStyle name="Total 2 7 2 2 16" xfId="47499"/>
    <cellStyle name="Total 2 7 2 2 16 2" xfId="47500"/>
    <cellStyle name="Total 2 7 2 2 16 3" xfId="47501"/>
    <cellStyle name="Total 2 7 2 2 17" xfId="47502"/>
    <cellStyle name="Total 2 7 2 2 18" xfId="47503"/>
    <cellStyle name="Total 2 7 2 2 2" xfId="47504"/>
    <cellStyle name="Total 2 7 2 2 2 2" xfId="47505"/>
    <cellStyle name="Total 2 7 2 2 2 2 2" xfId="47506"/>
    <cellStyle name="Total 2 7 2 2 2 2 3" xfId="47507"/>
    <cellStyle name="Total 2 7 2 2 2 3" xfId="47508"/>
    <cellStyle name="Total 2 7 2 2 2 3 2" xfId="47509"/>
    <cellStyle name="Total 2 7 2 2 2 3 3" xfId="47510"/>
    <cellStyle name="Total 2 7 2 2 2 4" xfId="47511"/>
    <cellStyle name="Total 2 7 2 2 2 4 2" xfId="47512"/>
    <cellStyle name="Total 2 7 2 2 2 4 3" xfId="47513"/>
    <cellStyle name="Total 2 7 2 2 2 5" xfId="47514"/>
    <cellStyle name="Total 2 7 2 2 2 5 2" xfId="47515"/>
    <cellStyle name="Total 2 7 2 2 2 5 3" xfId="47516"/>
    <cellStyle name="Total 2 7 2 2 2 6" xfId="47517"/>
    <cellStyle name="Total 2 7 2 2 2 6 2" xfId="47518"/>
    <cellStyle name="Total 2 7 2 2 2 6 3" xfId="47519"/>
    <cellStyle name="Total 2 7 2 2 2 7" xfId="47520"/>
    <cellStyle name="Total 2 7 2 2 2 8" xfId="47521"/>
    <cellStyle name="Total 2 7 2 2 2 9" xfId="47522"/>
    <cellStyle name="Total 2 7 2 2 3" xfId="47523"/>
    <cellStyle name="Total 2 7 2 2 3 2" xfId="47524"/>
    <cellStyle name="Total 2 7 2 2 3 2 2" xfId="47525"/>
    <cellStyle name="Total 2 7 2 2 3 2 3" xfId="47526"/>
    <cellStyle name="Total 2 7 2 2 3 3" xfId="47527"/>
    <cellStyle name="Total 2 7 2 2 3 3 2" xfId="47528"/>
    <cellStyle name="Total 2 7 2 2 3 3 3" xfId="47529"/>
    <cellStyle name="Total 2 7 2 2 3 4" xfId="47530"/>
    <cellStyle name="Total 2 7 2 2 3 4 2" xfId="47531"/>
    <cellStyle name="Total 2 7 2 2 3 4 3" xfId="47532"/>
    <cellStyle name="Total 2 7 2 2 3 5" xfId="47533"/>
    <cellStyle name="Total 2 7 2 2 3 5 2" xfId="47534"/>
    <cellStyle name="Total 2 7 2 2 3 5 3" xfId="47535"/>
    <cellStyle name="Total 2 7 2 2 3 6" xfId="47536"/>
    <cellStyle name="Total 2 7 2 2 3 6 2" xfId="47537"/>
    <cellStyle name="Total 2 7 2 2 3 6 3" xfId="47538"/>
    <cellStyle name="Total 2 7 2 2 3 7" xfId="47539"/>
    <cellStyle name="Total 2 7 2 2 3 8" xfId="47540"/>
    <cellStyle name="Total 2 7 2 2 3 9" xfId="47541"/>
    <cellStyle name="Total 2 7 2 2 4" xfId="47542"/>
    <cellStyle name="Total 2 7 2 2 4 2" xfId="47543"/>
    <cellStyle name="Total 2 7 2 2 4 2 2" xfId="47544"/>
    <cellStyle name="Total 2 7 2 2 4 2 3" xfId="47545"/>
    <cellStyle name="Total 2 7 2 2 4 3" xfId="47546"/>
    <cellStyle name="Total 2 7 2 2 4 3 2" xfId="47547"/>
    <cellStyle name="Total 2 7 2 2 4 3 3" xfId="47548"/>
    <cellStyle name="Total 2 7 2 2 4 4" xfId="47549"/>
    <cellStyle name="Total 2 7 2 2 4 4 2" xfId="47550"/>
    <cellStyle name="Total 2 7 2 2 4 4 3" xfId="47551"/>
    <cellStyle name="Total 2 7 2 2 4 5" xfId="47552"/>
    <cellStyle name="Total 2 7 2 2 4 5 2" xfId="47553"/>
    <cellStyle name="Total 2 7 2 2 4 5 3" xfId="47554"/>
    <cellStyle name="Total 2 7 2 2 4 6" xfId="47555"/>
    <cellStyle name="Total 2 7 2 2 4 6 2" xfId="47556"/>
    <cellStyle name="Total 2 7 2 2 4 6 3" xfId="47557"/>
    <cellStyle name="Total 2 7 2 2 4 7" xfId="47558"/>
    <cellStyle name="Total 2 7 2 2 4 8" xfId="47559"/>
    <cellStyle name="Total 2 7 2 2 4 9" xfId="47560"/>
    <cellStyle name="Total 2 7 2 2 5" xfId="47561"/>
    <cellStyle name="Total 2 7 2 2 5 2" xfId="47562"/>
    <cellStyle name="Total 2 7 2 2 5 2 2" xfId="47563"/>
    <cellStyle name="Total 2 7 2 2 5 2 3" xfId="47564"/>
    <cellStyle name="Total 2 7 2 2 5 3" xfId="47565"/>
    <cellStyle name="Total 2 7 2 2 5 3 2" xfId="47566"/>
    <cellStyle name="Total 2 7 2 2 5 3 3" xfId="47567"/>
    <cellStyle name="Total 2 7 2 2 5 4" xfId="47568"/>
    <cellStyle name="Total 2 7 2 2 5 4 2" xfId="47569"/>
    <cellStyle name="Total 2 7 2 2 5 4 3" xfId="47570"/>
    <cellStyle name="Total 2 7 2 2 5 5" xfId="47571"/>
    <cellStyle name="Total 2 7 2 2 5 5 2" xfId="47572"/>
    <cellStyle name="Total 2 7 2 2 5 5 3" xfId="47573"/>
    <cellStyle name="Total 2 7 2 2 5 6" xfId="47574"/>
    <cellStyle name="Total 2 7 2 2 5 6 2" xfId="47575"/>
    <cellStyle name="Total 2 7 2 2 5 6 3" xfId="47576"/>
    <cellStyle name="Total 2 7 2 2 5 7" xfId="47577"/>
    <cellStyle name="Total 2 7 2 2 5 8" xfId="47578"/>
    <cellStyle name="Total 2 7 2 2 5 9" xfId="47579"/>
    <cellStyle name="Total 2 7 2 2 6" xfId="47580"/>
    <cellStyle name="Total 2 7 2 2 6 2" xfId="47581"/>
    <cellStyle name="Total 2 7 2 2 6 2 2" xfId="47582"/>
    <cellStyle name="Total 2 7 2 2 6 2 3" xfId="47583"/>
    <cellStyle name="Total 2 7 2 2 6 3" xfId="47584"/>
    <cellStyle name="Total 2 7 2 2 6 3 2" xfId="47585"/>
    <cellStyle name="Total 2 7 2 2 6 3 3" xfId="47586"/>
    <cellStyle name="Total 2 7 2 2 6 4" xfId="47587"/>
    <cellStyle name="Total 2 7 2 2 6 4 2" xfId="47588"/>
    <cellStyle name="Total 2 7 2 2 6 4 3" xfId="47589"/>
    <cellStyle name="Total 2 7 2 2 6 5" xfId="47590"/>
    <cellStyle name="Total 2 7 2 2 6 5 2" xfId="47591"/>
    <cellStyle name="Total 2 7 2 2 6 5 3" xfId="47592"/>
    <cellStyle name="Total 2 7 2 2 6 6" xfId="47593"/>
    <cellStyle name="Total 2 7 2 2 6 6 2" xfId="47594"/>
    <cellStyle name="Total 2 7 2 2 6 6 3" xfId="47595"/>
    <cellStyle name="Total 2 7 2 2 6 7" xfId="47596"/>
    <cellStyle name="Total 2 7 2 2 6 8" xfId="47597"/>
    <cellStyle name="Total 2 7 2 2 6 9" xfId="47598"/>
    <cellStyle name="Total 2 7 2 2 7" xfId="47599"/>
    <cellStyle name="Total 2 7 2 2 7 2" xfId="47600"/>
    <cellStyle name="Total 2 7 2 2 7 2 2" xfId="47601"/>
    <cellStyle name="Total 2 7 2 2 7 2 3" xfId="47602"/>
    <cellStyle name="Total 2 7 2 2 7 3" xfId="47603"/>
    <cellStyle name="Total 2 7 2 2 7 3 2" xfId="47604"/>
    <cellStyle name="Total 2 7 2 2 7 3 3" xfId="47605"/>
    <cellStyle name="Total 2 7 2 2 7 4" xfId="47606"/>
    <cellStyle name="Total 2 7 2 2 7 4 2" xfId="47607"/>
    <cellStyle name="Total 2 7 2 2 7 4 3" xfId="47608"/>
    <cellStyle name="Total 2 7 2 2 7 5" xfId="47609"/>
    <cellStyle name="Total 2 7 2 2 7 5 2" xfId="47610"/>
    <cellStyle name="Total 2 7 2 2 7 5 3" xfId="47611"/>
    <cellStyle name="Total 2 7 2 2 7 6" xfId="47612"/>
    <cellStyle name="Total 2 7 2 2 7 6 2" xfId="47613"/>
    <cellStyle name="Total 2 7 2 2 7 6 3" xfId="47614"/>
    <cellStyle name="Total 2 7 2 2 7 7" xfId="47615"/>
    <cellStyle name="Total 2 7 2 2 7 8" xfId="47616"/>
    <cellStyle name="Total 2 7 2 2 7 9" xfId="47617"/>
    <cellStyle name="Total 2 7 2 2 8" xfId="47618"/>
    <cellStyle name="Total 2 7 2 2 8 2" xfId="47619"/>
    <cellStyle name="Total 2 7 2 2 8 2 2" xfId="47620"/>
    <cellStyle name="Total 2 7 2 2 8 2 3" xfId="47621"/>
    <cellStyle name="Total 2 7 2 2 8 3" xfId="47622"/>
    <cellStyle name="Total 2 7 2 2 8 3 2" xfId="47623"/>
    <cellStyle name="Total 2 7 2 2 8 3 3" xfId="47624"/>
    <cellStyle name="Total 2 7 2 2 8 4" xfId="47625"/>
    <cellStyle name="Total 2 7 2 2 8 4 2" xfId="47626"/>
    <cellStyle name="Total 2 7 2 2 8 4 3" xfId="47627"/>
    <cellStyle name="Total 2 7 2 2 8 5" xfId="47628"/>
    <cellStyle name="Total 2 7 2 2 8 5 2" xfId="47629"/>
    <cellStyle name="Total 2 7 2 2 8 5 3" xfId="47630"/>
    <cellStyle name="Total 2 7 2 2 8 6" xfId="47631"/>
    <cellStyle name="Total 2 7 2 2 8 6 2" xfId="47632"/>
    <cellStyle name="Total 2 7 2 2 8 6 3" xfId="47633"/>
    <cellStyle name="Total 2 7 2 2 8 7" xfId="47634"/>
    <cellStyle name="Total 2 7 2 2 8 8" xfId="47635"/>
    <cellStyle name="Total 2 7 2 2 8 9" xfId="47636"/>
    <cellStyle name="Total 2 7 2 2 9" xfId="47637"/>
    <cellStyle name="Total 2 7 2 2 9 2" xfId="47638"/>
    <cellStyle name="Total 2 7 2 2 9 2 2" xfId="47639"/>
    <cellStyle name="Total 2 7 2 2 9 2 3" xfId="47640"/>
    <cellStyle name="Total 2 7 2 2 9 3" xfId="47641"/>
    <cellStyle name="Total 2 7 2 2 9 3 2" xfId="47642"/>
    <cellStyle name="Total 2 7 2 2 9 3 3" xfId="47643"/>
    <cellStyle name="Total 2 7 2 2 9 4" xfId="47644"/>
    <cellStyle name="Total 2 7 2 2 9 4 2" xfId="47645"/>
    <cellStyle name="Total 2 7 2 2 9 4 3" xfId="47646"/>
    <cellStyle name="Total 2 7 2 2 9 5" xfId="47647"/>
    <cellStyle name="Total 2 7 2 2 9 5 2" xfId="47648"/>
    <cellStyle name="Total 2 7 2 2 9 5 3" xfId="47649"/>
    <cellStyle name="Total 2 7 2 2 9 6" xfId="47650"/>
    <cellStyle name="Total 2 7 2 2 9 6 2" xfId="47651"/>
    <cellStyle name="Total 2 7 2 2 9 6 3" xfId="47652"/>
    <cellStyle name="Total 2 7 2 2 9 7" xfId="47653"/>
    <cellStyle name="Total 2 7 2 2 9 8" xfId="47654"/>
    <cellStyle name="Total 2 7 2 20" xfId="47655"/>
    <cellStyle name="Total 2 7 2 3" xfId="47656"/>
    <cellStyle name="Total 2 7 2 3 10" xfId="47657"/>
    <cellStyle name="Total 2 7 2 3 10 2" xfId="47658"/>
    <cellStyle name="Total 2 7 2 3 10 2 2" xfId="47659"/>
    <cellStyle name="Total 2 7 2 3 10 2 3" xfId="47660"/>
    <cellStyle name="Total 2 7 2 3 10 3" xfId="47661"/>
    <cellStyle name="Total 2 7 2 3 10 3 2" xfId="47662"/>
    <cellStyle name="Total 2 7 2 3 10 3 3" xfId="47663"/>
    <cellStyle name="Total 2 7 2 3 10 4" xfId="47664"/>
    <cellStyle name="Total 2 7 2 3 10 4 2" xfId="47665"/>
    <cellStyle name="Total 2 7 2 3 10 4 3" xfId="47666"/>
    <cellStyle name="Total 2 7 2 3 10 5" xfId="47667"/>
    <cellStyle name="Total 2 7 2 3 10 5 2" xfId="47668"/>
    <cellStyle name="Total 2 7 2 3 10 5 3" xfId="47669"/>
    <cellStyle name="Total 2 7 2 3 10 6" xfId="47670"/>
    <cellStyle name="Total 2 7 2 3 10 6 2" xfId="47671"/>
    <cellStyle name="Total 2 7 2 3 10 6 3" xfId="47672"/>
    <cellStyle name="Total 2 7 2 3 10 7" xfId="47673"/>
    <cellStyle name="Total 2 7 2 3 10 8" xfId="47674"/>
    <cellStyle name="Total 2 7 2 3 11" xfId="47675"/>
    <cellStyle name="Total 2 7 2 3 11 2" xfId="47676"/>
    <cellStyle name="Total 2 7 2 3 11 2 2" xfId="47677"/>
    <cellStyle name="Total 2 7 2 3 11 2 3" xfId="47678"/>
    <cellStyle name="Total 2 7 2 3 11 3" xfId="47679"/>
    <cellStyle name="Total 2 7 2 3 11 3 2" xfId="47680"/>
    <cellStyle name="Total 2 7 2 3 11 3 3" xfId="47681"/>
    <cellStyle name="Total 2 7 2 3 11 4" xfId="47682"/>
    <cellStyle name="Total 2 7 2 3 11 4 2" xfId="47683"/>
    <cellStyle name="Total 2 7 2 3 11 4 3" xfId="47684"/>
    <cellStyle name="Total 2 7 2 3 11 5" xfId="47685"/>
    <cellStyle name="Total 2 7 2 3 11 5 2" xfId="47686"/>
    <cellStyle name="Total 2 7 2 3 11 5 3" xfId="47687"/>
    <cellStyle name="Total 2 7 2 3 11 6" xfId="47688"/>
    <cellStyle name="Total 2 7 2 3 11 6 2" xfId="47689"/>
    <cellStyle name="Total 2 7 2 3 11 6 3" xfId="47690"/>
    <cellStyle name="Total 2 7 2 3 11 7" xfId="47691"/>
    <cellStyle name="Total 2 7 2 3 11 8" xfId="47692"/>
    <cellStyle name="Total 2 7 2 3 12" xfId="47693"/>
    <cellStyle name="Total 2 7 2 3 12 2" xfId="47694"/>
    <cellStyle name="Total 2 7 2 3 12 2 2" xfId="47695"/>
    <cellStyle name="Total 2 7 2 3 12 2 3" xfId="47696"/>
    <cellStyle name="Total 2 7 2 3 12 3" xfId="47697"/>
    <cellStyle name="Total 2 7 2 3 12 3 2" xfId="47698"/>
    <cellStyle name="Total 2 7 2 3 12 3 3" xfId="47699"/>
    <cellStyle name="Total 2 7 2 3 12 4" xfId="47700"/>
    <cellStyle name="Total 2 7 2 3 12 4 2" xfId="47701"/>
    <cellStyle name="Total 2 7 2 3 12 4 3" xfId="47702"/>
    <cellStyle name="Total 2 7 2 3 12 5" xfId="47703"/>
    <cellStyle name="Total 2 7 2 3 12 5 2" xfId="47704"/>
    <cellStyle name="Total 2 7 2 3 12 5 3" xfId="47705"/>
    <cellStyle name="Total 2 7 2 3 12 6" xfId="47706"/>
    <cellStyle name="Total 2 7 2 3 12 6 2" xfId="47707"/>
    <cellStyle name="Total 2 7 2 3 12 6 3" xfId="47708"/>
    <cellStyle name="Total 2 7 2 3 12 7" xfId="47709"/>
    <cellStyle name="Total 2 7 2 3 12 8" xfId="47710"/>
    <cellStyle name="Total 2 7 2 3 13" xfId="47711"/>
    <cellStyle name="Total 2 7 2 3 13 2" xfId="47712"/>
    <cellStyle name="Total 2 7 2 3 13 2 2" xfId="47713"/>
    <cellStyle name="Total 2 7 2 3 13 2 3" xfId="47714"/>
    <cellStyle name="Total 2 7 2 3 13 3" xfId="47715"/>
    <cellStyle name="Total 2 7 2 3 13 3 2" xfId="47716"/>
    <cellStyle name="Total 2 7 2 3 13 3 3" xfId="47717"/>
    <cellStyle name="Total 2 7 2 3 13 4" xfId="47718"/>
    <cellStyle name="Total 2 7 2 3 13 4 2" xfId="47719"/>
    <cellStyle name="Total 2 7 2 3 13 4 3" xfId="47720"/>
    <cellStyle name="Total 2 7 2 3 13 5" xfId="47721"/>
    <cellStyle name="Total 2 7 2 3 13 5 2" xfId="47722"/>
    <cellStyle name="Total 2 7 2 3 13 5 3" xfId="47723"/>
    <cellStyle name="Total 2 7 2 3 13 6" xfId="47724"/>
    <cellStyle name="Total 2 7 2 3 13 6 2" xfId="47725"/>
    <cellStyle name="Total 2 7 2 3 13 6 3" xfId="47726"/>
    <cellStyle name="Total 2 7 2 3 13 7" xfId="47727"/>
    <cellStyle name="Total 2 7 2 3 13 8" xfId="47728"/>
    <cellStyle name="Total 2 7 2 3 14" xfId="47729"/>
    <cellStyle name="Total 2 7 2 3 14 2" xfId="47730"/>
    <cellStyle name="Total 2 7 2 3 14 2 2" xfId="47731"/>
    <cellStyle name="Total 2 7 2 3 14 2 3" xfId="47732"/>
    <cellStyle name="Total 2 7 2 3 14 3" xfId="47733"/>
    <cellStyle name="Total 2 7 2 3 14 3 2" xfId="47734"/>
    <cellStyle name="Total 2 7 2 3 14 3 3" xfId="47735"/>
    <cellStyle name="Total 2 7 2 3 14 4" xfId="47736"/>
    <cellStyle name="Total 2 7 2 3 14 4 2" xfId="47737"/>
    <cellStyle name="Total 2 7 2 3 14 4 3" xfId="47738"/>
    <cellStyle name="Total 2 7 2 3 14 5" xfId="47739"/>
    <cellStyle name="Total 2 7 2 3 14 5 2" xfId="47740"/>
    <cellStyle name="Total 2 7 2 3 14 5 3" xfId="47741"/>
    <cellStyle name="Total 2 7 2 3 14 6" xfId="47742"/>
    <cellStyle name="Total 2 7 2 3 14 6 2" xfId="47743"/>
    <cellStyle name="Total 2 7 2 3 14 6 3" xfId="47744"/>
    <cellStyle name="Total 2 7 2 3 14 7" xfId="47745"/>
    <cellStyle name="Total 2 7 2 3 14 8" xfId="47746"/>
    <cellStyle name="Total 2 7 2 3 15" xfId="47747"/>
    <cellStyle name="Total 2 7 2 3 15 2" xfId="47748"/>
    <cellStyle name="Total 2 7 2 3 15 3" xfId="47749"/>
    <cellStyle name="Total 2 7 2 3 16" xfId="47750"/>
    <cellStyle name="Total 2 7 2 3 16 2" xfId="47751"/>
    <cellStyle name="Total 2 7 2 3 16 3" xfId="47752"/>
    <cellStyle name="Total 2 7 2 3 17" xfId="47753"/>
    <cellStyle name="Total 2 7 2 3 18" xfId="47754"/>
    <cellStyle name="Total 2 7 2 3 2" xfId="47755"/>
    <cellStyle name="Total 2 7 2 3 2 2" xfId="47756"/>
    <cellStyle name="Total 2 7 2 3 2 2 2" xfId="47757"/>
    <cellStyle name="Total 2 7 2 3 2 2 3" xfId="47758"/>
    <cellStyle name="Total 2 7 2 3 2 3" xfId="47759"/>
    <cellStyle name="Total 2 7 2 3 2 3 2" xfId="47760"/>
    <cellStyle name="Total 2 7 2 3 2 3 3" xfId="47761"/>
    <cellStyle name="Total 2 7 2 3 2 4" xfId="47762"/>
    <cellStyle name="Total 2 7 2 3 2 4 2" xfId="47763"/>
    <cellStyle name="Total 2 7 2 3 2 4 3" xfId="47764"/>
    <cellStyle name="Total 2 7 2 3 2 5" xfId="47765"/>
    <cellStyle name="Total 2 7 2 3 2 5 2" xfId="47766"/>
    <cellStyle name="Total 2 7 2 3 2 5 3" xfId="47767"/>
    <cellStyle name="Total 2 7 2 3 2 6" xfId="47768"/>
    <cellStyle name="Total 2 7 2 3 2 6 2" xfId="47769"/>
    <cellStyle name="Total 2 7 2 3 2 6 3" xfId="47770"/>
    <cellStyle name="Total 2 7 2 3 2 7" xfId="47771"/>
    <cellStyle name="Total 2 7 2 3 2 8" xfId="47772"/>
    <cellStyle name="Total 2 7 2 3 2 9" xfId="47773"/>
    <cellStyle name="Total 2 7 2 3 3" xfId="47774"/>
    <cellStyle name="Total 2 7 2 3 3 2" xfId="47775"/>
    <cellStyle name="Total 2 7 2 3 3 2 2" xfId="47776"/>
    <cellStyle name="Total 2 7 2 3 3 2 3" xfId="47777"/>
    <cellStyle name="Total 2 7 2 3 3 3" xfId="47778"/>
    <cellStyle name="Total 2 7 2 3 3 3 2" xfId="47779"/>
    <cellStyle name="Total 2 7 2 3 3 3 3" xfId="47780"/>
    <cellStyle name="Total 2 7 2 3 3 4" xfId="47781"/>
    <cellStyle name="Total 2 7 2 3 3 4 2" xfId="47782"/>
    <cellStyle name="Total 2 7 2 3 3 4 3" xfId="47783"/>
    <cellStyle name="Total 2 7 2 3 3 5" xfId="47784"/>
    <cellStyle name="Total 2 7 2 3 3 5 2" xfId="47785"/>
    <cellStyle name="Total 2 7 2 3 3 5 3" xfId="47786"/>
    <cellStyle name="Total 2 7 2 3 3 6" xfId="47787"/>
    <cellStyle name="Total 2 7 2 3 3 6 2" xfId="47788"/>
    <cellStyle name="Total 2 7 2 3 3 6 3" xfId="47789"/>
    <cellStyle name="Total 2 7 2 3 3 7" xfId="47790"/>
    <cellStyle name="Total 2 7 2 3 3 8" xfId="47791"/>
    <cellStyle name="Total 2 7 2 3 3 9" xfId="47792"/>
    <cellStyle name="Total 2 7 2 3 4" xfId="47793"/>
    <cellStyle name="Total 2 7 2 3 4 2" xfId="47794"/>
    <cellStyle name="Total 2 7 2 3 4 2 2" xfId="47795"/>
    <cellStyle name="Total 2 7 2 3 4 2 3" xfId="47796"/>
    <cellStyle name="Total 2 7 2 3 4 3" xfId="47797"/>
    <cellStyle name="Total 2 7 2 3 4 3 2" xfId="47798"/>
    <cellStyle name="Total 2 7 2 3 4 3 3" xfId="47799"/>
    <cellStyle name="Total 2 7 2 3 4 4" xfId="47800"/>
    <cellStyle name="Total 2 7 2 3 4 4 2" xfId="47801"/>
    <cellStyle name="Total 2 7 2 3 4 4 3" xfId="47802"/>
    <cellStyle name="Total 2 7 2 3 4 5" xfId="47803"/>
    <cellStyle name="Total 2 7 2 3 4 5 2" xfId="47804"/>
    <cellStyle name="Total 2 7 2 3 4 5 3" xfId="47805"/>
    <cellStyle name="Total 2 7 2 3 4 6" xfId="47806"/>
    <cellStyle name="Total 2 7 2 3 4 6 2" xfId="47807"/>
    <cellStyle name="Total 2 7 2 3 4 6 3" xfId="47808"/>
    <cellStyle name="Total 2 7 2 3 4 7" xfId="47809"/>
    <cellStyle name="Total 2 7 2 3 4 8" xfId="47810"/>
    <cellStyle name="Total 2 7 2 3 4 9" xfId="47811"/>
    <cellStyle name="Total 2 7 2 3 5" xfId="47812"/>
    <cellStyle name="Total 2 7 2 3 5 2" xfId="47813"/>
    <cellStyle name="Total 2 7 2 3 5 2 2" xfId="47814"/>
    <cellStyle name="Total 2 7 2 3 5 2 3" xfId="47815"/>
    <cellStyle name="Total 2 7 2 3 5 3" xfId="47816"/>
    <cellStyle name="Total 2 7 2 3 5 3 2" xfId="47817"/>
    <cellStyle name="Total 2 7 2 3 5 3 3" xfId="47818"/>
    <cellStyle name="Total 2 7 2 3 5 4" xfId="47819"/>
    <cellStyle name="Total 2 7 2 3 5 4 2" xfId="47820"/>
    <cellStyle name="Total 2 7 2 3 5 4 3" xfId="47821"/>
    <cellStyle name="Total 2 7 2 3 5 5" xfId="47822"/>
    <cellStyle name="Total 2 7 2 3 5 5 2" xfId="47823"/>
    <cellStyle name="Total 2 7 2 3 5 5 3" xfId="47824"/>
    <cellStyle name="Total 2 7 2 3 5 6" xfId="47825"/>
    <cellStyle name="Total 2 7 2 3 5 6 2" xfId="47826"/>
    <cellStyle name="Total 2 7 2 3 5 6 3" xfId="47827"/>
    <cellStyle name="Total 2 7 2 3 5 7" xfId="47828"/>
    <cellStyle name="Total 2 7 2 3 5 8" xfId="47829"/>
    <cellStyle name="Total 2 7 2 3 5 9" xfId="47830"/>
    <cellStyle name="Total 2 7 2 3 6" xfId="47831"/>
    <cellStyle name="Total 2 7 2 3 6 2" xfId="47832"/>
    <cellStyle name="Total 2 7 2 3 6 2 2" xfId="47833"/>
    <cellStyle name="Total 2 7 2 3 6 2 3" xfId="47834"/>
    <cellStyle name="Total 2 7 2 3 6 3" xfId="47835"/>
    <cellStyle name="Total 2 7 2 3 6 3 2" xfId="47836"/>
    <cellStyle name="Total 2 7 2 3 6 3 3" xfId="47837"/>
    <cellStyle name="Total 2 7 2 3 6 4" xfId="47838"/>
    <cellStyle name="Total 2 7 2 3 6 4 2" xfId="47839"/>
    <cellStyle name="Total 2 7 2 3 6 4 3" xfId="47840"/>
    <cellStyle name="Total 2 7 2 3 6 5" xfId="47841"/>
    <cellStyle name="Total 2 7 2 3 6 5 2" xfId="47842"/>
    <cellStyle name="Total 2 7 2 3 6 5 3" xfId="47843"/>
    <cellStyle name="Total 2 7 2 3 6 6" xfId="47844"/>
    <cellStyle name="Total 2 7 2 3 6 6 2" xfId="47845"/>
    <cellStyle name="Total 2 7 2 3 6 6 3" xfId="47846"/>
    <cellStyle name="Total 2 7 2 3 6 7" xfId="47847"/>
    <cellStyle name="Total 2 7 2 3 6 8" xfId="47848"/>
    <cellStyle name="Total 2 7 2 3 6 9" xfId="47849"/>
    <cellStyle name="Total 2 7 2 3 7" xfId="47850"/>
    <cellStyle name="Total 2 7 2 3 7 2" xfId="47851"/>
    <cellStyle name="Total 2 7 2 3 7 2 2" xfId="47852"/>
    <cellStyle name="Total 2 7 2 3 7 2 3" xfId="47853"/>
    <cellStyle name="Total 2 7 2 3 7 3" xfId="47854"/>
    <cellStyle name="Total 2 7 2 3 7 3 2" xfId="47855"/>
    <cellStyle name="Total 2 7 2 3 7 3 3" xfId="47856"/>
    <cellStyle name="Total 2 7 2 3 7 4" xfId="47857"/>
    <cellStyle name="Total 2 7 2 3 7 4 2" xfId="47858"/>
    <cellStyle name="Total 2 7 2 3 7 4 3" xfId="47859"/>
    <cellStyle name="Total 2 7 2 3 7 5" xfId="47860"/>
    <cellStyle name="Total 2 7 2 3 7 5 2" xfId="47861"/>
    <cellStyle name="Total 2 7 2 3 7 5 3" xfId="47862"/>
    <cellStyle name="Total 2 7 2 3 7 6" xfId="47863"/>
    <cellStyle name="Total 2 7 2 3 7 6 2" xfId="47864"/>
    <cellStyle name="Total 2 7 2 3 7 6 3" xfId="47865"/>
    <cellStyle name="Total 2 7 2 3 7 7" xfId="47866"/>
    <cellStyle name="Total 2 7 2 3 7 8" xfId="47867"/>
    <cellStyle name="Total 2 7 2 3 7 9" xfId="47868"/>
    <cellStyle name="Total 2 7 2 3 8" xfId="47869"/>
    <cellStyle name="Total 2 7 2 3 8 2" xfId="47870"/>
    <cellStyle name="Total 2 7 2 3 8 2 2" xfId="47871"/>
    <cellStyle name="Total 2 7 2 3 8 2 3" xfId="47872"/>
    <cellStyle name="Total 2 7 2 3 8 3" xfId="47873"/>
    <cellStyle name="Total 2 7 2 3 8 3 2" xfId="47874"/>
    <cellStyle name="Total 2 7 2 3 8 3 3" xfId="47875"/>
    <cellStyle name="Total 2 7 2 3 8 4" xfId="47876"/>
    <cellStyle name="Total 2 7 2 3 8 4 2" xfId="47877"/>
    <cellStyle name="Total 2 7 2 3 8 4 3" xfId="47878"/>
    <cellStyle name="Total 2 7 2 3 8 5" xfId="47879"/>
    <cellStyle name="Total 2 7 2 3 8 5 2" xfId="47880"/>
    <cellStyle name="Total 2 7 2 3 8 5 3" xfId="47881"/>
    <cellStyle name="Total 2 7 2 3 8 6" xfId="47882"/>
    <cellStyle name="Total 2 7 2 3 8 6 2" xfId="47883"/>
    <cellStyle name="Total 2 7 2 3 8 6 3" xfId="47884"/>
    <cellStyle name="Total 2 7 2 3 8 7" xfId="47885"/>
    <cellStyle name="Total 2 7 2 3 8 8" xfId="47886"/>
    <cellStyle name="Total 2 7 2 3 8 9" xfId="47887"/>
    <cellStyle name="Total 2 7 2 3 9" xfId="47888"/>
    <cellStyle name="Total 2 7 2 3 9 2" xfId="47889"/>
    <cellStyle name="Total 2 7 2 3 9 2 2" xfId="47890"/>
    <cellStyle name="Total 2 7 2 3 9 2 3" xfId="47891"/>
    <cellStyle name="Total 2 7 2 3 9 3" xfId="47892"/>
    <cellStyle name="Total 2 7 2 3 9 3 2" xfId="47893"/>
    <cellStyle name="Total 2 7 2 3 9 3 3" xfId="47894"/>
    <cellStyle name="Total 2 7 2 3 9 4" xfId="47895"/>
    <cellStyle name="Total 2 7 2 3 9 4 2" xfId="47896"/>
    <cellStyle name="Total 2 7 2 3 9 4 3" xfId="47897"/>
    <cellStyle name="Total 2 7 2 3 9 5" xfId="47898"/>
    <cellStyle name="Total 2 7 2 3 9 5 2" xfId="47899"/>
    <cellStyle name="Total 2 7 2 3 9 5 3" xfId="47900"/>
    <cellStyle name="Total 2 7 2 3 9 6" xfId="47901"/>
    <cellStyle name="Total 2 7 2 3 9 6 2" xfId="47902"/>
    <cellStyle name="Total 2 7 2 3 9 6 3" xfId="47903"/>
    <cellStyle name="Total 2 7 2 3 9 7" xfId="47904"/>
    <cellStyle name="Total 2 7 2 3 9 8" xfId="47905"/>
    <cellStyle name="Total 2 7 2 4" xfId="47906"/>
    <cellStyle name="Total 2 7 2 4 10" xfId="47907"/>
    <cellStyle name="Total 2 7 2 4 11" xfId="47908"/>
    <cellStyle name="Total 2 7 2 4 2" xfId="47909"/>
    <cellStyle name="Total 2 7 2 4 2 2" xfId="47910"/>
    <cellStyle name="Total 2 7 2 4 2 3" xfId="47911"/>
    <cellStyle name="Total 2 7 2 4 2 4" xfId="47912"/>
    <cellStyle name="Total 2 7 2 4 3" xfId="47913"/>
    <cellStyle name="Total 2 7 2 4 3 2" xfId="47914"/>
    <cellStyle name="Total 2 7 2 4 3 3" xfId="47915"/>
    <cellStyle name="Total 2 7 2 4 3 4" xfId="47916"/>
    <cellStyle name="Total 2 7 2 4 4" xfId="47917"/>
    <cellStyle name="Total 2 7 2 4 4 2" xfId="47918"/>
    <cellStyle name="Total 2 7 2 4 4 3" xfId="47919"/>
    <cellStyle name="Total 2 7 2 4 4 4" xfId="47920"/>
    <cellStyle name="Total 2 7 2 4 5" xfId="47921"/>
    <cellStyle name="Total 2 7 2 4 5 2" xfId="47922"/>
    <cellStyle name="Total 2 7 2 4 5 3" xfId="47923"/>
    <cellStyle name="Total 2 7 2 4 5 4" xfId="47924"/>
    <cellStyle name="Total 2 7 2 4 6" xfId="47925"/>
    <cellStyle name="Total 2 7 2 4 6 2" xfId="47926"/>
    <cellStyle name="Total 2 7 2 4 6 3" xfId="47927"/>
    <cellStyle name="Total 2 7 2 4 6 4" xfId="47928"/>
    <cellStyle name="Total 2 7 2 4 7" xfId="47929"/>
    <cellStyle name="Total 2 7 2 4 8" xfId="47930"/>
    <cellStyle name="Total 2 7 2 4 9" xfId="47931"/>
    <cellStyle name="Total 2 7 2 5" xfId="47932"/>
    <cellStyle name="Total 2 7 2 5 10" xfId="47933"/>
    <cellStyle name="Total 2 7 2 5 11" xfId="47934"/>
    <cellStyle name="Total 2 7 2 5 2" xfId="47935"/>
    <cellStyle name="Total 2 7 2 5 2 2" xfId="47936"/>
    <cellStyle name="Total 2 7 2 5 2 3" xfId="47937"/>
    <cellStyle name="Total 2 7 2 5 2 4" xfId="47938"/>
    <cellStyle name="Total 2 7 2 5 3" xfId="47939"/>
    <cellStyle name="Total 2 7 2 5 3 2" xfId="47940"/>
    <cellStyle name="Total 2 7 2 5 3 3" xfId="47941"/>
    <cellStyle name="Total 2 7 2 5 3 4" xfId="47942"/>
    <cellStyle name="Total 2 7 2 5 4" xfId="47943"/>
    <cellStyle name="Total 2 7 2 5 4 2" xfId="47944"/>
    <cellStyle name="Total 2 7 2 5 4 3" xfId="47945"/>
    <cellStyle name="Total 2 7 2 5 4 4" xfId="47946"/>
    <cellStyle name="Total 2 7 2 5 5" xfId="47947"/>
    <cellStyle name="Total 2 7 2 5 5 2" xfId="47948"/>
    <cellStyle name="Total 2 7 2 5 5 3" xfId="47949"/>
    <cellStyle name="Total 2 7 2 5 5 4" xfId="47950"/>
    <cellStyle name="Total 2 7 2 5 6" xfId="47951"/>
    <cellStyle name="Total 2 7 2 5 6 2" xfId="47952"/>
    <cellStyle name="Total 2 7 2 5 6 3" xfId="47953"/>
    <cellStyle name="Total 2 7 2 5 6 4" xfId="47954"/>
    <cellStyle name="Total 2 7 2 5 7" xfId="47955"/>
    <cellStyle name="Total 2 7 2 5 8" xfId="47956"/>
    <cellStyle name="Total 2 7 2 5 9" xfId="47957"/>
    <cellStyle name="Total 2 7 2 6" xfId="47958"/>
    <cellStyle name="Total 2 7 2 6 2" xfId="47959"/>
    <cellStyle name="Total 2 7 2 6 2 2" xfId="47960"/>
    <cellStyle name="Total 2 7 2 6 2 3" xfId="47961"/>
    <cellStyle name="Total 2 7 2 6 3" xfId="47962"/>
    <cellStyle name="Total 2 7 2 6 3 2" xfId="47963"/>
    <cellStyle name="Total 2 7 2 6 3 3" xfId="47964"/>
    <cellStyle name="Total 2 7 2 6 4" xfId="47965"/>
    <cellStyle name="Total 2 7 2 6 4 2" xfId="47966"/>
    <cellStyle name="Total 2 7 2 6 4 3" xfId="47967"/>
    <cellStyle name="Total 2 7 2 6 5" xfId="47968"/>
    <cellStyle name="Total 2 7 2 6 5 2" xfId="47969"/>
    <cellStyle name="Total 2 7 2 6 5 3" xfId="47970"/>
    <cellStyle name="Total 2 7 2 6 6" xfId="47971"/>
    <cellStyle name="Total 2 7 2 6 6 2" xfId="47972"/>
    <cellStyle name="Total 2 7 2 6 6 3" xfId="47973"/>
    <cellStyle name="Total 2 7 2 6 7" xfId="47974"/>
    <cellStyle name="Total 2 7 2 6 8" xfId="47975"/>
    <cellStyle name="Total 2 7 2 6 9" xfId="47976"/>
    <cellStyle name="Total 2 7 2 7" xfId="47977"/>
    <cellStyle name="Total 2 7 2 7 2" xfId="47978"/>
    <cellStyle name="Total 2 7 2 7 2 2" xfId="47979"/>
    <cellStyle name="Total 2 7 2 7 2 3" xfId="47980"/>
    <cellStyle name="Total 2 7 2 7 3" xfId="47981"/>
    <cellStyle name="Total 2 7 2 7 3 2" xfId="47982"/>
    <cellStyle name="Total 2 7 2 7 3 3" xfId="47983"/>
    <cellStyle name="Total 2 7 2 7 4" xfId="47984"/>
    <cellStyle name="Total 2 7 2 7 4 2" xfId="47985"/>
    <cellStyle name="Total 2 7 2 7 4 3" xfId="47986"/>
    <cellStyle name="Total 2 7 2 7 5" xfId="47987"/>
    <cellStyle name="Total 2 7 2 7 5 2" xfId="47988"/>
    <cellStyle name="Total 2 7 2 7 5 3" xfId="47989"/>
    <cellStyle name="Total 2 7 2 7 6" xfId="47990"/>
    <cellStyle name="Total 2 7 2 7 6 2" xfId="47991"/>
    <cellStyle name="Total 2 7 2 7 6 3" xfId="47992"/>
    <cellStyle name="Total 2 7 2 7 7" xfId="47993"/>
    <cellStyle name="Total 2 7 2 7 8" xfId="47994"/>
    <cellStyle name="Total 2 7 2 7 9" xfId="47995"/>
    <cellStyle name="Total 2 7 2 8" xfId="47996"/>
    <cellStyle name="Total 2 7 2 8 2" xfId="47997"/>
    <cellStyle name="Total 2 7 2 8 2 2" xfId="47998"/>
    <cellStyle name="Total 2 7 2 8 2 3" xfId="47999"/>
    <cellStyle name="Total 2 7 2 8 3" xfId="48000"/>
    <cellStyle name="Total 2 7 2 8 3 2" xfId="48001"/>
    <cellStyle name="Total 2 7 2 8 3 3" xfId="48002"/>
    <cellStyle name="Total 2 7 2 8 4" xfId="48003"/>
    <cellStyle name="Total 2 7 2 8 4 2" xfId="48004"/>
    <cellStyle name="Total 2 7 2 8 4 3" xfId="48005"/>
    <cellStyle name="Total 2 7 2 8 5" xfId="48006"/>
    <cellStyle name="Total 2 7 2 8 5 2" xfId="48007"/>
    <cellStyle name="Total 2 7 2 8 5 3" xfId="48008"/>
    <cellStyle name="Total 2 7 2 8 6" xfId="48009"/>
    <cellStyle name="Total 2 7 2 8 6 2" xfId="48010"/>
    <cellStyle name="Total 2 7 2 8 6 3" xfId="48011"/>
    <cellStyle name="Total 2 7 2 8 7" xfId="48012"/>
    <cellStyle name="Total 2 7 2 8 8" xfId="48013"/>
    <cellStyle name="Total 2 7 2 8 9" xfId="48014"/>
    <cellStyle name="Total 2 7 2 9" xfId="48015"/>
    <cellStyle name="Total 2 7 2 9 2" xfId="48016"/>
    <cellStyle name="Total 2 7 2 9 2 2" xfId="48017"/>
    <cellStyle name="Total 2 7 2 9 2 3" xfId="48018"/>
    <cellStyle name="Total 2 7 2 9 3" xfId="48019"/>
    <cellStyle name="Total 2 7 2 9 3 2" xfId="48020"/>
    <cellStyle name="Total 2 7 2 9 3 3" xfId="48021"/>
    <cellStyle name="Total 2 7 2 9 4" xfId="48022"/>
    <cellStyle name="Total 2 7 2 9 4 2" xfId="48023"/>
    <cellStyle name="Total 2 7 2 9 4 3" xfId="48024"/>
    <cellStyle name="Total 2 7 2 9 5" xfId="48025"/>
    <cellStyle name="Total 2 7 2 9 5 2" xfId="48026"/>
    <cellStyle name="Total 2 7 2 9 5 3" xfId="48027"/>
    <cellStyle name="Total 2 7 2 9 6" xfId="48028"/>
    <cellStyle name="Total 2 7 2 9 6 2" xfId="48029"/>
    <cellStyle name="Total 2 7 2 9 6 3" xfId="48030"/>
    <cellStyle name="Total 2 7 2 9 7" xfId="48031"/>
    <cellStyle name="Total 2 7 2 9 8" xfId="48032"/>
    <cellStyle name="Total 2 7 2 9 9" xfId="48033"/>
    <cellStyle name="Total 2 7 20" xfId="48034"/>
    <cellStyle name="Total 2 7 21" xfId="48035"/>
    <cellStyle name="Total 2 7 22" xfId="48036"/>
    <cellStyle name="Total 2 7 3" xfId="48037"/>
    <cellStyle name="Total 2 7 3 10" xfId="48038"/>
    <cellStyle name="Total 2 7 3 10 2" xfId="48039"/>
    <cellStyle name="Total 2 7 3 10 2 2" xfId="48040"/>
    <cellStyle name="Total 2 7 3 10 2 3" xfId="48041"/>
    <cellStyle name="Total 2 7 3 10 3" xfId="48042"/>
    <cellStyle name="Total 2 7 3 10 3 2" xfId="48043"/>
    <cellStyle name="Total 2 7 3 10 3 3" xfId="48044"/>
    <cellStyle name="Total 2 7 3 10 4" xfId="48045"/>
    <cellStyle name="Total 2 7 3 10 4 2" xfId="48046"/>
    <cellStyle name="Total 2 7 3 10 4 3" xfId="48047"/>
    <cellStyle name="Total 2 7 3 10 5" xfId="48048"/>
    <cellStyle name="Total 2 7 3 10 5 2" xfId="48049"/>
    <cellStyle name="Total 2 7 3 10 5 3" xfId="48050"/>
    <cellStyle name="Total 2 7 3 10 6" xfId="48051"/>
    <cellStyle name="Total 2 7 3 10 6 2" xfId="48052"/>
    <cellStyle name="Total 2 7 3 10 6 3" xfId="48053"/>
    <cellStyle name="Total 2 7 3 10 7" xfId="48054"/>
    <cellStyle name="Total 2 7 3 10 8" xfId="48055"/>
    <cellStyle name="Total 2 7 3 10 9" xfId="48056"/>
    <cellStyle name="Total 2 7 3 11" xfId="48057"/>
    <cellStyle name="Total 2 7 3 11 2" xfId="48058"/>
    <cellStyle name="Total 2 7 3 11 2 2" xfId="48059"/>
    <cellStyle name="Total 2 7 3 11 2 3" xfId="48060"/>
    <cellStyle name="Total 2 7 3 11 3" xfId="48061"/>
    <cellStyle name="Total 2 7 3 11 3 2" xfId="48062"/>
    <cellStyle name="Total 2 7 3 11 3 3" xfId="48063"/>
    <cellStyle name="Total 2 7 3 11 4" xfId="48064"/>
    <cellStyle name="Total 2 7 3 11 4 2" xfId="48065"/>
    <cellStyle name="Total 2 7 3 11 4 3" xfId="48066"/>
    <cellStyle name="Total 2 7 3 11 5" xfId="48067"/>
    <cellStyle name="Total 2 7 3 11 5 2" xfId="48068"/>
    <cellStyle name="Total 2 7 3 11 5 3" xfId="48069"/>
    <cellStyle name="Total 2 7 3 11 6" xfId="48070"/>
    <cellStyle name="Total 2 7 3 11 6 2" xfId="48071"/>
    <cellStyle name="Total 2 7 3 11 6 3" xfId="48072"/>
    <cellStyle name="Total 2 7 3 11 7" xfId="48073"/>
    <cellStyle name="Total 2 7 3 11 8" xfId="48074"/>
    <cellStyle name="Total 2 7 3 11 9" xfId="48075"/>
    <cellStyle name="Total 2 7 3 12" xfId="48076"/>
    <cellStyle name="Total 2 7 3 12 2" xfId="48077"/>
    <cellStyle name="Total 2 7 3 12 2 2" xfId="48078"/>
    <cellStyle name="Total 2 7 3 12 2 3" xfId="48079"/>
    <cellStyle name="Total 2 7 3 12 3" xfId="48080"/>
    <cellStyle name="Total 2 7 3 12 3 2" xfId="48081"/>
    <cellStyle name="Total 2 7 3 12 3 3" xfId="48082"/>
    <cellStyle name="Total 2 7 3 12 4" xfId="48083"/>
    <cellStyle name="Total 2 7 3 12 4 2" xfId="48084"/>
    <cellStyle name="Total 2 7 3 12 4 3" xfId="48085"/>
    <cellStyle name="Total 2 7 3 12 5" xfId="48086"/>
    <cellStyle name="Total 2 7 3 12 5 2" xfId="48087"/>
    <cellStyle name="Total 2 7 3 12 5 3" xfId="48088"/>
    <cellStyle name="Total 2 7 3 12 6" xfId="48089"/>
    <cellStyle name="Total 2 7 3 12 6 2" xfId="48090"/>
    <cellStyle name="Total 2 7 3 12 6 3" xfId="48091"/>
    <cellStyle name="Total 2 7 3 12 7" xfId="48092"/>
    <cellStyle name="Total 2 7 3 12 8" xfId="48093"/>
    <cellStyle name="Total 2 7 3 12 9" xfId="48094"/>
    <cellStyle name="Total 2 7 3 13" xfId="48095"/>
    <cellStyle name="Total 2 7 3 13 2" xfId="48096"/>
    <cellStyle name="Total 2 7 3 13 2 2" xfId="48097"/>
    <cellStyle name="Total 2 7 3 13 2 3" xfId="48098"/>
    <cellStyle name="Total 2 7 3 13 3" xfId="48099"/>
    <cellStyle name="Total 2 7 3 13 3 2" xfId="48100"/>
    <cellStyle name="Total 2 7 3 13 3 3" xfId="48101"/>
    <cellStyle name="Total 2 7 3 13 4" xfId="48102"/>
    <cellStyle name="Total 2 7 3 13 4 2" xfId="48103"/>
    <cellStyle name="Total 2 7 3 13 4 3" xfId="48104"/>
    <cellStyle name="Total 2 7 3 13 5" xfId="48105"/>
    <cellStyle name="Total 2 7 3 13 5 2" xfId="48106"/>
    <cellStyle name="Total 2 7 3 13 5 3" xfId="48107"/>
    <cellStyle name="Total 2 7 3 13 6" xfId="48108"/>
    <cellStyle name="Total 2 7 3 13 6 2" xfId="48109"/>
    <cellStyle name="Total 2 7 3 13 6 3" xfId="48110"/>
    <cellStyle name="Total 2 7 3 13 7" xfId="48111"/>
    <cellStyle name="Total 2 7 3 13 8" xfId="48112"/>
    <cellStyle name="Total 2 7 3 13 9" xfId="48113"/>
    <cellStyle name="Total 2 7 3 14" xfId="48114"/>
    <cellStyle name="Total 2 7 3 14 2" xfId="48115"/>
    <cellStyle name="Total 2 7 3 14 3" xfId="48116"/>
    <cellStyle name="Total 2 7 3 14 4" xfId="48117"/>
    <cellStyle name="Total 2 7 3 15" xfId="48118"/>
    <cellStyle name="Total 2 7 3 16" xfId="48119"/>
    <cellStyle name="Total 2 7 3 17" xfId="48120"/>
    <cellStyle name="Total 2 7 3 18" xfId="48121"/>
    <cellStyle name="Total 2 7 3 19" xfId="48122"/>
    <cellStyle name="Total 2 7 3 2" xfId="48123"/>
    <cellStyle name="Total 2 7 3 2 10" xfId="48124"/>
    <cellStyle name="Total 2 7 3 2 10 2" xfId="48125"/>
    <cellStyle name="Total 2 7 3 2 10 2 2" xfId="48126"/>
    <cellStyle name="Total 2 7 3 2 10 2 3" xfId="48127"/>
    <cellStyle name="Total 2 7 3 2 10 3" xfId="48128"/>
    <cellStyle name="Total 2 7 3 2 10 3 2" xfId="48129"/>
    <cellStyle name="Total 2 7 3 2 10 3 3" xfId="48130"/>
    <cellStyle name="Total 2 7 3 2 10 4" xfId="48131"/>
    <cellStyle name="Total 2 7 3 2 10 4 2" xfId="48132"/>
    <cellStyle name="Total 2 7 3 2 10 4 3" xfId="48133"/>
    <cellStyle name="Total 2 7 3 2 10 5" xfId="48134"/>
    <cellStyle name="Total 2 7 3 2 10 5 2" xfId="48135"/>
    <cellStyle name="Total 2 7 3 2 10 5 3" xfId="48136"/>
    <cellStyle name="Total 2 7 3 2 10 6" xfId="48137"/>
    <cellStyle name="Total 2 7 3 2 10 6 2" xfId="48138"/>
    <cellStyle name="Total 2 7 3 2 10 6 3" xfId="48139"/>
    <cellStyle name="Total 2 7 3 2 10 7" xfId="48140"/>
    <cellStyle name="Total 2 7 3 2 10 8" xfId="48141"/>
    <cellStyle name="Total 2 7 3 2 11" xfId="48142"/>
    <cellStyle name="Total 2 7 3 2 11 2" xfId="48143"/>
    <cellStyle name="Total 2 7 3 2 11 2 2" xfId="48144"/>
    <cellStyle name="Total 2 7 3 2 11 2 3" xfId="48145"/>
    <cellStyle name="Total 2 7 3 2 11 3" xfId="48146"/>
    <cellStyle name="Total 2 7 3 2 11 3 2" xfId="48147"/>
    <cellStyle name="Total 2 7 3 2 11 3 3" xfId="48148"/>
    <cellStyle name="Total 2 7 3 2 11 4" xfId="48149"/>
    <cellStyle name="Total 2 7 3 2 11 4 2" xfId="48150"/>
    <cellStyle name="Total 2 7 3 2 11 4 3" xfId="48151"/>
    <cellStyle name="Total 2 7 3 2 11 5" xfId="48152"/>
    <cellStyle name="Total 2 7 3 2 11 5 2" xfId="48153"/>
    <cellStyle name="Total 2 7 3 2 11 5 3" xfId="48154"/>
    <cellStyle name="Total 2 7 3 2 11 6" xfId="48155"/>
    <cellStyle name="Total 2 7 3 2 11 6 2" xfId="48156"/>
    <cellStyle name="Total 2 7 3 2 11 6 3" xfId="48157"/>
    <cellStyle name="Total 2 7 3 2 11 7" xfId="48158"/>
    <cellStyle name="Total 2 7 3 2 11 8" xfId="48159"/>
    <cellStyle name="Total 2 7 3 2 12" xfId="48160"/>
    <cellStyle name="Total 2 7 3 2 12 2" xfId="48161"/>
    <cellStyle name="Total 2 7 3 2 12 2 2" xfId="48162"/>
    <cellStyle name="Total 2 7 3 2 12 2 3" xfId="48163"/>
    <cellStyle name="Total 2 7 3 2 12 3" xfId="48164"/>
    <cellStyle name="Total 2 7 3 2 12 3 2" xfId="48165"/>
    <cellStyle name="Total 2 7 3 2 12 3 3" xfId="48166"/>
    <cellStyle name="Total 2 7 3 2 12 4" xfId="48167"/>
    <cellStyle name="Total 2 7 3 2 12 4 2" xfId="48168"/>
    <cellStyle name="Total 2 7 3 2 12 4 3" xfId="48169"/>
    <cellStyle name="Total 2 7 3 2 12 5" xfId="48170"/>
    <cellStyle name="Total 2 7 3 2 12 5 2" xfId="48171"/>
    <cellStyle name="Total 2 7 3 2 12 5 3" xfId="48172"/>
    <cellStyle name="Total 2 7 3 2 12 6" xfId="48173"/>
    <cellStyle name="Total 2 7 3 2 12 6 2" xfId="48174"/>
    <cellStyle name="Total 2 7 3 2 12 6 3" xfId="48175"/>
    <cellStyle name="Total 2 7 3 2 12 7" xfId="48176"/>
    <cellStyle name="Total 2 7 3 2 12 8" xfId="48177"/>
    <cellStyle name="Total 2 7 3 2 13" xfId="48178"/>
    <cellStyle name="Total 2 7 3 2 13 2" xfId="48179"/>
    <cellStyle name="Total 2 7 3 2 13 2 2" xfId="48180"/>
    <cellStyle name="Total 2 7 3 2 13 2 3" xfId="48181"/>
    <cellStyle name="Total 2 7 3 2 13 3" xfId="48182"/>
    <cellStyle name="Total 2 7 3 2 13 3 2" xfId="48183"/>
    <cellStyle name="Total 2 7 3 2 13 3 3" xfId="48184"/>
    <cellStyle name="Total 2 7 3 2 13 4" xfId="48185"/>
    <cellStyle name="Total 2 7 3 2 13 4 2" xfId="48186"/>
    <cellStyle name="Total 2 7 3 2 13 4 3" xfId="48187"/>
    <cellStyle name="Total 2 7 3 2 13 5" xfId="48188"/>
    <cellStyle name="Total 2 7 3 2 13 5 2" xfId="48189"/>
    <cellStyle name="Total 2 7 3 2 13 5 3" xfId="48190"/>
    <cellStyle name="Total 2 7 3 2 13 6" xfId="48191"/>
    <cellStyle name="Total 2 7 3 2 13 6 2" xfId="48192"/>
    <cellStyle name="Total 2 7 3 2 13 6 3" xfId="48193"/>
    <cellStyle name="Total 2 7 3 2 13 7" xfId="48194"/>
    <cellStyle name="Total 2 7 3 2 13 8" xfId="48195"/>
    <cellStyle name="Total 2 7 3 2 14" xfId="48196"/>
    <cellStyle name="Total 2 7 3 2 14 2" xfId="48197"/>
    <cellStyle name="Total 2 7 3 2 14 2 2" xfId="48198"/>
    <cellStyle name="Total 2 7 3 2 14 2 3" xfId="48199"/>
    <cellStyle name="Total 2 7 3 2 14 3" xfId="48200"/>
    <cellStyle name="Total 2 7 3 2 14 3 2" xfId="48201"/>
    <cellStyle name="Total 2 7 3 2 14 3 3" xfId="48202"/>
    <cellStyle name="Total 2 7 3 2 14 4" xfId="48203"/>
    <cellStyle name="Total 2 7 3 2 14 4 2" xfId="48204"/>
    <cellStyle name="Total 2 7 3 2 14 4 3" xfId="48205"/>
    <cellStyle name="Total 2 7 3 2 14 5" xfId="48206"/>
    <cellStyle name="Total 2 7 3 2 14 5 2" xfId="48207"/>
    <cellStyle name="Total 2 7 3 2 14 5 3" xfId="48208"/>
    <cellStyle name="Total 2 7 3 2 14 6" xfId="48209"/>
    <cellStyle name="Total 2 7 3 2 14 6 2" xfId="48210"/>
    <cellStyle name="Total 2 7 3 2 14 6 3" xfId="48211"/>
    <cellStyle name="Total 2 7 3 2 14 7" xfId="48212"/>
    <cellStyle name="Total 2 7 3 2 14 8" xfId="48213"/>
    <cellStyle name="Total 2 7 3 2 15" xfId="48214"/>
    <cellStyle name="Total 2 7 3 2 15 2" xfId="48215"/>
    <cellStyle name="Total 2 7 3 2 15 3" xfId="48216"/>
    <cellStyle name="Total 2 7 3 2 16" xfId="48217"/>
    <cellStyle name="Total 2 7 3 2 16 2" xfId="48218"/>
    <cellStyle name="Total 2 7 3 2 16 3" xfId="48219"/>
    <cellStyle name="Total 2 7 3 2 17" xfId="48220"/>
    <cellStyle name="Total 2 7 3 2 18" xfId="48221"/>
    <cellStyle name="Total 2 7 3 2 2" xfId="48222"/>
    <cellStyle name="Total 2 7 3 2 2 2" xfId="48223"/>
    <cellStyle name="Total 2 7 3 2 2 2 2" xfId="48224"/>
    <cellStyle name="Total 2 7 3 2 2 2 3" xfId="48225"/>
    <cellStyle name="Total 2 7 3 2 2 3" xfId="48226"/>
    <cellStyle name="Total 2 7 3 2 2 3 2" xfId="48227"/>
    <cellStyle name="Total 2 7 3 2 2 3 3" xfId="48228"/>
    <cellStyle name="Total 2 7 3 2 2 4" xfId="48229"/>
    <cellStyle name="Total 2 7 3 2 2 4 2" xfId="48230"/>
    <cellStyle name="Total 2 7 3 2 2 4 3" xfId="48231"/>
    <cellStyle name="Total 2 7 3 2 2 5" xfId="48232"/>
    <cellStyle name="Total 2 7 3 2 2 5 2" xfId="48233"/>
    <cellStyle name="Total 2 7 3 2 2 5 3" xfId="48234"/>
    <cellStyle name="Total 2 7 3 2 2 6" xfId="48235"/>
    <cellStyle name="Total 2 7 3 2 2 6 2" xfId="48236"/>
    <cellStyle name="Total 2 7 3 2 2 6 3" xfId="48237"/>
    <cellStyle name="Total 2 7 3 2 2 7" xfId="48238"/>
    <cellStyle name="Total 2 7 3 2 2 8" xfId="48239"/>
    <cellStyle name="Total 2 7 3 2 2 9" xfId="48240"/>
    <cellStyle name="Total 2 7 3 2 3" xfId="48241"/>
    <cellStyle name="Total 2 7 3 2 3 2" xfId="48242"/>
    <cellStyle name="Total 2 7 3 2 3 2 2" xfId="48243"/>
    <cellStyle name="Total 2 7 3 2 3 2 3" xfId="48244"/>
    <cellStyle name="Total 2 7 3 2 3 3" xfId="48245"/>
    <cellStyle name="Total 2 7 3 2 3 3 2" xfId="48246"/>
    <cellStyle name="Total 2 7 3 2 3 3 3" xfId="48247"/>
    <cellStyle name="Total 2 7 3 2 3 4" xfId="48248"/>
    <cellStyle name="Total 2 7 3 2 3 4 2" xfId="48249"/>
    <cellStyle name="Total 2 7 3 2 3 4 3" xfId="48250"/>
    <cellStyle name="Total 2 7 3 2 3 5" xfId="48251"/>
    <cellStyle name="Total 2 7 3 2 3 5 2" xfId="48252"/>
    <cellStyle name="Total 2 7 3 2 3 5 3" xfId="48253"/>
    <cellStyle name="Total 2 7 3 2 3 6" xfId="48254"/>
    <cellStyle name="Total 2 7 3 2 3 6 2" xfId="48255"/>
    <cellStyle name="Total 2 7 3 2 3 6 3" xfId="48256"/>
    <cellStyle name="Total 2 7 3 2 3 7" xfId="48257"/>
    <cellStyle name="Total 2 7 3 2 3 8" xfId="48258"/>
    <cellStyle name="Total 2 7 3 2 3 9" xfId="48259"/>
    <cellStyle name="Total 2 7 3 2 4" xfId="48260"/>
    <cellStyle name="Total 2 7 3 2 4 2" xfId="48261"/>
    <cellStyle name="Total 2 7 3 2 4 2 2" xfId="48262"/>
    <cellStyle name="Total 2 7 3 2 4 2 3" xfId="48263"/>
    <cellStyle name="Total 2 7 3 2 4 3" xfId="48264"/>
    <cellStyle name="Total 2 7 3 2 4 3 2" xfId="48265"/>
    <cellStyle name="Total 2 7 3 2 4 3 3" xfId="48266"/>
    <cellStyle name="Total 2 7 3 2 4 4" xfId="48267"/>
    <cellStyle name="Total 2 7 3 2 4 4 2" xfId="48268"/>
    <cellStyle name="Total 2 7 3 2 4 4 3" xfId="48269"/>
    <cellStyle name="Total 2 7 3 2 4 5" xfId="48270"/>
    <cellStyle name="Total 2 7 3 2 4 5 2" xfId="48271"/>
    <cellStyle name="Total 2 7 3 2 4 5 3" xfId="48272"/>
    <cellStyle name="Total 2 7 3 2 4 6" xfId="48273"/>
    <cellStyle name="Total 2 7 3 2 4 6 2" xfId="48274"/>
    <cellStyle name="Total 2 7 3 2 4 6 3" xfId="48275"/>
    <cellStyle name="Total 2 7 3 2 4 7" xfId="48276"/>
    <cellStyle name="Total 2 7 3 2 4 8" xfId="48277"/>
    <cellStyle name="Total 2 7 3 2 4 9" xfId="48278"/>
    <cellStyle name="Total 2 7 3 2 5" xfId="48279"/>
    <cellStyle name="Total 2 7 3 2 5 2" xfId="48280"/>
    <cellStyle name="Total 2 7 3 2 5 2 2" xfId="48281"/>
    <cellStyle name="Total 2 7 3 2 5 2 3" xfId="48282"/>
    <cellStyle name="Total 2 7 3 2 5 3" xfId="48283"/>
    <cellStyle name="Total 2 7 3 2 5 3 2" xfId="48284"/>
    <cellStyle name="Total 2 7 3 2 5 3 3" xfId="48285"/>
    <cellStyle name="Total 2 7 3 2 5 4" xfId="48286"/>
    <cellStyle name="Total 2 7 3 2 5 4 2" xfId="48287"/>
    <cellStyle name="Total 2 7 3 2 5 4 3" xfId="48288"/>
    <cellStyle name="Total 2 7 3 2 5 5" xfId="48289"/>
    <cellStyle name="Total 2 7 3 2 5 5 2" xfId="48290"/>
    <cellStyle name="Total 2 7 3 2 5 5 3" xfId="48291"/>
    <cellStyle name="Total 2 7 3 2 5 6" xfId="48292"/>
    <cellStyle name="Total 2 7 3 2 5 6 2" xfId="48293"/>
    <cellStyle name="Total 2 7 3 2 5 6 3" xfId="48294"/>
    <cellStyle name="Total 2 7 3 2 5 7" xfId="48295"/>
    <cellStyle name="Total 2 7 3 2 5 8" xfId="48296"/>
    <cellStyle name="Total 2 7 3 2 5 9" xfId="48297"/>
    <cellStyle name="Total 2 7 3 2 6" xfId="48298"/>
    <cellStyle name="Total 2 7 3 2 6 2" xfId="48299"/>
    <cellStyle name="Total 2 7 3 2 6 2 2" xfId="48300"/>
    <cellStyle name="Total 2 7 3 2 6 2 3" xfId="48301"/>
    <cellStyle name="Total 2 7 3 2 6 3" xfId="48302"/>
    <cellStyle name="Total 2 7 3 2 6 3 2" xfId="48303"/>
    <cellStyle name="Total 2 7 3 2 6 3 3" xfId="48304"/>
    <cellStyle name="Total 2 7 3 2 6 4" xfId="48305"/>
    <cellStyle name="Total 2 7 3 2 6 4 2" xfId="48306"/>
    <cellStyle name="Total 2 7 3 2 6 4 3" xfId="48307"/>
    <cellStyle name="Total 2 7 3 2 6 5" xfId="48308"/>
    <cellStyle name="Total 2 7 3 2 6 5 2" xfId="48309"/>
    <cellStyle name="Total 2 7 3 2 6 5 3" xfId="48310"/>
    <cellStyle name="Total 2 7 3 2 6 6" xfId="48311"/>
    <cellStyle name="Total 2 7 3 2 6 6 2" xfId="48312"/>
    <cellStyle name="Total 2 7 3 2 6 6 3" xfId="48313"/>
    <cellStyle name="Total 2 7 3 2 6 7" xfId="48314"/>
    <cellStyle name="Total 2 7 3 2 6 8" xfId="48315"/>
    <cellStyle name="Total 2 7 3 2 6 9" xfId="48316"/>
    <cellStyle name="Total 2 7 3 2 7" xfId="48317"/>
    <cellStyle name="Total 2 7 3 2 7 2" xfId="48318"/>
    <cellStyle name="Total 2 7 3 2 7 2 2" xfId="48319"/>
    <cellStyle name="Total 2 7 3 2 7 2 3" xfId="48320"/>
    <cellStyle name="Total 2 7 3 2 7 3" xfId="48321"/>
    <cellStyle name="Total 2 7 3 2 7 3 2" xfId="48322"/>
    <cellStyle name="Total 2 7 3 2 7 3 3" xfId="48323"/>
    <cellStyle name="Total 2 7 3 2 7 4" xfId="48324"/>
    <cellStyle name="Total 2 7 3 2 7 4 2" xfId="48325"/>
    <cellStyle name="Total 2 7 3 2 7 4 3" xfId="48326"/>
    <cellStyle name="Total 2 7 3 2 7 5" xfId="48327"/>
    <cellStyle name="Total 2 7 3 2 7 5 2" xfId="48328"/>
    <cellStyle name="Total 2 7 3 2 7 5 3" xfId="48329"/>
    <cellStyle name="Total 2 7 3 2 7 6" xfId="48330"/>
    <cellStyle name="Total 2 7 3 2 7 6 2" xfId="48331"/>
    <cellStyle name="Total 2 7 3 2 7 6 3" xfId="48332"/>
    <cellStyle name="Total 2 7 3 2 7 7" xfId="48333"/>
    <cellStyle name="Total 2 7 3 2 7 8" xfId="48334"/>
    <cellStyle name="Total 2 7 3 2 7 9" xfId="48335"/>
    <cellStyle name="Total 2 7 3 2 8" xfId="48336"/>
    <cellStyle name="Total 2 7 3 2 8 2" xfId="48337"/>
    <cellStyle name="Total 2 7 3 2 8 2 2" xfId="48338"/>
    <cellStyle name="Total 2 7 3 2 8 2 3" xfId="48339"/>
    <cellStyle name="Total 2 7 3 2 8 3" xfId="48340"/>
    <cellStyle name="Total 2 7 3 2 8 3 2" xfId="48341"/>
    <cellStyle name="Total 2 7 3 2 8 3 3" xfId="48342"/>
    <cellStyle name="Total 2 7 3 2 8 4" xfId="48343"/>
    <cellStyle name="Total 2 7 3 2 8 4 2" xfId="48344"/>
    <cellStyle name="Total 2 7 3 2 8 4 3" xfId="48345"/>
    <cellStyle name="Total 2 7 3 2 8 5" xfId="48346"/>
    <cellStyle name="Total 2 7 3 2 8 5 2" xfId="48347"/>
    <cellStyle name="Total 2 7 3 2 8 5 3" xfId="48348"/>
    <cellStyle name="Total 2 7 3 2 8 6" xfId="48349"/>
    <cellStyle name="Total 2 7 3 2 8 6 2" xfId="48350"/>
    <cellStyle name="Total 2 7 3 2 8 6 3" xfId="48351"/>
    <cellStyle name="Total 2 7 3 2 8 7" xfId="48352"/>
    <cellStyle name="Total 2 7 3 2 8 8" xfId="48353"/>
    <cellStyle name="Total 2 7 3 2 8 9" xfId="48354"/>
    <cellStyle name="Total 2 7 3 2 9" xfId="48355"/>
    <cellStyle name="Total 2 7 3 2 9 2" xfId="48356"/>
    <cellStyle name="Total 2 7 3 2 9 2 2" xfId="48357"/>
    <cellStyle name="Total 2 7 3 2 9 2 3" xfId="48358"/>
    <cellStyle name="Total 2 7 3 2 9 3" xfId="48359"/>
    <cellStyle name="Total 2 7 3 2 9 3 2" xfId="48360"/>
    <cellStyle name="Total 2 7 3 2 9 3 3" xfId="48361"/>
    <cellStyle name="Total 2 7 3 2 9 4" xfId="48362"/>
    <cellStyle name="Total 2 7 3 2 9 4 2" xfId="48363"/>
    <cellStyle name="Total 2 7 3 2 9 4 3" xfId="48364"/>
    <cellStyle name="Total 2 7 3 2 9 5" xfId="48365"/>
    <cellStyle name="Total 2 7 3 2 9 5 2" xfId="48366"/>
    <cellStyle name="Total 2 7 3 2 9 5 3" xfId="48367"/>
    <cellStyle name="Total 2 7 3 2 9 6" xfId="48368"/>
    <cellStyle name="Total 2 7 3 2 9 6 2" xfId="48369"/>
    <cellStyle name="Total 2 7 3 2 9 6 3" xfId="48370"/>
    <cellStyle name="Total 2 7 3 2 9 7" xfId="48371"/>
    <cellStyle name="Total 2 7 3 2 9 8" xfId="48372"/>
    <cellStyle name="Total 2 7 3 20" xfId="48373"/>
    <cellStyle name="Total 2 7 3 3" xfId="48374"/>
    <cellStyle name="Total 2 7 3 3 10" xfId="48375"/>
    <cellStyle name="Total 2 7 3 3 10 2" xfId="48376"/>
    <cellStyle name="Total 2 7 3 3 10 2 2" xfId="48377"/>
    <cellStyle name="Total 2 7 3 3 10 2 3" xfId="48378"/>
    <cellStyle name="Total 2 7 3 3 10 3" xfId="48379"/>
    <cellStyle name="Total 2 7 3 3 10 3 2" xfId="48380"/>
    <cellStyle name="Total 2 7 3 3 10 3 3" xfId="48381"/>
    <cellStyle name="Total 2 7 3 3 10 4" xfId="48382"/>
    <cellStyle name="Total 2 7 3 3 10 4 2" xfId="48383"/>
    <cellStyle name="Total 2 7 3 3 10 4 3" xfId="48384"/>
    <cellStyle name="Total 2 7 3 3 10 5" xfId="48385"/>
    <cellStyle name="Total 2 7 3 3 10 5 2" xfId="48386"/>
    <cellStyle name="Total 2 7 3 3 10 5 3" xfId="48387"/>
    <cellStyle name="Total 2 7 3 3 10 6" xfId="48388"/>
    <cellStyle name="Total 2 7 3 3 10 6 2" xfId="48389"/>
    <cellStyle name="Total 2 7 3 3 10 6 3" xfId="48390"/>
    <cellStyle name="Total 2 7 3 3 10 7" xfId="48391"/>
    <cellStyle name="Total 2 7 3 3 10 8" xfId="48392"/>
    <cellStyle name="Total 2 7 3 3 11" xfId="48393"/>
    <cellStyle name="Total 2 7 3 3 11 2" xfId="48394"/>
    <cellStyle name="Total 2 7 3 3 11 2 2" xfId="48395"/>
    <cellStyle name="Total 2 7 3 3 11 2 3" xfId="48396"/>
    <cellStyle name="Total 2 7 3 3 11 3" xfId="48397"/>
    <cellStyle name="Total 2 7 3 3 11 3 2" xfId="48398"/>
    <cellStyle name="Total 2 7 3 3 11 3 3" xfId="48399"/>
    <cellStyle name="Total 2 7 3 3 11 4" xfId="48400"/>
    <cellStyle name="Total 2 7 3 3 11 4 2" xfId="48401"/>
    <cellStyle name="Total 2 7 3 3 11 4 3" xfId="48402"/>
    <cellStyle name="Total 2 7 3 3 11 5" xfId="48403"/>
    <cellStyle name="Total 2 7 3 3 11 5 2" xfId="48404"/>
    <cellStyle name="Total 2 7 3 3 11 5 3" xfId="48405"/>
    <cellStyle name="Total 2 7 3 3 11 6" xfId="48406"/>
    <cellStyle name="Total 2 7 3 3 11 6 2" xfId="48407"/>
    <cellStyle name="Total 2 7 3 3 11 6 3" xfId="48408"/>
    <cellStyle name="Total 2 7 3 3 11 7" xfId="48409"/>
    <cellStyle name="Total 2 7 3 3 11 8" xfId="48410"/>
    <cellStyle name="Total 2 7 3 3 12" xfId="48411"/>
    <cellStyle name="Total 2 7 3 3 12 2" xfId="48412"/>
    <cellStyle name="Total 2 7 3 3 12 2 2" xfId="48413"/>
    <cellStyle name="Total 2 7 3 3 12 2 3" xfId="48414"/>
    <cellStyle name="Total 2 7 3 3 12 3" xfId="48415"/>
    <cellStyle name="Total 2 7 3 3 12 3 2" xfId="48416"/>
    <cellStyle name="Total 2 7 3 3 12 3 3" xfId="48417"/>
    <cellStyle name="Total 2 7 3 3 12 4" xfId="48418"/>
    <cellStyle name="Total 2 7 3 3 12 4 2" xfId="48419"/>
    <cellStyle name="Total 2 7 3 3 12 4 3" xfId="48420"/>
    <cellStyle name="Total 2 7 3 3 12 5" xfId="48421"/>
    <cellStyle name="Total 2 7 3 3 12 5 2" xfId="48422"/>
    <cellStyle name="Total 2 7 3 3 12 5 3" xfId="48423"/>
    <cellStyle name="Total 2 7 3 3 12 6" xfId="48424"/>
    <cellStyle name="Total 2 7 3 3 12 6 2" xfId="48425"/>
    <cellStyle name="Total 2 7 3 3 12 6 3" xfId="48426"/>
    <cellStyle name="Total 2 7 3 3 12 7" xfId="48427"/>
    <cellStyle name="Total 2 7 3 3 12 8" xfId="48428"/>
    <cellStyle name="Total 2 7 3 3 13" xfId="48429"/>
    <cellStyle name="Total 2 7 3 3 13 2" xfId="48430"/>
    <cellStyle name="Total 2 7 3 3 13 2 2" xfId="48431"/>
    <cellStyle name="Total 2 7 3 3 13 2 3" xfId="48432"/>
    <cellStyle name="Total 2 7 3 3 13 3" xfId="48433"/>
    <cellStyle name="Total 2 7 3 3 13 3 2" xfId="48434"/>
    <cellStyle name="Total 2 7 3 3 13 3 3" xfId="48435"/>
    <cellStyle name="Total 2 7 3 3 13 4" xfId="48436"/>
    <cellStyle name="Total 2 7 3 3 13 4 2" xfId="48437"/>
    <cellStyle name="Total 2 7 3 3 13 4 3" xfId="48438"/>
    <cellStyle name="Total 2 7 3 3 13 5" xfId="48439"/>
    <cellStyle name="Total 2 7 3 3 13 5 2" xfId="48440"/>
    <cellStyle name="Total 2 7 3 3 13 5 3" xfId="48441"/>
    <cellStyle name="Total 2 7 3 3 13 6" xfId="48442"/>
    <cellStyle name="Total 2 7 3 3 13 6 2" xfId="48443"/>
    <cellStyle name="Total 2 7 3 3 13 6 3" xfId="48444"/>
    <cellStyle name="Total 2 7 3 3 13 7" xfId="48445"/>
    <cellStyle name="Total 2 7 3 3 13 8" xfId="48446"/>
    <cellStyle name="Total 2 7 3 3 14" xfId="48447"/>
    <cellStyle name="Total 2 7 3 3 14 2" xfId="48448"/>
    <cellStyle name="Total 2 7 3 3 14 2 2" xfId="48449"/>
    <cellStyle name="Total 2 7 3 3 14 2 3" xfId="48450"/>
    <cellStyle name="Total 2 7 3 3 14 3" xfId="48451"/>
    <cellStyle name="Total 2 7 3 3 14 3 2" xfId="48452"/>
    <cellStyle name="Total 2 7 3 3 14 3 3" xfId="48453"/>
    <cellStyle name="Total 2 7 3 3 14 4" xfId="48454"/>
    <cellStyle name="Total 2 7 3 3 14 4 2" xfId="48455"/>
    <cellStyle name="Total 2 7 3 3 14 4 3" xfId="48456"/>
    <cellStyle name="Total 2 7 3 3 14 5" xfId="48457"/>
    <cellStyle name="Total 2 7 3 3 14 5 2" xfId="48458"/>
    <cellStyle name="Total 2 7 3 3 14 5 3" xfId="48459"/>
    <cellStyle name="Total 2 7 3 3 14 6" xfId="48460"/>
    <cellStyle name="Total 2 7 3 3 14 6 2" xfId="48461"/>
    <cellStyle name="Total 2 7 3 3 14 6 3" xfId="48462"/>
    <cellStyle name="Total 2 7 3 3 14 7" xfId="48463"/>
    <cellStyle name="Total 2 7 3 3 14 8" xfId="48464"/>
    <cellStyle name="Total 2 7 3 3 15" xfId="48465"/>
    <cellStyle name="Total 2 7 3 3 15 2" xfId="48466"/>
    <cellStyle name="Total 2 7 3 3 15 3" xfId="48467"/>
    <cellStyle name="Total 2 7 3 3 16" xfId="48468"/>
    <cellStyle name="Total 2 7 3 3 16 2" xfId="48469"/>
    <cellStyle name="Total 2 7 3 3 16 3" xfId="48470"/>
    <cellStyle name="Total 2 7 3 3 17" xfId="48471"/>
    <cellStyle name="Total 2 7 3 3 18" xfId="48472"/>
    <cellStyle name="Total 2 7 3 3 2" xfId="48473"/>
    <cellStyle name="Total 2 7 3 3 2 2" xfId="48474"/>
    <cellStyle name="Total 2 7 3 3 2 2 2" xfId="48475"/>
    <cellStyle name="Total 2 7 3 3 2 2 3" xfId="48476"/>
    <cellStyle name="Total 2 7 3 3 2 3" xfId="48477"/>
    <cellStyle name="Total 2 7 3 3 2 3 2" xfId="48478"/>
    <cellStyle name="Total 2 7 3 3 2 3 3" xfId="48479"/>
    <cellStyle name="Total 2 7 3 3 2 4" xfId="48480"/>
    <cellStyle name="Total 2 7 3 3 2 4 2" xfId="48481"/>
    <cellStyle name="Total 2 7 3 3 2 4 3" xfId="48482"/>
    <cellStyle name="Total 2 7 3 3 2 5" xfId="48483"/>
    <cellStyle name="Total 2 7 3 3 2 5 2" xfId="48484"/>
    <cellStyle name="Total 2 7 3 3 2 5 3" xfId="48485"/>
    <cellStyle name="Total 2 7 3 3 2 6" xfId="48486"/>
    <cellStyle name="Total 2 7 3 3 2 6 2" xfId="48487"/>
    <cellStyle name="Total 2 7 3 3 2 6 3" xfId="48488"/>
    <cellStyle name="Total 2 7 3 3 2 7" xfId="48489"/>
    <cellStyle name="Total 2 7 3 3 2 8" xfId="48490"/>
    <cellStyle name="Total 2 7 3 3 2 9" xfId="48491"/>
    <cellStyle name="Total 2 7 3 3 3" xfId="48492"/>
    <cellStyle name="Total 2 7 3 3 3 2" xfId="48493"/>
    <cellStyle name="Total 2 7 3 3 3 2 2" xfId="48494"/>
    <cellStyle name="Total 2 7 3 3 3 2 3" xfId="48495"/>
    <cellStyle name="Total 2 7 3 3 3 3" xfId="48496"/>
    <cellStyle name="Total 2 7 3 3 3 3 2" xfId="48497"/>
    <cellStyle name="Total 2 7 3 3 3 3 3" xfId="48498"/>
    <cellStyle name="Total 2 7 3 3 3 4" xfId="48499"/>
    <cellStyle name="Total 2 7 3 3 3 4 2" xfId="48500"/>
    <cellStyle name="Total 2 7 3 3 3 4 3" xfId="48501"/>
    <cellStyle name="Total 2 7 3 3 3 5" xfId="48502"/>
    <cellStyle name="Total 2 7 3 3 3 5 2" xfId="48503"/>
    <cellStyle name="Total 2 7 3 3 3 5 3" xfId="48504"/>
    <cellStyle name="Total 2 7 3 3 3 6" xfId="48505"/>
    <cellStyle name="Total 2 7 3 3 3 6 2" xfId="48506"/>
    <cellStyle name="Total 2 7 3 3 3 6 3" xfId="48507"/>
    <cellStyle name="Total 2 7 3 3 3 7" xfId="48508"/>
    <cellStyle name="Total 2 7 3 3 3 8" xfId="48509"/>
    <cellStyle name="Total 2 7 3 3 3 9" xfId="48510"/>
    <cellStyle name="Total 2 7 3 3 4" xfId="48511"/>
    <cellStyle name="Total 2 7 3 3 4 2" xfId="48512"/>
    <cellStyle name="Total 2 7 3 3 4 2 2" xfId="48513"/>
    <cellStyle name="Total 2 7 3 3 4 2 3" xfId="48514"/>
    <cellStyle name="Total 2 7 3 3 4 3" xfId="48515"/>
    <cellStyle name="Total 2 7 3 3 4 3 2" xfId="48516"/>
    <cellStyle name="Total 2 7 3 3 4 3 3" xfId="48517"/>
    <cellStyle name="Total 2 7 3 3 4 4" xfId="48518"/>
    <cellStyle name="Total 2 7 3 3 4 4 2" xfId="48519"/>
    <cellStyle name="Total 2 7 3 3 4 4 3" xfId="48520"/>
    <cellStyle name="Total 2 7 3 3 4 5" xfId="48521"/>
    <cellStyle name="Total 2 7 3 3 4 5 2" xfId="48522"/>
    <cellStyle name="Total 2 7 3 3 4 5 3" xfId="48523"/>
    <cellStyle name="Total 2 7 3 3 4 6" xfId="48524"/>
    <cellStyle name="Total 2 7 3 3 4 6 2" xfId="48525"/>
    <cellStyle name="Total 2 7 3 3 4 6 3" xfId="48526"/>
    <cellStyle name="Total 2 7 3 3 4 7" xfId="48527"/>
    <cellStyle name="Total 2 7 3 3 4 8" xfId="48528"/>
    <cellStyle name="Total 2 7 3 3 4 9" xfId="48529"/>
    <cellStyle name="Total 2 7 3 3 5" xfId="48530"/>
    <cellStyle name="Total 2 7 3 3 5 2" xfId="48531"/>
    <cellStyle name="Total 2 7 3 3 5 2 2" xfId="48532"/>
    <cellStyle name="Total 2 7 3 3 5 2 3" xfId="48533"/>
    <cellStyle name="Total 2 7 3 3 5 3" xfId="48534"/>
    <cellStyle name="Total 2 7 3 3 5 3 2" xfId="48535"/>
    <cellStyle name="Total 2 7 3 3 5 3 3" xfId="48536"/>
    <cellStyle name="Total 2 7 3 3 5 4" xfId="48537"/>
    <cellStyle name="Total 2 7 3 3 5 4 2" xfId="48538"/>
    <cellStyle name="Total 2 7 3 3 5 4 3" xfId="48539"/>
    <cellStyle name="Total 2 7 3 3 5 5" xfId="48540"/>
    <cellStyle name="Total 2 7 3 3 5 5 2" xfId="48541"/>
    <cellStyle name="Total 2 7 3 3 5 5 3" xfId="48542"/>
    <cellStyle name="Total 2 7 3 3 5 6" xfId="48543"/>
    <cellStyle name="Total 2 7 3 3 5 6 2" xfId="48544"/>
    <cellStyle name="Total 2 7 3 3 5 6 3" xfId="48545"/>
    <cellStyle name="Total 2 7 3 3 5 7" xfId="48546"/>
    <cellStyle name="Total 2 7 3 3 5 8" xfId="48547"/>
    <cellStyle name="Total 2 7 3 3 5 9" xfId="48548"/>
    <cellStyle name="Total 2 7 3 3 6" xfId="48549"/>
    <cellStyle name="Total 2 7 3 3 6 2" xfId="48550"/>
    <cellStyle name="Total 2 7 3 3 6 2 2" xfId="48551"/>
    <cellStyle name="Total 2 7 3 3 6 2 3" xfId="48552"/>
    <cellStyle name="Total 2 7 3 3 6 3" xfId="48553"/>
    <cellStyle name="Total 2 7 3 3 6 3 2" xfId="48554"/>
    <cellStyle name="Total 2 7 3 3 6 3 3" xfId="48555"/>
    <cellStyle name="Total 2 7 3 3 6 4" xfId="48556"/>
    <cellStyle name="Total 2 7 3 3 6 4 2" xfId="48557"/>
    <cellStyle name="Total 2 7 3 3 6 4 3" xfId="48558"/>
    <cellStyle name="Total 2 7 3 3 6 5" xfId="48559"/>
    <cellStyle name="Total 2 7 3 3 6 5 2" xfId="48560"/>
    <cellStyle name="Total 2 7 3 3 6 5 3" xfId="48561"/>
    <cellStyle name="Total 2 7 3 3 6 6" xfId="48562"/>
    <cellStyle name="Total 2 7 3 3 6 6 2" xfId="48563"/>
    <cellStyle name="Total 2 7 3 3 6 6 3" xfId="48564"/>
    <cellStyle name="Total 2 7 3 3 6 7" xfId="48565"/>
    <cellStyle name="Total 2 7 3 3 6 8" xfId="48566"/>
    <cellStyle name="Total 2 7 3 3 6 9" xfId="48567"/>
    <cellStyle name="Total 2 7 3 3 7" xfId="48568"/>
    <cellStyle name="Total 2 7 3 3 7 2" xfId="48569"/>
    <cellStyle name="Total 2 7 3 3 7 2 2" xfId="48570"/>
    <cellStyle name="Total 2 7 3 3 7 2 3" xfId="48571"/>
    <cellStyle name="Total 2 7 3 3 7 3" xfId="48572"/>
    <cellStyle name="Total 2 7 3 3 7 3 2" xfId="48573"/>
    <cellStyle name="Total 2 7 3 3 7 3 3" xfId="48574"/>
    <cellStyle name="Total 2 7 3 3 7 4" xfId="48575"/>
    <cellStyle name="Total 2 7 3 3 7 4 2" xfId="48576"/>
    <cellStyle name="Total 2 7 3 3 7 4 3" xfId="48577"/>
    <cellStyle name="Total 2 7 3 3 7 5" xfId="48578"/>
    <cellStyle name="Total 2 7 3 3 7 5 2" xfId="48579"/>
    <cellStyle name="Total 2 7 3 3 7 5 3" xfId="48580"/>
    <cellStyle name="Total 2 7 3 3 7 6" xfId="48581"/>
    <cellStyle name="Total 2 7 3 3 7 6 2" xfId="48582"/>
    <cellStyle name="Total 2 7 3 3 7 6 3" xfId="48583"/>
    <cellStyle name="Total 2 7 3 3 7 7" xfId="48584"/>
    <cellStyle name="Total 2 7 3 3 7 8" xfId="48585"/>
    <cellStyle name="Total 2 7 3 3 7 9" xfId="48586"/>
    <cellStyle name="Total 2 7 3 3 8" xfId="48587"/>
    <cellStyle name="Total 2 7 3 3 8 2" xfId="48588"/>
    <cellStyle name="Total 2 7 3 3 8 2 2" xfId="48589"/>
    <cellStyle name="Total 2 7 3 3 8 2 3" xfId="48590"/>
    <cellStyle name="Total 2 7 3 3 8 3" xfId="48591"/>
    <cellStyle name="Total 2 7 3 3 8 3 2" xfId="48592"/>
    <cellStyle name="Total 2 7 3 3 8 3 3" xfId="48593"/>
    <cellStyle name="Total 2 7 3 3 8 4" xfId="48594"/>
    <cellStyle name="Total 2 7 3 3 8 4 2" xfId="48595"/>
    <cellStyle name="Total 2 7 3 3 8 4 3" xfId="48596"/>
    <cellStyle name="Total 2 7 3 3 8 5" xfId="48597"/>
    <cellStyle name="Total 2 7 3 3 8 5 2" xfId="48598"/>
    <cellStyle name="Total 2 7 3 3 8 5 3" xfId="48599"/>
    <cellStyle name="Total 2 7 3 3 8 6" xfId="48600"/>
    <cellStyle name="Total 2 7 3 3 8 6 2" xfId="48601"/>
    <cellStyle name="Total 2 7 3 3 8 6 3" xfId="48602"/>
    <cellStyle name="Total 2 7 3 3 8 7" xfId="48603"/>
    <cellStyle name="Total 2 7 3 3 8 8" xfId="48604"/>
    <cellStyle name="Total 2 7 3 3 8 9" xfId="48605"/>
    <cellStyle name="Total 2 7 3 3 9" xfId="48606"/>
    <cellStyle name="Total 2 7 3 3 9 2" xfId="48607"/>
    <cellStyle name="Total 2 7 3 3 9 2 2" xfId="48608"/>
    <cellStyle name="Total 2 7 3 3 9 2 3" xfId="48609"/>
    <cellStyle name="Total 2 7 3 3 9 3" xfId="48610"/>
    <cellStyle name="Total 2 7 3 3 9 3 2" xfId="48611"/>
    <cellStyle name="Total 2 7 3 3 9 3 3" xfId="48612"/>
    <cellStyle name="Total 2 7 3 3 9 4" xfId="48613"/>
    <cellStyle name="Total 2 7 3 3 9 4 2" xfId="48614"/>
    <cellStyle name="Total 2 7 3 3 9 4 3" xfId="48615"/>
    <cellStyle name="Total 2 7 3 3 9 5" xfId="48616"/>
    <cellStyle name="Total 2 7 3 3 9 5 2" xfId="48617"/>
    <cellStyle name="Total 2 7 3 3 9 5 3" xfId="48618"/>
    <cellStyle name="Total 2 7 3 3 9 6" xfId="48619"/>
    <cellStyle name="Total 2 7 3 3 9 6 2" xfId="48620"/>
    <cellStyle name="Total 2 7 3 3 9 6 3" xfId="48621"/>
    <cellStyle name="Total 2 7 3 3 9 7" xfId="48622"/>
    <cellStyle name="Total 2 7 3 3 9 8" xfId="48623"/>
    <cellStyle name="Total 2 7 3 4" xfId="48624"/>
    <cellStyle name="Total 2 7 3 4 10" xfId="48625"/>
    <cellStyle name="Total 2 7 3 4 11" xfId="48626"/>
    <cellStyle name="Total 2 7 3 4 2" xfId="48627"/>
    <cellStyle name="Total 2 7 3 4 2 2" xfId="48628"/>
    <cellStyle name="Total 2 7 3 4 2 3" xfId="48629"/>
    <cellStyle name="Total 2 7 3 4 2 4" xfId="48630"/>
    <cellStyle name="Total 2 7 3 4 3" xfId="48631"/>
    <cellStyle name="Total 2 7 3 4 3 2" xfId="48632"/>
    <cellStyle name="Total 2 7 3 4 3 3" xfId="48633"/>
    <cellStyle name="Total 2 7 3 4 3 4" xfId="48634"/>
    <cellStyle name="Total 2 7 3 4 4" xfId="48635"/>
    <cellStyle name="Total 2 7 3 4 4 2" xfId="48636"/>
    <cellStyle name="Total 2 7 3 4 4 3" xfId="48637"/>
    <cellStyle name="Total 2 7 3 4 4 4" xfId="48638"/>
    <cellStyle name="Total 2 7 3 4 5" xfId="48639"/>
    <cellStyle name="Total 2 7 3 4 5 2" xfId="48640"/>
    <cellStyle name="Total 2 7 3 4 5 3" xfId="48641"/>
    <cellStyle name="Total 2 7 3 4 5 4" xfId="48642"/>
    <cellStyle name="Total 2 7 3 4 6" xfId="48643"/>
    <cellStyle name="Total 2 7 3 4 6 2" xfId="48644"/>
    <cellStyle name="Total 2 7 3 4 6 3" xfId="48645"/>
    <cellStyle name="Total 2 7 3 4 6 4" xfId="48646"/>
    <cellStyle name="Total 2 7 3 4 7" xfId="48647"/>
    <cellStyle name="Total 2 7 3 4 8" xfId="48648"/>
    <cellStyle name="Total 2 7 3 4 9" xfId="48649"/>
    <cellStyle name="Total 2 7 3 5" xfId="48650"/>
    <cellStyle name="Total 2 7 3 5 10" xfId="48651"/>
    <cellStyle name="Total 2 7 3 5 11" xfId="48652"/>
    <cellStyle name="Total 2 7 3 5 2" xfId="48653"/>
    <cellStyle name="Total 2 7 3 5 2 2" xfId="48654"/>
    <cellStyle name="Total 2 7 3 5 2 3" xfId="48655"/>
    <cellStyle name="Total 2 7 3 5 2 4" xfId="48656"/>
    <cellStyle name="Total 2 7 3 5 3" xfId="48657"/>
    <cellStyle name="Total 2 7 3 5 3 2" xfId="48658"/>
    <cellStyle name="Total 2 7 3 5 3 3" xfId="48659"/>
    <cellStyle name="Total 2 7 3 5 3 4" xfId="48660"/>
    <cellStyle name="Total 2 7 3 5 4" xfId="48661"/>
    <cellStyle name="Total 2 7 3 5 4 2" xfId="48662"/>
    <cellStyle name="Total 2 7 3 5 4 3" xfId="48663"/>
    <cellStyle name="Total 2 7 3 5 4 4" xfId="48664"/>
    <cellStyle name="Total 2 7 3 5 5" xfId="48665"/>
    <cellStyle name="Total 2 7 3 5 5 2" xfId="48666"/>
    <cellStyle name="Total 2 7 3 5 5 3" xfId="48667"/>
    <cellStyle name="Total 2 7 3 5 5 4" xfId="48668"/>
    <cellStyle name="Total 2 7 3 5 6" xfId="48669"/>
    <cellStyle name="Total 2 7 3 5 6 2" xfId="48670"/>
    <cellStyle name="Total 2 7 3 5 6 3" xfId="48671"/>
    <cellStyle name="Total 2 7 3 5 6 4" xfId="48672"/>
    <cellStyle name="Total 2 7 3 5 7" xfId="48673"/>
    <cellStyle name="Total 2 7 3 5 8" xfId="48674"/>
    <cellStyle name="Total 2 7 3 5 9" xfId="48675"/>
    <cellStyle name="Total 2 7 3 6" xfId="48676"/>
    <cellStyle name="Total 2 7 3 6 2" xfId="48677"/>
    <cellStyle name="Total 2 7 3 6 2 2" xfId="48678"/>
    <cellStyle name="Total 2 7 3 6 2 3" xfId="48679"/>
    <cellStyle name="Total 2 7 3 6 3" xfId="48680"/>
    <cellStyle name="Total 2 7 3 6 3 2" xfId="48681"/>
    <cellStyle name="Total 2 7 3 6 3 3" xfId="48682"/>
    <cellStyle name="Total 2 7 3 6 4" xfId="48683"/>
    <cellStyle name="Total 2 7 3 6 4 2" xfId="48684"/>
    <cellStyle name="Total 2 7 3 6 4 3" xfId="48685"/>
    <cellStyle name="Total 2 7 3 6 5" xfId="48686"/>
    <cellStyle name="Total 2 7 3 6 5 2" xfId="48687"/>
    <cellStyle name="Total 2 7 3 6 5 3" xfId="48688"/>
    <cellStyle name="Total 2 7 3 6 6" xfId="48689"/>
    <cellStyle name="Total 2 7 3 6 6 2" xfId="48690"/>
    <cellStyle name="Total 2 7 3 6 6 3" xfId="48691"/>
    <cellStyle name="Total 2 7 3 6 7" xfId="48692"/>
    <cellStyle name="Total 2 7 3 6 8" xfId="48693"/>
    <cellStyle name="Total 2 7 3 6 9" xfId="48694"/>
    <cellStyle name="Total 2 7 3 7" xfId="48695"/>
    <cellStyle name="Total 2 7 3 7 2" xfId="48696"/>
    <cellStyle name="Total 2 7 3 7 2 2" xfId="48697"/>
    <cellStyle name="Total 2 7 3 7 2 3" xfId="48698"/>
    <cellStyle name="Total 2 7 3 7 3" xfId="48699"/>
    <cellStyle name="Total 2 7 3 7 3 2" xfId="48700"/>
    <cellStyle name="Total 2 7 3 7 3 3" xfId="48701"/>
    <cellStyle name="Total 2 7 3 7 4" xfId="48702"/>
    <cellStyle name="Total 2 7 3 7 4 2" xfId="48703"/>
    <cellStyle name="Total 2 7 3 7 4 3" xfId="48704"/>
    <cellStyle name="Total 2 7 3 7 5" xfId="48705"/>
    <cellStyle name="Total 2 7 3 7 5 2" xfId="48706"/>
    <cellStyle name="Total 2 7 3 7 5 3" xfId="48707"/>
    <cellStyle name="Total 2 7 3 7 6" xfId="48708"/>
    <cellStyle name="Total 2 7 3 7 6 2" xfId="48709"/>
    <cellStyle name="Total 2 7 3 7 6 3" xfId="48710"/>
    <cellStyle name="Total 2 7 3 7 7" xfId="48711"/>
    <cellStyle name="Total 2 7 3 7 8" xfId="48712"/>
    <cellStyle name="Total 2 7 3 7 9" xfId="48713"/>
    <cellStyle name="Total 2 7 3 8" xfId="48714"/>
    <cellStyle name="Total 2 7 3 8 2" xfId="48715"/>
    <cellStyle name="Total 2 7 3 8 2 2" xfId="48716"/>
    <cellStyle name="Total 2 7 3 8 2 3" xfId="48717"/>
    <cellStyle name="Total 2 7 3 8 3" xfId="48718"/>
    <cellStyle name="Total 2 7 3 8 3 2" xfId="48719"/>
    <cellStyle name="Total 2 7 3 8 3 3" xfId="48720"/>
    <cellStyle name="Total 2 7 3 8 4" xfId="48721"/>
    <cellStyle name="Total 2 7 3 8 4 2" xfId="48722"/>
    <cellStyle name="Total 2 7 3 8 4 3" xfId="48723"/>
    <cellStyle name="Total 2 7 3 8 5" xfId="48724"/>
    <cellStyle name="Total 2 7 3 8 5 2" xfId="48725"/>
    <cellStyle name="Total 2 7 3 8 5 3" xfId="48726"/>
    <cellStyle name="Total 2 7 3 8 6" xfId="48727"/>
    <cellStyle name="Total 2 7 3 8 6 2" xfId="48728"/>
    <cellStyle name="Total 2 7 3 8 6 3" xfId="48729"/>
    <cellStyle name="Total 2 7 3 8 7" xfId="48730"/>
    <cellStyle name="Total 2 7 3 8 8" xfId="48731"/>
    <cellStyle name="Total 2 7 3 8 9" xfId="48732"/>
    <cellStyle name="Total 2 7 3 9" xfId="48733"/>
    <cellStyle name="Total 2 7 3 9 2" xfId="48734"/>
    <cellStyle name="Total 2 7 3 9 2 2" xfId="48735"/>
    <cellStyle name="Total 2 7 3 9 2 3" xfId="48736"/>
    <cellStyle name="Total 2 7 3 9 3" xfId="48737"/>
    <cellStyle name="Total 2 7 3 9 3 2" xfId="48738"/>
    <cellStyle name="Total 2 7 3 9 3 3" xfId="48739"/>
    <cellStyle name="Total 2 7 3 9 4" xfId="48740"/>
    <cellStyle name="Total 2 7 3 9 4 2" xfId="48741"/>
    <cellStyle name="Total 2 7 3 9 4 3" xfId="48742"/>
    <cellStyle name="Total 2 7 3 9 5" xfId="48743"/>
    <cellStyle name="Total 2 7 3 9 5 2" xfId="48744"/>
    <cellStyle name="Total 2 7 3 9 5 3" xfId="48745"/>
    <cellStyle name="Total 2 7 3 9 6" xfId="48746"/>
    <cellStyle name="Total 2 7 3 9 6 2" xfId="48747"/>
    <cellStyle name="Total 2 7 3 9 6 3" xfId="48748"/>
    <cellStyle name="Total 2 7 3 9 7" xfId="48749"/>
    <cellStyle name="Total 2 7 3 9 8" xfId="48750"/>
    <cellStyle name="Total 2 7 3 9 9" xfId="48751"/>
    <cellStyle name="Total 2 7 4" xfId="48752"/>
    <cellStyle name="Total 2 7 4 10" xfId="48753"/>
    <cellStyle name="Total 2 7 4 10 2" xfId="48754"/>
    <cellStyle name="Total 2 7 4 10 2 2" xfId="48755"/>
    <cellStyle name="Total 2 7 4 10 2 3" xfId="48756"/>
    <cellStyle name="Total 2 7 4 10 3" xfId="48757"/>
    <cellStyle name="Total 2 7 4 10 3 2" xfId="48758"/>
    <cellStyle name="Total 2 7 4 10 3 3" xfId="48759"/>
    <cellStyle name="Total 2 7 4 10 4" xfId="48760"/>
    <cellStyle name="Total 2 7 4 10 4 2" xfId="48761"/>
    <cellStyle name="Total 2 7 4 10 4 3" xfId="48762"/>
    <cellStyle name="Total 2 7 4 10 5" xfId="48763"/>
    <cellStyle name="Total 2 7 4 10 5 2" xfId="48764"/>
    <cellStyle name="Total 2 7 4 10 5 3" xfId="48765"/>
    <cellStyle name="Total 2 7 4 10 6" xfId="48766"/>
    <cellStyle name="Total 2 7 4 10 6 2" xfId="48767"/>
    <cellStyle name="Total 2 7 4 10 6 3" xfId="48768"/>
    <cellStyle name="Total 2 7 4 10 7" xfId="48769"/>
    <cellStyle name="Total 2 7 4 10 8" xfId="48770"/>
    <cellStyle name="Total 2 7 4 11" xfId="48771"/>
    <cellStyle name="Total 2 7 4 11 2" xfId="48772"/>
    <cellStyle name="Total 2 7 4 11 2 2" xfId="48773"/>
    <cellStyle name="Total 2 7 4 11 2 3" xfId="48774"/>
    <cellStyle name="Total 2 7 4 11 3" xfId="48775"/>
    <cellStyle name="Total 2 7 4 11 3 2" xfId="48776"/>
    <cellStyle name="Total 2 7 4 11 3 3" xfId="48777"/>
    <cellStyle name="Total 2 7 4 11 4" xfId="48778"/>
    <cellStyle name="Total 2 7 4 11 4 2" xfId="48779"/>
    <cellStyle name="Total 2 7 4 11 4 3" xfId="48780"/>
    <cellStyle name="Total 2 7 4 11 5" xfId="48781"/>
    <cellStyle name="Total 2 7 4 11 5 2" xfId="48782"/>
    <cellStyle name="Total 2 7 4 11 5 3" xfId="48783"/>
    <cellStyle name="Total 2 7 4 11 6" xfId="48784"/>
    <cellStyle name="Total 2 7 4 11 6 2" xfId="48785"/>
    <cellStyle name="Total 2 7 4 11 6 3" xfId="48786"/>
    <cellStyle name="Total 2 7 4 11 7" xfId="48787"/>
    <cellStyle name="Total 2 7 4 11 8" xfId="48788"/>
    <cellStyle name="Total 2 7 4 12" xfId="48789"/>
    <cellStyle name="Total 2 7 4 12 2" xfId="48790"/>
    <cellStyle name="Total 2 7 4 12 2 2" xfId="48791"/>
    <cellStyle name="Total 2 7 4 12 2 3" xfId="48792"/>
    <cellStyle name="Total 2 7 4 12 3" xfId="48793"/>
    <cellStyle name="Total 2 7 4 12 3 2" xfId="48794"/>
    <cellStyle name="Total 2 7 4 12 3 3" xfId="48795"/>
    <cellStyle name="Total 2 7 4 12 4" xfId="48796"/>
    <cellStyle name="Total 2 7 4 12 4 2" xfId="48797"/>
    <cellStyle name="Total 2 7 4 12 4 3" xfId="48798"/>
    <cellStyle name="Total 2 7 4 12 5" xfId="48799"/>
    <cellStyle name="Total 2 7 4 12 5 2" xfId="48800"/>
    <cellStyle name="Total 2 7 4 12 5 3" xfId="48801"/>
    <cellStyle name="Total 2 7 4 12 6" xfId="48802"/>
    <cellStyle name="Total 2 7 4 12 6 2" xfId="48803"/>
    <cellStyle name="Total 2 7 4 12 6 3" xfId="48804"/>
    <cellStyle name="Total 2 7 4 12 7" xfId="48805"/>
    <cellStyle name="Total 2 7 4 12 8" xfId="48806"/>
    <cellStyle name="Total 2 7 4 13" xfId="48807"/>
    <cellStyle name="Total 2 7 4 13 2" xfId="48808"/>
    <cellStyle name="Total 2 7 4 13 2 2" xfId="48809"/>
    <cellStyle name="Total 2 7 4 13 2 3" xfId="48810"/>
    <cellStyle name="Total 2 7 4 13 3" xfId="48811"/>
    <cellStyle name="Total 2 7 4 13 3 2" xfId="48812"/>
    <cellStyle name="Total 2 7 4 13 3 3" xfId="48813"/>
    <cellStyle name="Total 2 7 4 13 4" xfId="48814"/>
    <cellStyle name="Total 2 7 4 13 4 2" xfId="48815"/>
    <cellStyle name="Total 2 7 4 13 4 3" xfId="48816"/>
    <cellStyle name="Total 2 7 4 13 5" xfId="48817"/>
    <cellStyle name="Total 2 7 4 13 5 2" xfId="48818"/>
    <cellStyle name="Total 2 7 4 13 5 3" xfId="48819"/>
    <cellStyle name="Total 2 7 4 13 6" xfId="48820"/>
    <cellStyle name="Total 2 7 4 13 6 2" xfId="48821"/>
    <cellStyle name="Total 2 7 4 13 6 3" xfId="48822"/>
    <cellStyle name="Total 2 7 4 13 7" xfId="48823"/>
    <cellStyle name="Total 2 7 4 13 8" xfId="48824"/>
    <cellStyle name="Total 2 7 4 14" xfId="48825"/>
    <cellStyle name="Total 2 7 4 14 2" xfId="48826"/>
    <cellStyle name="Total 2 7 4 14 2 2" xfId="48827"/>
    <cellStyle name="Total 2 7 4 14 2 3" xfId="48828"/>
    <cellStyle name="Total 2 7 4 14 3" xfId="48829"/>
    <cellStyle name="Total 2 7 4 14 3 2" xfId="48830"/>
    <cellStyle name="Total 2 7 4 14 3 3" xfId="48831"/>
    <cellStyle name="Total 2 7 4 14 4" xfId="48832"/>
    <cellStyle name="Total 2 7 4 14 4 2" xfId="48833"/>
    <cellStyle name="Total 2 7 4 14 4 3" xfId="48834"/>
    <cellStyle name="Total 2 7 4 14 5" xfId="48835"/>
    <cellStyle name="Total 2 7 4 14 5 2" xfId="48836"/>
    <cellStyle name="Total 2 7 4 14 5 3" xfId="48837"/>
    <cellStyle name="Total 2 7 4 14 6" xfId="48838"/>
    <cellStyle name="Total 2 7 4 14 6 2" xfId="48839"/>
    <cellStyle name="Total 2 7 4 14 6 3" xfId="48840"/>
    <cellStyle name="Total 2 7 4 14 7" xfId="48841"/>
    <cellStyle name="Total 2 7 4 14 8" xfId="48842"/>
    <cellStyle name="Total 2 7 4 15" xfId="48843"/>
    <cellStyle name="Total 2 7 4 15 2" xfId="48844"/>
    <cellStyle name="Total 2 7 4 15 3" xfId="48845"/>
    <cellStyle name="Total 2 7 4 16" xfId="48846"/>
    <cellStyle name="Total 2 7 4 16 2" xfId="48847"/>
    <cellStyle name="Total 2 7 4 16 3" xfId="48848"/>
    <cellStyle name="Total 2 7 4 17" xfId="48849"/>
    <cellStyle name="Total 2 7 4 18" xfId="48850"/>
    <cellStyle name="Total 2 7 4 2" xfId="48851"/>
    <cellStyle name="Total 2 7 4 2 2" xfId="48852"/>
    <cellStyle name="Total 2 7 4 2 2 2" xfId="48853"/>
    <cellStyle name="Total 2 7 4 2 2 3" xfId="48854"/>
    <cellStyle name="Total 2 7 4 2 3" xfId="48855"/>
    <cellStyle name="Total 2 7 4 2 3 2" xfId="48856"/>
    <cellStyle name="Total 2 7 4 2 3 3" xfId="48857"/>
    <cellStyle name="Total 2 7 4 2 4" xfId="48858"/>
    <cellStyle name="Total 2 7 4 2 4 2" xfId="48859"/>
    <cellStyle name="Total 2 7 4 2 4 3" xfId="48860"/>
    <cellStyle name="Total 2 7 4 2 5" xfId="48861"/>
    <cellStyle name="Total 2 7 4 2 5 2" xfId="48862"/>
    <cellStyle name="Total 2 7 4 2 5 3" xfId="48863"/>
    <cellStyle name="Total 2 7 4 2 6" xfId="48864"/>
    <cellStyle name="Total 2 7 4 2 6 2" xfId="48865"/>
    <cellStyle name="Total 2 7 4 2 6 3" xfId="48866"/>
    <cellStyle name="Total 2 7 4 2 7" xfId="48867"/>
    <cellStyle name="Total 2 7 4 2 8" xfId="48868"/>
    <cellStyle name="Total 2 7 4 2 9" xfId="48869"/>
    <cellStyle name="Total 2 7 4 3" xfId="48870"/>
    <cellStyle name="Total 2 7 4 3 2" xfId="48871"/>
    <cellStyle name="Total 2 7 4 3 2 2" xfId="48872"/>
    <cellStyle name="Total 2 7 4 3 2 3" xfId="48873"/>
    <cellStyle name="Total 2 7 4 3 3" xfId="48874"/>
    <cellStyle name="Total 2 7 4 3 3 2" xfId="48875"/>
    <cellStyle name="Total 2 7 4 3 3 3" xfId="48876"/>
    <cellStyle name="Total 2 7 4 3 4" xfId="48877"/>
    <cellStyle name="Total 2 7 4 3 4 2" xfId="48878"/>
    <cellStyle name="Total 2 7 4 3 4 3" xfId="48879"/>
    <cellStyle name="Total 2 7 4 3 5" xfId="48880"/>
    <cellStyle name="Total 2 7 4 3 5 2" xfId="48881"/>
    <cellStyle name="Total 2 7 4 3 5 3" xfId="48882"/>
    <cellStyle name="Total 2 7 4 3 6" xfId="48883"/>
    <cellStyle name="Total 2 7 4 3 6 2" xfId="48884"/>
    <cellStyle name="Total 2 7 4 3 6 3" xfId="48885"/>
    <cellStyle name="Total 2 7 4 3 7" xfId="48886"/>
    <cellStyle name="Total 2 7 4 3 8" xfId="48887"/>
    <cellStyle name="Total 2 7 4 3 9" xfId="48888"/>
    <cellStyle name="Total 2 7 4 4" xfId="48889"/>
    <cellStyle name="Total 2 7 4 4 2" xfId="48890"/>
    <cellStyle name="Total 2 7 4 4 2 2" xfId="48891"/>
    <cellStyle name="Total 2 7 4 4 2 3" xfId="48892"/>
    <cellStyle name="Total 2 7 4 4 3" xfId="48893"/>
    <cellStyle name="Total 2 7 4 4 3 2" xfId="48894"/>
    <cellStyle name="Total 2 7 4 4 3 3" xfId="48895"/>
    <cellStyle name="Total 2 7 4 4 4" xfId="48896"/>
    <cellStyle name="Total 2 7 4 4 4 2" xfId="48897"/>
    <cellStyle name="Total 2 7 4 4 4 3" xfId="48898"/>
    <cellStyle name="Total 2 7 4 4 5" xfId="48899"/>
    <cellStyle name="Total 2 7 4 4 5 2" xfId="48900"/>
    <cellStyle name="Total 2 7 4 4 5 3" xfId="48901"/>
    <cellStyle name="Total 2 7 4 4 6" xfId="48902"/>
    <cellStyle name="Total 2 7 4 4 6 2" xfId="48903"/>
    <cellStyle name="Total 2 7 4 4 6 3" xfId="48904"/>
    <cellStyle name="Total 2 7 4 4 7" xfId="48905"/>
    <cellStyle name="Total 2 7 4 4 8" xfId="48906"/>
    <cellStyle name="Total 2 7 4 4 9" xfId="48907"/>
    <cellStyle name="Total 2 7 4 5" xfId="48908"/>
    <cellStyle name="Total 2 7 4 5 2" xfId="48909"/>
    <cellStyle name="Total 2 7 4 5 2 2" xfId="48910"/>
    <cellStyle name="Total 2 7 4 5 2 3" xfId="48911"/>
    <cellStyle name="Total 2 7 4 5 3" xfId="48912"/>
    <cellStyle name="Total 2 7 4 5 3 2" xfId="48913"/>
    <cellStyle name="Total 2 7 4 5 3 3" xfId="48914"/>
    <cellStyle name="Total 2 7 4 5 4" xfId="48915"/>
    <cellStyle name="Total 2 7 4 5 4 2" xfId="48916"/>
    <cellStyle name="Total 2 7 4 5 4 3" xfId="48917"/>
    <cellStyle name="Total 2 7 4 5 5" xfId="48918"/>
    <cellStyle name="Total 2 7 4 5 5 2" xfId="48919"/>
    <cellStyle name="Total 2 7 4 5 5 3" xfId="48920"/>
    <cellStyle name="Total 2 7 4 5 6" xfId="48921"/>
    <cellStyle name="Total 2 7 4 5 6 2" xfId="48922"/>
    <cellStyle name="Total 2 7 4 5 6 3" xfId="48923"/>
    <cellStyle name="Total 2 7 4 5 7" xfId="48924"/>
    <cellStyle name="Total 2 7 4 5 8" xfId="48925"/>
    <cellStyle name="Total 2 7 4 5 9" xfId="48926"/>
    <cellStyle name="Total 2 7 4 6" xfId="48927"/>
    <cellStyle name="Total 2 7 4 6 2" xfId="48928"/>
    <cellStyle name="Total 2 7 4 6 2 2" xfId="48929"/>
    <cellStyle name="Total 2 7 4 6 2 3" xfId="48930"/>
    <cellStyle name="Total 2 7 4 6 3" xfId="48931"/>
    <cellStyle name="Total 2 7 4 6 3 2" xfId="48932"/>
    <cellStyle name="Total 2 7 4 6 3 3" xfId="48933"/>
    <cellStyle name="Total 2 7 4 6 4" xfId="48934"/>
    <cellStyle name="Total 2 7 4 6 4 2" xfId="48935"/>
    <cellStyle name="Total 2 7 4 6 4 3" xfId="48936"/>
    <cellStyle name="Total 2 7 4 6 5" xfId="48937"/>
    <cellStyle name="Total 2 7 4 6 5 2" xfId="48938"/>
    <cellStyle name="Total 2 7 4 6 5 3" xfId="48939"/>
    <cellStyle name="Total 2 7 4 6 6" xfId="48940"/>
    <cellStyle name="Total 2 7 4 6 6 2" xfId="48941"/>
    <cellStyle name="Total 2 7 4 6 6 3" xfId="48942"/>
    <cellStyle name="Total 2 7 4 6 7" xfId="48943"/>
    <cellStyle name="Total 2 7 4 6 8" xfId="48944"/>
    <cellStyle name="Total 2 7 4 6 9" xfId="48945"/>
    <cellStyle name="Total 2 7 4 7" xfId="48946"/>
    <cellStyle name="Total 2 7 4 7 2" xfId="48947"/>
    <cellStyle name="Total 2 7 4 7 2 2" xfId="48948"/>
    <cellStyle name="Total 2 7 4 7 2 3" xfId="48949"/>
    <cellStyle name="Total 2 7 4 7 3" xfId="48950"/>
    <cellStyle name="Total 2 7 4 7 3 2" xfId="48951"/>
    <cellStyle name="Total 2 7 4 7 3 3" xfId="48952"/>
    <cellStyle name="Total 2 7 4 7 4" xfId="48953"/>
    <cellStyle name="Total 2 7 4 7 4 2" xfId="48954"/>
    <cellStyle name="Total 2 7 4 7 4 3" xfId="48955"/>
    <cellStyle name="Total 2 7 4 7 5" xfId="48956"/>
    <cellStyle name="Total 2 7 4 7 5 2" xfId="48957"/>
    <cellStyle name="Total 2 7 4 7 5 3" xfId="48958"/>
    <cellStyle name="Total 2 7 4 7 6" xfId="48959"/>
    <cellStyle name="Total 2 7 4 7 6 2" xfId="48960"/>
    <cellStyle name="Total 2 7 4 7 6 3" xfId="48961"/>
    <cellStyle name="Total 2 7 4 7 7" xfId="48962"/>
    <cellStyle name="Total 2 7 4 7 8" xfId="48963"/>
    <cellStyle name="Total 2 7 4 7 9" xfId="48964"/>
    <cellStyle name="Total 2 7 4 8" xfId="48965"/>
    <cellStyle name="Total 2 7 4 8 2" xfId="48966"/>
    <cellStyle name="Total 2 7 4 8 2 2" xfId="48967"/>
    <cellStyle name="Total 2 7 4 8 2 3" xfId="48968"/>
    <cellStyle name="Total 2 7 4 8 3" xfId="48969"/>
    <cellStyle name="Total 2 7 4 8 3 2" xfId="48970"/>
    <cellStyle name="Total 2 7 4 8 3 3" xfId="48971"/>
    <cellStyle name="Total 2 7 4 8 4" xfId="48972"/>
    <cellStyle name="Total 2 7 4 8 4 2" xfId="48973"/>
    <cellStyle name="Total 2 7 4 8 4 3" xfId="48974"/>
    <cellStyle name="Total 2 7 4 8 5" xfId="48975"/>
    <cellStyle name="Total 2 7 4 8 5 2" xfId="48976"/>
    <cellStyle name="Total 2 7 4 8 5 3" xfId="48977"/>
    <cellStyle name="Total 2 7 4 8 6" xfId="48978"/>
    <cellStyle name="Total 2 7 4 8 6 2" xfId="48979"/>
    <cellStyle name="Total 2 7 4 8 6 3" xfId="48980"/>
    <cellStyle name="Total 2 7 4 8 7" xfId="48981"/>
    <cellStyle name="Total 2 7 4 8 8" xfId="48982"/>
    <cellStyle name="Total 2 7 4 8 9" xfId="48983"/>
    <cellStyle name="Total 2 7 4 9" xfId="48984"/>
    <cellStyle name="Total 2 7 4 9 2" xfId="48985"/>
    <cellStyle name="Total 2 7 4 9 2 2" xfId="48986"/>
    <cellStyle name="Total 2 7 4 9 2 3" xfId="48987"/>
    <cellStyle name="Total 2 7 4 9 3" xfId="48988"/>
    <cellStyle name="Total 2 7 4 9 3 2" xfId="48989"/>
    <cellStyle name="Total 2 7 4 9 3 3" xfId="48990"/>
    <cellStyle name="Total 2 7 4 9 4" xfId="48991"/>
    <cellStyle name="Total 2 7 4 9 4 2" xfId="48992"/>
    <cellStyle name="Total 2 7 4 9 4 3" xfId="48993"/>
    <cellStyle name="Total 2 7 4 9 5" xfId="48994"/>
    <cellStyle name="Total 2 7 4 9 5 2" xfId="48995"/>
    <cellStyle name="Total 2 7 4 9 5 3" xfId="48996"/>
    <cellStyle name="Total 2 7 4 9 6" xfId="48997"/>
    <cellStyle name="Total 2 7 4 9 6 2" xfId="48998"/>
    <cellStyle name="Total 2 7 4 9 6 3" xfId="48999"/>
    <cellStyle name="Total 2 7 4 9 7" xfId="49000"/>
    <cellStyle name="Total 2 7 4 9 8" xfId="49001"/>
    <cellStyle name="Total 2 7 5" xfId="49002"/>
    <cellStyle name="Total 2 7 5 10" xfId="49003"/>
    <cellStyle name="Total 2 7 5 10 2" xfId="49004"/>
    <cellStyle name="Total 2 7 5 10 2 2" xfId="49005"/>
    <cellStyle name="Total 2 7 5 10 2 3" xfId="49006"/>
    <cellStyle name="Total 2 7 5 10 3" xfId="49007"/>
    <cellStyle name="Total 2 7 5 10 3 2" xfId="49008"/>
    <cellStyle name="Total 2 7 5 10 3 3" xfId="49009"/>
    <cellStyle name="Total 2 7 5 10 4" xfId="49010"/>
    <cellStyle name="Total 2 7 5 10 4 2" xfId="49011"/>
    <cellStyle name="Total 2 7 5 10 4 3" xfId="49012"/>
    <cellStyle name="Total 2 7 5 10 5" xfId="49013"/>
    <cellStyle name="Total 2 7 5 10 5 2" xfId="49014"/>
    <cellStyle name="Total 2 7 5 10 5 3" xfId="49015"/>
    <cellStyle name="Total 2 7 5 10 6" xfId="49016"/>
    <cellStyle name="Total 2 7 5 10 6 2" xfId="49017"/>
    <cellStyle name="Total 2 7 5 10 6 3" xfId="49018"/>
    <cellStyle name="Total 2 7 5 10 7" xfId="49019"/>
    <cellStyle name="Total 2 7 5 10 8" xfId="49020"/>
    <cellStyle name="Total 2 7 5 11" xfId="49021"/>
    <cellStyle name="Total 2 7 5 11 2" xfId="49022"/>
    <cellStyle name="Total 2 7 5 11 2 2" xfId="49023"/>
    <cellStyle name="Total 2 7 5 11 2 3" xfId="49024"/>
    <cellStyle name="Total 2 7 5 11 3" xfId="49025"/>
    <cellStyle name="Total 2 7 5 11 3 2" xfId="49026"/>
    <cellStyle name="Total 2 7 5 11 3 3" xfId="49027"/>
    <cellStyle name="Total 2 7 5 11 4" xfId="49028"/>
    <cellStyle name="Total 2 7 5 11 4 2" xfId="49029"/>
    <cellStyle name="Total 2 7 5 11 4 3" xfId="49030"/>
    <cellStyle name="Total 2 7 5 11 5" xfId="49031"/>
    <cellStyle name="Total 2 7 5 11 5 2" xfId="49032"/>
    <cellStyle name="Total 2 7 5 11 5 3" xfId="49033"/>
    <cellStyle name="Total 2 7 5 11 6" xfId="49034"/>
    <cellStyle name="Total 2 7 5 11 6 2" xfId="49035"/>
    <cellStyle name="Total 2 7 5 11 6 3" xfId="49036"/>
    <cellStyle name="Total 2 7 5 11 7" xfId="49037"/>
    <cellStyle name="Total 2 7 5 11 8" xfId="49038"/>
    <cellStyle name="Total 2 7 5 12" xfId="49039"/>
    <cellStyle name="Total 2 7 5 12 2" xfId="49040"/>
    <cellStyle name="Total 2 7 5 12 2 2" xfId="49041"/>
    <cellStyle name="Total 2 7 5 12 2 3" xfId="49042"/>
    <cellStyle name="Total 2 7 5 12 3" xfId="49043"/>
    <cellStyle name="Total 2 7 5 12 3 2" xfId="49044"/>
    <cellStyle name="Total 2 7 5 12 3 3" xfId="49045"/>
    <cellStyle name="Total 2 7 5 12 4" xfId="49046"/>
    <cellStyle name="Total 2 7 5 12 4 2" xfId="49047"/>
    <cellStyle name="Total 2 7 5 12 4 3" xfId="49048"/>
    <cellStyle name="Total 2 7 5 12 5" xfId="49049"/>
    <cellStyle name="Total 2 7 5 12 5 2" xfId="49050"/>
    <cellStyle name="Total 2 7 5 12 5 3" xfId="49051"/>
    <cellStyle name="Total 2 7 5 12 6" xfId="49052"/>
    <cellStyle name="Total 2 7 5 12 6 2" xfId="49053"/>
    <cellStyle name="Total 2 7 5 12 6 3" xfId="49054"/>
    <cellStyle name="Total 2 7 5 12 7" xfId="49055"/>
    <cellStyle name="Total 2 7 5 12 8" xfId="49056"/>
    <cellStyle name="Total 2 7 5 13" xfId="49057"/>
    <cellStyle name="Total 2 7 5 13 2" xfId="49058"/>
    <cellStyle name="Total 2 7 5 13 2 2" xfId="49059"/>
    <cellStyle name="Total 2 7 5 13 2 3" xfId="49060"/>
    <cellStyle name="Total 2 7 5 13 3" xfId="49061"/>
    <cellStyle name="Total 2 7 5 13 3 2" xfId="49062"/>
    <cellStyle name="Total 2 7 5 13 3 3" xfId="49063"/>
    <cellStyle name="Total 2 7 5 13 4" xfId="49064"/>
    <cellStyle name="Total 2 7 5 13 4 2" xfId="49065"/>
    <cellStyle name="Total 2 7 5 13 4 3" xfId="49066"/>
    <cellStyle name="Total 2 7 5 13 5" xfId="49067"/>
    <cellStyle name="Total 2 7 5 13 5 2" xfId="49068"/>
    <cellStyle name="Total 2 7 5 13 5 3" xfId="49069"/>
    <cellStyle name="Total 2 7 5 13 6" xfId="49070"/>
    <cellStyle name="Total 2 7 5 13 6 2" xfId="49071"/>
    <cellStyle name="Total 2 7 5 13 6 3" xfId="49072"/>
    <cellStyle name="Total 2 7 5 13 7" xfId="49073"/>
    <cellStyle name="Total 2 7 5 13 8" xfId="49074"/>
    <cellStyle name="Total 2 7 5 14" xfId="49075"/>
    <cellStyle name="Total 2 7 5 14 2" xfId="49076"/>
    <cellStyle name="Total 2 7 5 14 2 2" xfId="49077"/>
    <cellStyle name="Total 2 7 5 14 2 3" xfId="49078"/>
    <cellStyle name="Total 2 7 5 14 3" xfId="49079"/>
    <cellStyle name="Total 2 7 5 14 3 2" xfId="49080"/>
    <cellStyle name="Total 2 7 5 14 3 3" xfId="49081"/>
    <cellStyle name="Total 2 7 5 14 4" xfId="49082"/>
    <cellStyle name="Total 2 7 5 14 4 2" xfId="49083"/>
    <cellStyle name="Total 2 7 5 14 4 3" xfId="49084"/>
    <cellStyle name="Total 2 7 5 14 5" xfId="49085"/>
    <cellStyle name="Total 2 7 5 14 5 2" xfId="49086"/>
    <cellStyle name="Total 2 7 5 14 5 3" xfId="49087"/>
    <cellStyle name="Total 2 7 5 14 6" xfId="49088"/>
    <cellStyle name="Total 2 7 5 14 6 2" xfId="49089"/>
    <cellStyle name="Total 2 7 5 14 6 3" xfId="49090"/>
    <cellStyle name="Total 2 7 5 14 7" xfId="49091"/>
    <cellStyle name="Total 2 7 5 14 8" xfId="49092"/>
    <cellStyle name="Total 2 7 5 15" xfId="49093"/>
    <cellStyle name="Total 2 7 5 15 2" xfId="49094"/>
    <cellStyle name="Total 2 7 5 15 3" xfId="49095"/>
    <cellStyle name="Total 2 7 5 16" xfId="49096"/>
    <cellStyle name="Total 2 7 5 16 2" xfId="49097"/>
    <cellStyle name="Total 2 7 5 16 3" xfId="49098"/>
    <cellStyle name="Total 2 7 5 17" xfId="49099"/>
    <cellStyle name="Total 2 7 5 18" xfId="49100"/>
    <cellStyle name="Total 2 7 5 2" xfId="49101"/>
    <cellStyle name="Total 2 7 5 2 2" xfId="49102"/>
    <cellStyle name="Total 2 7 5 2 2 2" xfId="49103"/>
    <cellStyle name="Total 2 7 5 2 2 3" xfId="49104"/>
    <cellStyle name="Total 2 7 5 2 3" xfId="49105"/>
    <cellStyle name="Total 2 7 5 2 3 2" xfId="49106"/>
    <cellStyle name="Total 2 7 5 2 3 3" xfId="49107"/>
    <cellStyle name="Total 2 7 5 2 4" xfId="49108"/>
    <cellStyle name="Total 2 7 5 2 4 2" xfId="49109"/>
    <cellStyle name="Total 2 7 5 2 4 3" xfId="49110"/>
    <cellStyle name="Total 2 7 5 2 5" xfId="49111"/>
    <cellStyle name="Total 2 7 5 2 5 2" xfId="49112"/>
    <cellStyle name="Total 2 7 5 2 5 3" xfId="49113"/>
    <cellStyle name="Total 2 7 5 2 6" xfId="49114"/>
    <cellStyle name="Total 2 7 5 2 6 2" xfId="49115"/>
    <cellStyle name="Total 2 7 5 2 6 3" xfId="49116"/>
    <cellStyle name="Total 2 7 5 2 7" xfId="49117"/>
    <cellStyle name="Total 2 7 5 2 8" xfId="49118"/>
    <cellStyle name="Total 2 7 5 2 9" xfId="49119"/>
    <cellStyle name="Total 2 7 5 3" xfId="49120"/>
    <cellStyle name="Total 2 7 5 3 2" xfId="49121"/>
    <cellStyle name="Total 2 7 5 3 2 2" xfId="49122"/>
    <cellStyle name="Total 2 7 5 3 2 3" xfId="49123"/>
    <cellStyle name="Total 2 7 5 3 3" xfId="49124"/>
    <cellStyle name="Total 2 7 5 3 3 2" xfId="49125"/>
    <cellStyle name="Total 2 7 5 3 3 3" xfId="49126"/>
    <cellStyle name="Total 2 7 5 3 4" xfId="49127"/>
    <cellStyle name="Total 2 7 5 3 4 2" xfId="49128"/>
    <cellStyle name="Total 2 7 5 3 4 3" xfId="49129"/>
    <cellStyle name="Total 2 7 5 3 5" xfId="49130"/>
    <cellStyle name="Total 2 7 5 3 5 2" xfId="49131"/>
    <cellStyle name="Total 2 7 5 3 5 3" xfId="49132"/>
    <cellStyle name="Total 2 7 5 3 6" xfId="49133"/>
    <cellStyle name="Total 2 7 5 3 6 2" xfId="49134"/>
    <cellStyle name="Total 2 7 5 3 6 3" xfId="49135"/>
    <cellStyle name="Total 2 7 5 3 7" xfId="49136"/>
    <cellStyle name="Total 2 7 5 3 8" xfId="49137"/>
    <cellStyle name="Total 2 7 5 3 9" xfId="49138"/>
    <cellStyle name="Total 2 7 5 4" xfId="49139"/>
    <cellStyle name="Total 2 7 5 4 2" xfId="49140"/>
    <cellStyle name="Total 2 7 5 4 2 2" xfId="49141"/>
    <cellStyle name="Total 2 7 5 4 2 3" xfId="49142"/>
    <cellStyle name="Total 2 7 5 4 3" xfId="49143"/>
    <cellStyle name="Total 2 7 5 4 3 2" xfId="49144"/>
    <cellStyle name="Total 2 7 5 4 3 3" xfId="49145"/>
    <cellStyle name="Total 2 7 5 4 4" xfId="49146"/>
    <cellStyle name="Total 2 7 5 4 4 2" xfId="49147"/>
    <cellStyle name="Total 2 7 5 4 4 3" xfId="49148"/>
    <cellStyle name="Total 2 7 5 4 5" xfId="49149"/>
    <cellStyle name="Total 2 7 5 4 5 2" xfId="49150"/>
    <cellStyle name="Total 2 7 5 4 5 3" xfId="49151"/>
    <cellStyle name="Total 2 7 5 4 6" xfId="49152"/>
    <cellStyle name="Total 2 7 5 4 6 2" xfId="49153"/>
    <cellStyle name="Total 2 7 5 4 6 3" xfId="49154"/>
    <cellStyle name="Total 2 7 5 4 7" xfId="49155"/>
    <cellStyle name="Total 2 7 5 4 8" xfId="49156"/>
    <cellStyle name="Total 2 7 5 4 9" xfId="49157"/>
    <cellStyle name="Total 2 7 5 5" xfId="49158"/>
    <cellStyle name="Total 2 7 5 5 2" xfId="49159"/>
    <cellStyle name="Total 2 7 5 5 2 2" xfId="49160"/>
    <cellStyle name="Total 2 7 5 5 2 3" xfId="49161"/>
    <cellStyle name="Total 2 7 5 5 3" xfId="49162"/>
    <cellStyle name="Total 2 7 5 5 3 2" xfId="49163"/>
    <cellStyle name="Total 2 7 5 5 3 3" xfId="49164"/>
    <cellStyle name="Total 2 7 5 5 4" xfId="49165"/>
    <cellStyle name="Total 2 7 5 5 4 2" xfId="49166"/>
    <cellStyle name="Total 2 7 5 5 4 3" xfId="49167"/>
    <cellStyle name="Total 2 7 5 5 5" xfId="49168"/>
    <cellStyle name="Total 2 7 5 5 5 2" xfId="49169"/>
    <cellStyle name="Total 2 7 5 5 5 3" xfId="49170"/>
    <cellStyle name="Total 2 7 5 5 6" xfId="49171"/>
    <cellStyle name="Total 2 7 5 5 6 2" xfId="49172"/>
    <cellStyle name="Total 2 7 5 5 6 3" xfId="49173"/>
    <cellStyle name="Total 2 7 5 5 7" xfId="49174"/>
    <cellStyle name="Total 2 7 5 5 8" xfId="49175"/>
    <cellStyle name="Total 2 7 5 5 9" xfId="49176"/>
    <cellStyle name="Total 2 7 5 6" xfId="49177"/>
    <cellStyle name="Total 2 7 5 6 2" xfId="49178"/>
    <cellStyle name="Total 2 7 5 6 2 2" xfId="49179"/>
    <cellStyle name="Total 2 7 5 6 2 3" xfId="49180"/>
    <cellStyle name="Total 2 7 5 6 3" xfId="49181"/>
    <cellStyle name="Total 2 7 5 6 3 2" xfId="49182"/>
    <cellStyle name="Total 2 7 5 6 3 3" xfId="49183"/>
    <cellStyle name="Total 2 7 5 6 4" xfId="49184"/>
    <cellStyle name="Total 2 7 5 6 4 2" xfId="49185"/>
    <cellStyle name="Total 2 7 5 6 4 3" xfId="49186"/>
    <cellStyle name="Total 2 7 5 6 5" xfId="49187"/>
    <cellStyle name="Total 2 7 5 6 5 2" xfId="49188"/>
    <cellStyle name="Total 2 7 5 6 5 3" xfId="49189"/>
    <cellStyle name="Total 2 7 5 6 6" xfId="49190"/>
    <cellStyle name="Total 2 7 5 6 6 2" xfId="49191"/>
    <cellStyle name="Total 2 7 5 6 6 3" xfId="49192"/>
    <cellStyle name="Total 2 7 5 6 7" xfId="49193"/>
    <cellStyle name="Total 2 7 5 6 8" xfId="49194"/>
    <cellStyle name="Total 2 7 5 6 9" xfId="49195"/>
    <cellStyle name="Total 2 7 5 7" xfId="49196"/>
    <cellStyle name="Total 2 7 5 7 2" xfId="49197"/>
    <cellStyle name="Total 2 7 5 7 2 2" xfId="49198"/>
    <cellStyle name="Total 2 7 5 7 2 3" xfId="49199"/>
    <cellStyle name="Total 2 7 5 7 3" xfId="49200"/>
    <cellStyle name="Total 2 7 5 7 3 2" xfId="49201"/>
    <cellStyle name="Total 2 7 5 7 3 3" xfId="49202"/>
    <cellStyle name="Total 2 7 5 7 4" xfId="49203"/>
    <cellStyle name="Total 2 7 5 7 4 2" xfId="49204"/>
    <cellStyle name="Total 2 7 5 7 4 3" xfId="49205"/>
    <cellStyle name="Total 2 7 5 7 5" xfId="49206"/>
    <cellStyle name="Total 2 7 5 7 5 2" xfId="49207"/>
    <cellStyle name="Total 2 7 5 7 5 3" xfId="49208"/>
    <cellStyle name="Total 2 7 5 7 6" xfId="49209"/>
    <cellStyle name="Total 2 7 5 7 6 2" xfId="49210"/>
    <cellStyle name="Total 2 7 5 7 6 3" xfId="49211"/>
    <cellStyle name="Total 2 7 5 7 7" xfId="49212"/>
    <cellStyle name="Total 2 7 5 7 8" xfId="49213"/>
    <cellStyle name="Total 2 7 5 7 9" xfId="49214"/>
    <cellStyle name="Total 2 7 5 8" xfId="49215"/>
    <cellStyle name="Total 2 7 5 8 2" xfId="49216"/>
    <cellStyle name="Total 2 7 5 8 2 2" xfId="49217"/>
    <cellStyle name="Total 2 7 5 8 2 3" xfId="49218"/>
    <cellStyle name="Total 2 7 5 8 3" xfId="49219"/>
    <cellStyle name="Total 2 7 5 8 3 2" xfId="49220"/>
    <cellStyle name="Total 2 7 5 8 3 3" xfId="49221"/>
    <cellStyle name="Total 2 7 5 8 4" xfId="49222"/>
    <cellStyle name="Total 2 7 5 8 4 2" xfId="49223"/>
    <cellStyle name="Total 2 7 5 8 4 3" xfId="49224"/>
    <cellStyle name="Total 2 7 5 8 5" xfId="49225"/>
    <cellStyle name="Total 2 7 5 8 5 2" xfId="49226"/>
    <cellStyle name="Total 2 7 5 8 5 3" xfId="49227"/>
    <cellStyle name="Total 2 7 5 8 6" xfId="49228"/>
    <cellStyle name="Total 2 7 5 8 6 2" xfId="49229"/>
    <cellStyle name="Total 2 7 5 8 6 3" xfId="49230"/>
    <cellStyle name="Total 2 7 5 8 7" xfId="49231"/>
    <cellStyle name="Total 2 7 5 8 8" xfId="49232"/>
    <cellStyle name="Total 2 7 5 8 9" xfId="49233"/>
    <cellStyle name="Total 2 7 5 9" xfId="49234"/>
    <cellStyle name="Total 2 7 5 9 2" xfId="49235"/>
    <cellStyle name="Total 2 7 5 9 2 2" xfId="49236"/>
    <cellStyle name="Total 2 7 5 9 2 3" xfId="49237"/>
    <cellStyle name="Total 2 7 5 9 3" xfId="49238"/>
    <cellStyle name="Total 2 7 5 9 3 2" xfId="49239"/>
    <cellStyle name="Total 2 7 5 9 3 3" xfId="49240"/>
    <cellStyle name="Total 2 7 5 9 4" xfId="49241"/>
    <cellStyle name="Total 2 7 5 9 4 2" xfId="49242"/>
    <cellStyle name="Total 2 7 5 9 4 3" xfId="49243"/>
    <cellStyle name="Total 2 7 5 9 5" xfId="49244"/>
    <cellStyle name="Total 2 7 5 9 5 2" xfId="49245"/>
    <cellStyle name="Total 2 7 5 9 5 3" xfId="49246"/>
    <cellStyle name="Total 2 7 5 9 6" xfId="49247"/>
    <cellStyle name="Total 2 7 5 9 6 2" xfId="49248"/>
    <cellStyle name="Total 2 7 5 9 6 3" xfId="49249"/>
    <cellStyle name="Total 2 7 5 9 7" xfId="49250"/>
    <cellStyle name="Total 2 7 5 9 8" xfId="49251"/>
    <cellStyle name="Total 2 7 6" xfId="49252"/>
    <cellStyle name="Total 2 7 6 10" xfId="49253"/>
    <cellStyle name="Total 2 7 6 11" xfId="49254"/>
    <cellStyle name="Total 2 7 6 2" xfId="49255"/>
    <cellStyle name="Total 2 7 6 2 2" xfId="49256"/>
    <cellStyle name="Total 2 7 6 2 3" xfId="49257"/>
    <cellStyle name="Total 2 7 6 2 4" xfId="49258"/>
    <cellStyle name="Total 2 7 6 3" xfId="49259"/>
    <cellStyle name="Total 2 7 6 3 2" xfId="49260"/>
    <cellStyle name="Total 2 7 6 3 3" xfId="49261"/>
    <cellStyle name="Total 2 7 6 3 4" xfId="49262"/>
    <cellStyle name="Total 2 7 6 4" xfId="49263"/>
    <cellStyle name="Total 2 7 6 4 2" xfId="49264"/>
    <cellStyle name="Total 2 7 6 4 3" xfId="49265"/>
    <cellStyle name="Total 2 7 6 4 4" xfId="49266"/>
    <cellStyle name="Total 2 7 6 5" xfId="49267"/>
    <cellStyle name="Total 2 7 6 5 2" xfId="49268"/>
    <cellStyle name="Total 2 7 6 5 3" xfId="49269"/>
    <cellStyle name="Total 2 7 6 5 4" xfId="49270"/>
    <cellStyle name="Total 2 7 6 6" xfId="49271"/>
    <cellStyle name="Total 2 7 6 6 2" xfId="49272"/>
    <cellStyle name="Total 2 7 6 6 3" xfId="49273"/>
    <cellStyle name="Total 2 7 6 6 4" xfId="49274"/>
    <cellStyle name="Total 2 7 6 7" xfId="49275"/>
    <cellStyle name="Total 2 7 6 8" xfId="49276"/>
    <cellStyle name="Total 2 7 6 9" xfId="49277"/>
    <cellStyle name="Total 2 7 7" xfId="49278"/>
    <cellStyle name="Total 2 7 7 10" xfId="49279"/>
    <cellStyle name="Total 2 7 7 2" xfId="49280"/>
    <cellStyle name="Total 2 7 7 2 2" xfId="49281"/>
    <cellStyle name="Total 2 7 7 2 3" xfId="49282"/>
    <cellStyle name="Total 2 7 7 2 4" xfId="49283"/>
    <cellStyle name="Total 2 7 7 3" xfId="49284"/>
    <cellStyle name="Total 2 7 7 3 2" xfId="49285"/>
    <cellStyle name="Total 2 7 7 3 3" xfId="49286"/>
    <cellStyle name="Total 2 7 7 3 4" xfId="49287"/>
    <cellStyle name="Total 2 7 7 4" xfId="49288"/>
    <cellStyle name="Total 2 7 7 4 2" xfId="49289"/>
    <cellStyle name="Total 2 7 7 4 3" xfId="49290"/>
    <cellStyle name="Total 2 7 7 4 4" xfId="49291"/>
    <cellStyle name="Total 2 7 7 5" xfId="49292"/>
    <cellStyle name="Total 2 7 7 5 2" xfId="49293"/>
    <cellStyle name="Total 2 7 7 5 3" xfId="49294"/>
    <cellStyle name="Total 2 7 7 5 4" xfId="49295"/>
    <cellStyle name="Total 2 7 7 6" xfId="49296"/>
    <cellStyle name="Total 2 7 7 6 2" xfId="49297"/>
    <cellStyle name="Total 2 7 7 6 3" xfId="49298"/>
    <cellStyle name="Total 2 7 7 6 4" xfId="49299"/>
    <cellStyle name="Total 2 7 7 7" xfId="49300"/>
    <cellStyle name="Total 2 7 7 8" xfId="49301"/>
    <cellStyle name="Total 2 7 7 9" xfId="49302"/>
    <cellStyle name="Total 2 7 8" xfId="49303"/>
    <cellStyle name="Total 2 7 8 2" xfId="49304"/>
    <cellStyle name="Total 2 7 8 2 2" xfId="49305"/>
    <cellStyle name="Total 2 7 8 2 3" xfId="49306"/>
    <cellStyle name="Total 2 7 8 3" xfId="49307"/>
    <cellStyle name="Total 2 7 8 3 2" xfId="49308"/>
    <cellStyle name="Total 2 7 8 3 3" xfId="49309"/>
    <cellStyle name="Total 2 7 8 4" xfId="49310"/>
    <cellStyle name="Total 2 7 8 4 2" xfId="49311"/>
    <cellStyle name="Total 2 7 8 4 3" xfId="49312"/>
    <cellStyle name="Total 2 7 8 5" xfId="49313"/>
    <cellStyle name="Total 2 7 8 5 2" xfId="49314"/>
    <cellStyle name="Total 2 7 8 5 3" xfId="49315"/>
    <cellStyle name="Total 2 7 8 6" xfId="49316"/>
    <cellStyle name="Total 2 7 8 6 2" xfId="49317"/>
    <cellStyle name="Total 2 7 8 6 3" xfId="49318"/>
    <cellStyle name="Total 2 7 8 7" xfId="49319"/>
    <cellStyle name="Total 2 7 8 8" xfId="49320"/>
    <cellStyle name="Total 2 7 8 9" xfId="49321"/>
    <cellStyle name="Total 2 7 9" xfId="49322"/>
    <cellStyle name="Total 2 7 9 2" xfId="49323"/>
    <cellStyle name="Total 2 7 9 2 2" xfId="49324"/>
    <cellStyle name="Total 2 7 9 2 3" xfId="49325"/>
    <cellStyle name="Total 2 7 9 3" xfId="49326"/>
    <cellStyle name="Total 2 7 9 3 2" xfId="49327"/>
    <cellStyle name="Total 2 7 9 3 3" xfId="49328"/>
    <cellStyle name="Total 2 7 9 4" xfId="49329"/>
    <cellStyle name="Total 2 7 9 4 2" xfId="49330"/>
    <cellStyle name="Total 2 7 9 4 3" xfId="49331"/>
    <cellStyle name="Total 2 7 9 5" xfId="49332"/>
    <cellStyle name="Total 2 7 9 5 2" xfId="49333"/>
    <cellStyle name="Total 2 7 9 5 3" xfId="49334"/>
    <cellStyle name="Total 2 7 9 6" xfId="49335"/>
    <cellStyle name="Total 2 7 9 6 2" xfId="49336"/>
    <cellStyle name="Total 2 7 9 6 3" xfId="49337"/>
    <cellStyle name="Total 2 7 9 7" xfId="49338"/>
    <cellStyle name="Total 2 7 9 8" xfId="49339"/>
    <cellStyle name="Total 2 7 9 9" xfId="49340"/>
    <cellStyle name="Total 2 8" xfId="49341"/>
    <cellStyle name="Total 2 8 10" xfId="49342"/>
    <cellStyle name="Total 2 8 10 2" xfId="49343"/>
    <cellStyle name="Total 2 8 10 2 2" xfId="49344"/>
    <cellStyle name="Total 2 8 10 2 3" xfId="49345"/>
    <cellStyle name="Total 2 8 10 3" xfId="49346"/>
    <cellStyle name="Total 2 8 10 3 2" xfId="49347"/>
    <cellStyle name="Total 2 8 10 3 3" xfId="49348"/>
    <cellStyle name="Total 2 8 10 4" xfId="49349"/>
    <cellStyle name="Total 2 8 10 4 2" xfId="49350"/>
    <cellStyle name="Total 2 8 10 4 3" xfId="49351"/>
    <cellStyle name="Total 2 8 10 5" xfId="49352"/>
    <cellStyle name="Total 2 8 10 5 2" xfId="49353"/>
    <cellStyle name="Total 2 8 10 5 3" xfId="49354"/>
    <cellStyle name="Total 2 8 10 6" xfId="49355"/>
    <cellStyle name="Total 2 8 10 6 2" xfId="49356"/>
    <cellStyle name="Total 2 8 10 6 3" xfId="49357"/>
    <cellStyle name="Total 2 8 10 7" xfId="49358"/>
    <cellStyle name="Total 2 8 10 8" xfId="49359"/>
    <cellStyle name="Total 2 8 10 9" xfId="49360"/>
    <cellStyle name="Total 2 8 11" xfId="49361"/>
    <cellStyle name="Total 2 8 11 2" xfId="49362"/>
    <cellStyle name="Total 2 8 11 2 2" xfId="49363"/>
    <cellStyle name="Total 2 8 11 2 3" xfId="49364"/>
    <cellStyle name="Total 2 8 11 3" xfId="49365"/>
    <cellStyle name="Total 2 8 11 3 2" xfId="49366"/>
    <cellStyle name="Total 2 8 11 3 3" xfId="49367"/>
    <cellStyle name="Total 2 8 11 4" xfId="49368"/>
    <cellStyle name="Total 2 8 11 4 2" xfId="49369"/>
    <cellStyle name="Total 2 8 11 4 3" xfId="49370"/>
    <cellStyle name="Total 2 8 11 5" xfId="49371"/>
    <cellStyle name="Total 2 8 11 5 2" xfId="49372"/>
    <cellStyle name="Total 2 8 11 5 3" xfId="49373"/>
    <cellStyle name="Total 2 8 11 6" xfId="49374"/>
    <cellStyle name="Total 2 8 11 6 2" xfId="49375"/>
    <cellStyle name="Total 2 8 11 6 3" xfId="49376"/>
    <cellStyle name="Total 2 8 11 7" xfId="49377"/>
    <cellStyle name="Total 2 8 11 8" xfId="49378"/>
    <cellStyle name="Total 2 8 11 9" xfId="49379"/>
    <cellStyle name="Total 2 8 12" xfId="49380"/>
    <cellStyle name="Total 2 8 12 2" xfId="49381"/>
    <cellStyle name="Total 2 8 12 2 2" xfId="49382"/>
    <cellStyle name="Total 2 8 12 2 3" xfId="49383"/>
    <cellStyle name="Total 2 8 12 3" xfId="49384"/>
    <cellStyle name="Total 2 8 12 3 2" xfId="49385"/>
    <cellStyle name="Total 2 8 12 3 3" xfId="49386"/>
    <cellStyle name="Total 2 8 12 4" xfId="49387"/>
    <cellStyle name="Total 2 8 12 4 2" xfId="49388"/>
    <cellStyle name="Total 2 8 12 4 3" xfId="49389"/>
    <cellStyle name="Total 2 8 12 5" xfId="49390"/>
    <cellStyle name="Total 2 8 12 5 2" xfId="49391"/>
    <cellStyle name="Total 2 8 12 5 3" xfId="49392"/>
    <cellStyle name="Total 2 8 12 6" xfId="49393"/>
    <cellStyle name="Total 2 8 12 6 2" xfId="49394"/>
    <cellStyle name="Total 2 8 12 6 3" xfId="49395"/>
    <cellStyle name="Total 2 8 12 7" xfId="49396"/>
    <cellStyle name="Total 2 8 12 8" xfId="49397"/>
    <cellStyle name="Total 2 8 12 9" xfId="49398"/>
    <cellStyle name="Total 2 8 13" xfId="49399"/>
    <cellStyle name="Total 2 8 13 2" xfId="49400"/>
    <cellStyle name="Total 2 8 13 2 2" xfId="49401"/>
    <cellStyle name="Total 2 8 13 2 3" xfId="49402"/>
    <cellStyle name="Total 2 8 13 3" xfId="49403"/>
    <cellStyle name="Total 2 8 13 3 2" xfId="49404"/>
    <cellStyle name="Total 2 8 13 3 3" xfId="49405"/>
    <cellStyle name="Total 2 8 13 4" xfId="49406"/>
    <cellStyle name="Total 2 8 13 4 2" xfId="49407"/>
    <cellStyle name="Total 2 8 13 4 3" xfId="49408"/>
    <cellStyle name="Total 2 8 13 5" xfId="49409"/>
    <cellStyle name="Total 2 8 13 5 2" xfId="49410"/>
    <cellStyle name="Total 2 8 13 5 3" xfId="49411"/>
    <cellStyle name="Total 2 8 13 6" xfId="49412"/>
    <cellStyle name="Total 2 8 13 6 2" xfId="49413"/>
    <cellStyle name="Total 2 8 13 6 3" xfId="49414"/>
    <cellStyle name="Total 2 8 13 7" xfId="49415"/>
    <cellStyle name="Total 2 8 13 8" xfId="49416"/>
    <cellStyle name="Total 2 8 13 9" xfId="49417"/>
    <cellStyle name="Total 2 8 14" xfId="49418"/>
    <cellStyle name="Total 2 8 14 2" xfId="49419"/>
    <cellStyle name="Total 2 8 14 3" xfId="49420"/>
    <cellStyle name="Total 2 8 14 4" xfId="49421"/>
    <cellStyle name="Total 2 8 15" xfId="49422"/>
    <cellStyle name="Total 2 8 16" xfId="49423"/>
    <cellStyle name="Total 2 8 17" xfId="49424"/>
    <cellStyle name="Total 2 8 18" xfId="49425"/>
    <cellStyle name="Total 2 8 19" xfId="49426"/>
    <cellStyle name="Total 2 8 2" xfId="49427"/>
    <cellStyle name="Total 2 8 2 10" xfId="49428"/>
    <cellStyle name="Total 2 8 2 10 2" xfId="49429"/>
    <cellStyle name="Total 2 8 2 10 2 2" xfId="49430"/>
    <cellStyle name="Total 2 8 2 10 2 3" xfId="49431"/>
    <cellStyle name="Total 2 8 2 10 3" xfId="49432"/>
    <cellStyle name="Total 2 8 2 10 3 2" xfId="49433"/>
    <cellStyle name="Total 2 8 2 10 3 3" xfId="49434"/>
    <cellStyle name="Total 2 8 2 10 4" xfId="49435"/>
    <cellStyle name="Total 2 8 2 10 4 2" xfId="49436"/>
    <cellStyle name="Total 2 8 2 10 4 3" xfId="49437"/>
    <cellStyle name="Total 2 8 2 10 5" xfId="49438"/>
    <cellStyle name="Total 2 8 2 10 5 2" xfId="49439"/>
    <cellStyle name="Total 2 8 2 10 5 3" xfId="49440"/>
    <cellStyle name="Total 2 8 2 10 6" xfId="49441"/>
    <cellStyle name="Total 2 8 2 10 6 2" xfId="49442"/>
    <cellStyle name="Total 2 8 2 10 6 3" xfId="49443"/>
    <cellStyle name="Total 2 8 2 10 7" xfId="49444"/>
    <cellStyle name="Total 2 8 2 10 8" xfId="49445"/>
    <cellStyle name="Total 2 8 2 11" xfId="49446"/>
    <cellStyle name="Total 2 8 2 11 2" xfId="49447"/>
    <cellStyle name="Total 2 8 2 11 2 2" xfId="49448"/>
    <cellStyle name="Total 2 8 2 11 2 3" xfId="49449"/>
    <cellStyle name="Total 2 8 2 11 3" xfId="49450"/>
    <cellStyle name="Total 2 8 2 11 3 2" xfId="49451"/>
    <cellStyle name="Total 2 8 2 11 3 3" xfId="49452"/>
    <cellStyle name="Total 2 8 2 11 4" xfId="49453"/>
    <cellStyle name="Total 2 8 2 11 4 2" xfId="49454"/>
    <cellStyle name="Total 2 8 2 11 4 3" xfId="49455"/>
    <cellStyle name="Total 2 8 2 11 5" xfId="49456"/>
    <cellStyle name="Total 2 8 2 11 5 2" xfId="49457"/>
    <cellStyle name="Total 2 8 2 11 5 3" xfId="49458"/>
    <cellStyle name="Total 2 8 2 11 6" xfId="49459"/>
    <cellStyle name="Total 2 8 2 11 6 2" xfId="49460"/>
    <cellStyle name="Total 2 8 2 11 6 3" xfId="49461"/>
    <cellStyle name="Total 2 8 2 11 7" xfId="49462"/>
    <cellStyle name="Total 2 8 2 11 8" xfId="49463"/>
    <cellStyle name="Total 2 8 2 12" xfId="49464"/>
    <cellStyle name="Total 2 8 2 12 2" xfId="49465"/>
    <cellStyle name="Total 2 8 2 12 2 2" xfId="49466"/>
    <cellStyle name="Total 2 8 2 12 2 3" xfId="49467"/>
    <cellStyle name="Total 2 8 2 12 3" xfId="49468"/>
    <cellStyle name="Total 2 8 2 12 3 2" xfId="49469"/>
    <cellStyle name="Total 2 8 2 12 3 3" xfId="49470"/>
    <cellStyle name="Total 2 8 2 12 4" xfId="49471"/>
    <cellStyle name="Total 2 8 2 12 4 2" xfId="49472"/>
    <cellStyle name="Total 2 8 2 12 4 3" xfId="49473"/>
    <cellStyle name="Total 2 8 2 12 5" xfId="49474"/>
    <cellStyle name="Total 2 8 2 12 5 2" xfId="49475"/>
    <cellStyle name="Total 2 8 2 12 5 3" xfId="49476"/>
    <cellStyle name="Total 2 8 2 12 6" xfId="49477"/>
    <cellStyle name="Total 2 8 2 12 6 2" xfId="49478"/>
    <cellStyle name="Total 2 8 2 12 6 3" xfId="49479"/>
    <cellStyle name="Total 2 8 2 12 7" xfId="49480"/>
    <cellStyle name="Total 2 8 2 12 8" xfId="49481"/>
    <cellStyle name="Total 2 8 2 13" xfId="49482"/>
    <cellStyle name="Total 2 8 2 13 2" xfId="49483"/>
    <cellStyle name="Total 2 8 2 13 2 2" xfId="49484"/>
    <cellStyle name="Total 2 8 2 13 2 3" xfId="49485"/>
    <cellStyle name="Total 2 8 2 13 3" xfId="49486"/>
    <cellStyle name="Total 2 8 2 13 3 2" xfId="49487"/>
    <cellStyle name="Total 2 8 2 13 3 3" xfId="49488"/>
    <cellStyle name="Total 2 8 2 13 4" xfId="49489"/>
    <cellStyle name="Total 2 8 2 13 4 2" xfId="49490"/>
    <cellStyle name="Total 2 8 2 13 4 3" xfId="49491"/>
    <cellStyle name="Total 2 8 2 13 5" xfId="49492"/>
    <cellStyle name="Total 2 8 2 13 5 2" xfId="49493"/>
    <cellStyle name="Total 2 8 2 13 5 3" xfId="49494"/>
    <cellStyle name="Total 2 8 2 13 6" xfId="49495"/>
    <cellStyle name="Total 2 8 2 13 6 2" xfId="49496"/>
    <cellStyle name="Total 2 8 2 13 6 3" xfId="49497"/>
    <cellStyle name="Total 2 8 2 13 7" xfId="49498"/>
    <cellStyle name="Total 2 8 2 13 8" xfId="49499"/>
    <cellStyle name="Total 2 8 2 14" xfId="49500"/>
    <cellStyle name="Total 2 8 2 14 2" xfId="49501"/>
    <cellStyle name="Total 2 8 2 14 2 2" xfId="49502"/>
    <cellStyle name="Total 2 8 2 14 2 3" xfId="49503"/>
    <cellStyle name="Total 2 8 2 14 3" xfId="49504"/>
    <cellStyle name="Total 2 8 2 14 3 2" xfId="49505"/>
    <cellStyle name="Total 2 8 2 14 3 3" xfId="49506"/>
    <cellStyle name="Total 2 8 2 14 4" xfId="49507"/>
    <cellStyle name="Total 2 8 2 14 4 2" xfId="49508"/>
    <cellStyle name="Total 2 8 2 14 4 3" xfId="49509"/>
    <cellStyle name="Total 2 8 2 14 5" xfId="49510"/>
    <cellStyle name="Total 2 8 2 14 5 2" xfId="49511"/>
    <cellStyle name="Total 2 8 2 14 5 3" xfId="49512"/>
    <cellStyle name="Total 2 8 2 14 6" xfId="49513"/>
    <cellStyle name="Total 2 8 2 14 6 2" xfId="49514"/>
    <cellStyle name="Total 2 8 2 14 6 3" xfId="49515"/>
    <cellStyle name="Total 2 8 2 14 7" xfId="49516"/>
    <cellStyle name="Total 2 8 2 14 8" xfId="49517"/>
    <cellStyle name="Total 2 8 2 15" xfId="49518"/>
    <cellStyle name="Total 2 8 2 15 2" xfId="49519"/>
    <cellStyle name="Total 2 8 2 15 3" xfId="49520"/>
    <cellStyle name="Total 2 8 2 16" xfId="49521"/>
    <cellStyle name="Total 2 8 2 16 2" xfId="49522"/>
    <cellStyle name="Total 2 8 2 16 3" xfId="49523"/>
    <cellStyle name="Total 2 8 2 17" xfId="49524"/>
    <cellStyle name="Total 2 8 2 18" xfId="49525"/>
    <cellStyle name="Total 2 8 2 2" xfId="49526"/>
    <cellStyle name="Total 2 8 2 2 2" xfId="49527"/>
    <cellStyle name="Total 2 8 2 2 2 2" xfId="49528"/>
    <cellStyle name="Total 2 8 2 2 2 3" xfId="49529"/>
    <cellStyle name="Total 2 8 2 2 3" xfId="49530"/>
    <cellStyle name="Total 2 8 2 2 3 2" xfId="49531"/>
    <cellStyle name="Total 2 8 2 2 3 3" xfId="49532"/>
    <cellStyle name="Total 2 8 2 2 4" xfId="49533"/>
    <cellStyle name="Total 2 8 2 2 4 2" xfId="49534"/>
    <cellStyle name="Total 2 8 2 2 4 3" xfId="49535"/>
    <cellStyle name="Total 2 8 2 2 5" xfId="49536"/>
    <cellStyle name="Total 2 8 2 2 5 2" xfId="49537"/>
    <cellStyle name="Total 2 8 2 2 5 3" xfId="49538"/>
    <cellStyle name="Total 2 8 2 2 6" xfId="49539"/>
    <cellStyle name="Total 2 8 2 2 6 2" xfId="49540"/>
    <cellStyle name="Total 2 8 2 2 6 3" xfId="49541"/>
    <cellStyle name="Total 2 8 2 2 7" xfId="49542"/>
    <cellStyle name="Total 2 8 2 2 8" xfId="49543"/>
    <cellStyle name="Total 2 8 2 2 9" xfId="49544"/>
    <cellStyle name="Total 2 8 2 3" xfId="49545"/>
    <cellStyle name="Total 2 8 2 3 2" xfId="49546"/>
    <cellStyle name="Total 2 8 2 3 2 2" xfId="49547"/>
    <cellStyle name="Total 2 8 2 3 2 3" xfId="49548"/>
    <cellStyle name="Total 2 8 2 3 3" xfId="49549"/>
    <cellStyle name="Total 2 8 2 3 3 2" xfId="49550"/>
    <cellStyle name="Total 2 8 2 3 3 3" xfId="49551"/>
    <cellStyle name="Total 2 8 2 3 4" xfId="49552"/>
    <cellStyle name="Total 2 8 2 3 4 2" xfId="49553"/>
    <cellStyle name="Total 2 8 2 3 4 3" xfId="49554"/>
    <cellStyle name="Total 2 8 2 3 5" xfId="49555"/>
    <cellStyle name="Total 2 8 2 3 5 2" xfId="49556"/>
    <cellStyle name="Total 2 8 2 3 5 3" xfId="49557"/>
    <cellStyle name="Total 2 8 2 3 6" xfId="49558"/>
    <cellStyle name="Total 2 8 2 3 6 2" xfId="49559"/>
    <cellStyle name="Total 2 8 2 3 6 3" xfId="49560"/>
    <cellStyle name="Total 2 8 2 3 7" xfId="49561"/>
    <cellStyle name="Total 2 8 2 3 8" xfId="49562"/>
    <cellStyle name="Total 2 8 2 3 9" xfId="49563"/>
    <cellStyle name="Total 2 8 2 4" xfId="49564"/>
    <cellStyle name="Total 2 8 2 4 2" xfId="49565"/>
    <cellStyle name="Total 2 8 2 4 2 2" xfId="49566"/>
    <cellStyle name="Total 2 8 2 4 2 3" xfId="49567"/>
    <cellStyle name="Total 2 8 2 4 3" xfId="49568"/>
    <cellStyle name="Total 2 8 2 4 3 2" xfId="49569"/>
    <cellStyle name="Total 2 8 2 4 3 3" xfId="49570"/>
    <cellStyle name="Total 2 8 2 4 4" xfId="49571"/>
    <cellStyle name="Total 2 8 2 4 4 2" xfId="49572"/>
    <cellStyle name="Total 2 8 2 4 4 3" xfId="49573"/>
    <cellStyle name="Total 2 8 2 4 5" xfId="49574"/>
    <cellStyle name="Total 2 8 2 4 5 2" xfId="49575"/>
    <cellStyle name="Total 2 8 2 4 5 3" xfId="49576"/>
    <cellStyle name="Total 2 8 2 4 6" xfId="49577"/>
    <cellStyle name="Total 2 8 2 4 6 2" xfId="49578"/>
    <cellStyle name="Total 2 8 2 4 6 3" xfId="49579"/>
    <cellStyle name="Total 2 8 2 4 7" xfId="49580"/>
    <cellStyle name="Total 2 8 2 4 8" xfId="49581"/>
    <cellStyle name="Total 2 8 2 4 9" xfId="49582"/>
    <cellStyle name="Total 2 8 2 5" xfId="49583"/>
    <cellStyle name="Total 2 8 2 5 2" xfId="49584"/>
    <cellStyle name="Total 2 8 2 5 2 2" xfId="49585"/>
    <cellStyle name="Total 2 8 2 5 2 3" xfId="49586"/>
    <cellStyle name="Total 2 8 2 5 3" xfId="49587"/>
    <cellStyle name="Total 2 8 2 5 3 2" xfId="49588"/>
    <cellStyle name="Total 2 8 2 5 3 3" xfId="49589"/>
    <cellStyle name="Total 2 8 2 5 4" xfId="49590"/>
    <cellStyle name="Total 2 8 2 5 4 2" xfId="49591"/>
    <cellStyle name="Total 2 8 2 5 4 3" xfId="49592"/>
    <cellStyle name="Total 2 8 2 5 5" xfId="49593"/>
    <cellStyle name="Total 2 8 2 5 5 2" xfId="49594"/>
    <cellStyle name="Total 2 8 2 5 5 3" xfId="49595"/>
    <cellStyle name="Total 2 8 2 5 6" xfId="49596"/>
    <cellStyle name="Total 2 8 2 5 6 2" xfId="49597"/>
    <cellStyle name="Total 2 8 2 5 6 3" xfId="49598"/>
    <cellStyle name="Total 2 8 2 5 7" xfId="49599"/>
    <cellStyle name="Total 2 8 2 5 8" xfId="49600"/>
    <cellStyle name="Total 2 8 2 5 9" xfId="49601"/>
    <cellStyle name="Total 2 8 2 6" xfId="49602"/>
    <cellStyle name="Total 2 8 2 6 2" xfId="49603"/>
    <cellStyle name="Total 2 8 2 6 2 2" xfId="49604"/>
    <cellStyle name="Total 2 8 2 6 2 3" xfId="49605"/>
    <cellStyle name="Total 2 8 2 6 3" xfId="49606"/>
    <cellStyle name="Total 2 8 2 6 3 2" xfId="49607"/>
    <cellStyle name="Total 2 8 2 6 3 3" xfId="49608"/>
    <cellStyle name="Total 2 8 2 6 4" xfId="49609"/>
    <cellStyle name="Total 2 8 2 6 4 2" xfId="49610"/>
    <cellStyle name="Total 2 8 2 6 4 3" xfId="49611"/>
    <cellStyle name="Total 2 8 2 6 5" xfId="49612"/>
    <cellStyle name="Total 2 8 2 6 5 2" xfId="49613"/>
    <cellStyle name="Total 2 8 2 6 5 3" xfId="49614"/>
    <cellStyle name="Total 2 8 2 6 6" xfId="49615"/>
    <cellStyle name="Total 2 8 2 6 6 2" xfId="49616"/>
    <cellStyle name="Total 2 8 2 6 6 3" xfId="49617"/>
    <cellStyle name="Total 2 8 2 6 7" xfId="49618"/>
    <cellStyle name="Total 2 8 2 6 8" xfId="49619"/>
    <cellStyle name="Total 2 8 2 6 9" xfId="49620"/>
    <cellStyle name="Total 2 8 2 7" xfId="49621"/>
    <cellStyle name="Total 2 8 2 7 2" xfId="49622"/>
    <cellStyle name="Total 2 8 2 7 2 2" xfId="49623"/>
    <cellStyle name="Total 2 8 2 7 2 3" xfId="49624"/>
    <cellStyle name="Total 2 8 2 7 3" xfId="49625"/>
    <cellStyle name="Total 2 8 2 7 3 2" xfId="49626"/>
    <cellStyle name="Total 2 8 2 7 3 3" xfId="49627"/>
    <cellStyle name="Total 2 8 2 7 4" xfId="49628"/>
    <cellStyle name="Total 2 8 2 7 4 2" xfId="49629"/>
    <cellStyle name="Total 2 8 2 7 4 3" xfId="49630"/>
    <cellStyle name="Total 2 8 2 7 5" xfId="49631"/>
    <cellStyle name="Total 2 8 2 7 5 2" xfId="49632"/>
    <cellStyle name="Total 2 8 2 7 5 3" xfId="49633"/>
    <cellStyle name="Total 2 8 2 7 6" xfId="49634"/>
    <cellStyle name="Total 2 8 2 7 6 2" xfId="49635"/>
    <cellStyle name="Total 2 8 2 7 6 3" xfId="49636"/>
    <cellStyle name="Total 2 8 2 7 7" xfId="49637"/>
    <cellStyle name="Total 2 8 2 7 8" xfId="49638"/>
    <cellStyle name="Total 2 8 2 7 9" xfId="49639"/>
    <cellStyle name="Total 2 8 2 8" xfId="49640"/>
    <cellStyle name="Total 2 8 2 8 2" xfId="49641"/>
    <cellStyle name="Total 2 8 2 8 2 2" xfId="49642"/>
    <cellStyle name="Total 2 8 2 8 2 3" xfId="49643"/>
    <cellStyle name="Total 2 8 2 8 3" xfId="49644"/>
    <cellStyle name="Total 2 8 2 8 3 2" xfId="49645"/>
    <cellStyle name="Total 2 8 2 8 3 3" xfId="49646"/>
    <cellStyle name="Total 2 8 2 8 4" xfId="49647"/>
    <cellStyle name="Total 2 8 2 8 4 2" xfId="49648"/>
    <cellStyle name="Total 2 8 2 8 4 3" xfId="49649"/>
    <cellStyle name="Total 2 8 2 8 5" xfId="49650"/>
    <cellStyle name="Total 2 8 2 8 5 2" xfId="49651"/>
    <cellStyle name="Total 2 8 2 8 5 3" xfId="49652"/>
    <cellStyle name="Total 2 8 2 8 6" xfId="49653"/>
    <cellStyle name="Total 2 8 2 8 6 2" xfId="49654"/>
    <cellStyle name="Total 2 8 2 8 6 3" xfId="49655"/>
    <cellStyle name="Total 2 8 2 8 7" xfId="49656"/>
    <cellStyle name="Total 2 8 2 8 8" xfId="49657"/>
    <cellStyle name="Total 2 8 2 8 9" xfId="49658"/>
    <cellStyle name="Total 2 8 2 9" xfId="49659"/>
    <cellStyle name="Total 2 8 2 9 2" xfId="49660"/>
    <cellStyle name="Total 2 8 2 9 2 2" xfId="49661"/>
    <cellStyle name="Total 2 8 2 9 2 3" xfId="49662"/>
    <cellStyle name="Total 2 8 2 9 3" xfId="49663"/>
    <cellStyle name="Total 2 8 2 9 3 2" xfId="49664"/>
    <cellStyle name="Total 2 8 2 9 3 3" xfId="49665"/>
    <cellStyle name="Total 2 8 2 9 4" xfId="49666"/>
    <cellStyle name="Total 2 8 2 9 4 2" xfId="49667"/>
    <cellStyle name="Total 2 8 2 9 4 3" xfId="49668"/>
    <cellStyle name="Total 2 8 2 9 5" xfId="49669"/>
    <cellStyle name="Total 2 8 2 9 5 2" xfId="49670"/>
    <cellStyle name="Total 2 8 2 9 5 3" xfId="49671"/>
    <cellStyle name="Total 2 8 2 9 6" xfId="49672"/>
    <cellStyle name="Total 2 8 2 9 6 2" xfId="49673"/>
    <cellStyle name="Total 2 8 2 9 6 3" xfId="49674"/>
    <cellStyle name="Total 2 8 2 9 7" xfId="49675"/>
    <cellStyle name="Total 2 8 2 9 8" xfId="49676"/>
    <cellStyle name="Total 2 8 20" xfId="49677"/>
    <cellStyle name="Total 2 8 3" xfId="49678"/>
    <cellStyle name="Total 2 8 3 10" xfId="49679"/>
    <cellStyle name="Total 2 8 3 10 2" xfId="49680"/>
    <cellStyle name="Total 2 8 3 10 2 2" xfId="49681"/>
    <cellStyle name="Total 2 8 3 10 2 3" xfId="49682"/>
    <cellStyle name="Total 2 8 3 10 3" xfId="49683"/>
    <cellStyle name="Total 2 8 3 10 3 2" xfId="49684"/>
    <cellStyle name="Total 2 8 3 10 3 3" xfId="49685"/>
    <cellStyle name="Total 2 8 3 10 4" xfId="49686"/>
    <cellStyle name="Total 2 8 3 10 4 2" xfId="49687"/>
    <cellStyle name="Total 2 8 3 10 4 3" xfId="49688"/>
    <cellStyle name="Total 2 8 3 10 5" xfId="49689"/>
    <cellStyle name="Total 2 8 3 10 5 2" xfId="49690"/>
    <cellStyle name="Total 2 8 3 10 5 3" xfId="49691"/>
    <cellStyle name="Total 2 8 3 10 6" xfId="49692"/>
    <cellStyle name="Total 2 8 3 10 6 2" xfId="49693"/>
    <cellStyle name="Total 2 8 3 10 6 3" xfId="49694"/>
    <cellStyle name="Total 2 8 3 10 7" xfId="49695"/>
    <cellStyle name="Total 2 8 3 10 8" xfId="49696"/>
    <cellStyle name="Total 2 8 3 11" xfId="49697"/>
    <cellStyle name="Total 2 8 3 11 2" xfId="49698"/>
    <cellStyle name="Total 2 8 3 11 2 2" xfId="49699"/>
    <cellStyle name="Total 2 8 3 11 2 3" xfId="49700"/>
    <cellStyle name="Total 2 8 3 11 3" xfId="49701"/>
    <cellStyle name="Total 2 8 3 11 3 2" xfId="49702"/>
    <cellStyle name="Total 2 8 3 11 3 3" xfId="49703"/>
    <cellStyle name="Total 2 8 3 11 4" xfId="49704"/>
    <cellStyle name="Total 2 8 3 11 4 2" xfId="49705"/>
    <cellStyle name="Total 2 8 3 11 4 3" xfId="49706"/>
    <cellStyle name="Total 2 8 3 11 5" xfId="49707"/>
    <cellStyle name="Total 2 8 3 11 5 2" xfId="49708"/>
    <cellStyle name="Total 2 8 3 11 5 3" xfId="49709"/>
    <cellStyle name="Total 2 8 3 11 6" xfId="49710"/>
    <cellStyle name="Total 2 8 3 11 6 2" xfId="49711"/>
    <cellStyle name="Total 2 8 3 11 6 3" xfId="49712"/>
    <cellStyle name="Total 2 8 3 11 7" xfId="49713"/>
    <cellStyle name="Total 2 8 3 11 8" xfId="49714"/>
    <cellStyle name="Total 2 8 3 12" xfId="49715"/>
    <cellStyle name="Total 2 8 3 12 2" xfId="49716"/>
    <cellStyle name="Total 2 8 3 12 2 2" xfId="49717"/>
    <cellStyle name="Total 2 8 3 12 2 3" xfId="49718"/>
    <cellStyle name="Total 2 8 3 12 3" xfId="49719"/>
    <cellStyle name="Total 2 8 3 12 3 2" xfId="49720"/>
    <cellStyle name="Total 2 8 3 12 3 3" xfId="49721"/>
    <cellStyle name="Total 2 8 3 12 4" xfId="49722"/>
    <cellStyle name="Total 2 8 3 12 4 2" xfId="49723"/>
    <cellStyle name="Total 2 8 3 12 4 3" xfId="49724"/>
    <cellStyle name="Total 2 8 3 12 5" xfId="49725"/>
    <cellStyle name="Total 2 8 3 12 5 2" xfId="49726"/>
    <cellStyle name="Total 2 8 3 12 5 3" xfId="49727"/>
    <cellStyle name="Total 2 8 3 12 6" xfId="49728"/>
    <cellStyle name="Total 2 8 3 12 6 2" xfId="49729"/>
    <cellStyle name="Total 2 8 3 12 6 3" xfId="49730"/>
    <cellStyle name="Total 2 8 3 12 7" xfId="49731"/>
    <cellStyle name="Total 2 8 3 12 8" xfId="49732"/>
    <cellStyle name="Total 2 8 3 13" xfId="49733"/>
    <cellStyle name="Total 2 8 3 13 2" xfId="49734"/>
    <cellStyle name="Total 2 8 3 13 2 2" xfId="49735"/>
    <cellStyle name="Total 2 8 3 13 2 3" xfId="49736"/>
    <cellStyle name="Total 2 8 3 13 3" xfId="49737"/>
    <cellStyle name="Total 2 8 3 13 3 2" xfId="49738"/>
    <cellStyle name="Total 2 8 3 13 3 3" xfId="49739"/>
    <cellStyle name="Total 2 8 3 13 4" xfId="49740"/>
    <cellStyle name="Total 2 8 3 13 4 2" xfId="49741"/>
    <cellStyle name="Total 2 8 3 13 4 3" xfId="49742"/>
    <cellStyle name="Total 2 8 3 13 5" xfId="49743"/>
    <cellStyle name="Total 2 8 3 13 5 2" xfId="49744"/>
    <cellStyle name="Total 2 8 3 13 5 3" xfId="49745"/>
    <cellStyle name="Total 2 8 3 13 6" xfId="49746"/>
    <cellStyle name="Total 2 8 3 13 6 2" xfId="49747"/>
    <cellStyle name="Total 2 8 3 13 6 3" xfId="49748"/>
    <cellStyle name="Total 2 8 3 13 7" xfId="49749"/>
    <cellStyle name="Total 2 8 3 13 8" xfId="49750"/>
    <cellStyle name="Total 2 8 3 14" xfId="49751"/>
    <cellStyle name="Total 2 8 3 14 2" xfId="49752"/>
    <cellStyle name="Total 2 8 3 14 2 2" xfId="49753"/>
    <cellStyle name="Total 2 8 3 14 2 3" xfId="49754"/>
    <cellStyle name="Total 2 8 3 14 3" xfId="49755"/>
    <cellStyle name="Total 2 8 3 14 3 2" xfId="49756"/>
    <cellStyle name="Total 2 8 3 14 3 3" xfId="49757"/>
    <cellStyle name="Total 2 8 3 14 4" xfId="49758"/>
    <cellStyle name="Total 2 8 3 14 4 2" xfId="49759"/>
    <cellStyle name="Total 2 8 3 14 4 3" xfId="49760"/>
    <cellStyle name="Total 2 8 3 14 5" xfId="49761"/>
    <cellStyle name="Total 2 8 3 14 5 2" xfId="49762"/>
    <cellStyle name="Total 2 8 3 14 5 3" xfId="49763"/>
    <cellStyle name="Total 2 8 3 14 6" xfId="49764"/>
    <cellStyle name="Total 2 8 3 14 6 2" xfId="49765"/>
    <cellStyle name="Total 2 8 3 14 6 3" xfId="49766"/>
    <cellStyle name="Total 2 8 3 14 7" xfId="49767"/>
    <cellStyle name="Total 2 8 3 14 8" xfId="49768"/>
    <cellStyle name="Total 2 8 3 15" xfId="49769"/>
    <cellStyle name="Total 2 8 3 15 2" xfId="49770"/>
    <cellStyle name="Total 2 8 3 15 3" xfId="49771"/>
    <cellStyle name="Total 2 8 3 16" xfId="49772"/>
    <cellStyle name="Total 2 8 3 16 2" xfId="49773"/>
    <cellStyle name="Total 2 8 3 16 3" xfId="49774"/>
    <cellStyle name="Total 2 8 3 17" xfId="49775"/>
    <cellStyle name="Total 2 8 3 18" xfId="49776"/>
    <cellStyle name="Total 2 8 3 2" xfId="49777"/>
    <cellStyle name="Total 2 8 3 2 2" xfId="49778"/>
    <cellStyle name="Total 2 8 3 2 2 2" xfId="49779"/>
    <cellStyle name="Total 2 8 3 2 2 3" xfId="49780"/>
    <cellStyle name="Total 2 8 3 2 3" xfId="49781"/>
    <cellStyle name="Total 2 8 3 2 3 2" xfId="49782"/>
    <cellStyle name="Total 2 8 3 2 3 3" xfId="49783"/>
    <cellStyle name="Total 2 8 3 2 4" xfId="49784"/>
    <cellStyle name="Total 2 8 3 2 4 2" xfId="49785"/>
    <cellStyle name="Total 2 8 3 2 4 3" xfId="49786"/>
    <cellStyle name="Total 2 8 3 2 5" xfId="49787"/>
    <cellStyle name="Total 2 8 3 2 5 2" xfId="49788"/>
    <cellStyle name="Total 2 8 3 2 5 3" xfId="49789"/>
    <cellStyle name="Total 2 8 3 2 6" xfId="49790"/>
    <cellStyle name="Total 2 8 3 2 6 2" xfId="49791"/>
    <cellStyle name="Total 2 8 3 2 6 3" xfId="49792"/>
    <cellStyle name="Total 2 8 3 2 7" xfId="49793"/>
    <cellStyle name="Total 2 8 3 2 8" xfId="49794"/>
    <cellStyle name="Total 2 8 3 2 9" xfId="49795"/>
    <cellStyle name="Total 2 8 3 3" xfId="49796"/>
    <cellStyle name="Total 2 8 3 3 2" xfId="49797"/>
    <cellStyle name="Total 2 8 3 3 2 2" xfId="49798"/>
    <cellStyle name="Total 2 8 3 3 2 3" xfId="49799"/>
    <cellStyle name="Total 2 8 3 3 3" xfId="49800"/>
    <cellStyle name="Total 2 8 3 3 3 2" xfId="49801"/>
    <cellStyle name="Total 2 8 3 3 3 3" xfId="49802"/>
    <cellStyle name="Total 2 8 3 3 4" xfId="49803"/>
    <cellStyle name="Total 2 8 3 3 4 2" xfId="49804"/>
    <cellStyle name="Total 2 8 3 3 4 3" xfId="49805"/>
    <cellStyle name="Total 2 8 3 3 5" xfId="49806"/>
    <cellStyle name="Total 2 8 3 3 5 2" xfId="49807"/>
    <cellStyle name="Total 2 8 3 3 5 3" xfId="49808"/>
    <cellStyle name="Total 2 8 3 3 6" xfId="49809"/>
    <cellStyle name="Total 2 8 3 3 6 2" xfId="49810"/>
    <cellStyle name="Total 2 8 3 3 6 3" xfId="49811"/>
    <cellStyle name="Total 2 8 3 3 7" xfId="49812"/>
    <cellStyle name="Total 2 8 3 3 8" xfId="49813"/>
    <cellStyle name="Total 2 8 3 3 9" xfId="49814"/>
    <cellStyle name="Total 2 8 3 4" xfId="49815"/>
    <cellStyle name="Total 2 8 3 4 2" xfId="49816"/>
    <cellStyle name="Total 2 8 3 4 2 2" xfId="49817"/>
    <cellStyle name="Total 2 8 3 4 2 3" xfId="49818"/>
    <cellStyle name="Total 2 8 3 4 3" xfId="49819"/>
    <cellStyle name="Total 2 8 3 4 3 2" xfId="49820"/>
    <cellStyle name="Total 2 8 3 4 3 3" xfId="49821"/>
    <cellStyle name="Total 2 8 3 4 4" xfId="49822"/>
    <cellStyle name="Total 2 8 3 4 4 2" xfId="49823"/>
    <cellStyle name="Total 2 8 3 4 4 3" xfId="49824"/>
    <cellStyle name="Total 2 8 3 4 5" xfId="49825"/>
    <cellStyle name="Total 2 8 3 4 5 2" xfId="49826"/>
    <cellStyle name="Total 2 8 3 4 5 3" xfId="49827"/>
    <cellStyle name="Total 2 8 3 4 6" xfId="49828"/>
    <cellStyle name="Total 2 8 3 4 6 2" xfId="49829"/>
    <cellStyle name="Total 2 8 3 4 6 3" xfId="49830"/>
    <cellStyle name="Total 2 8 3 4 7" xfId="49831"/>
    <cellStyle name="Total 2 8 3 4 8" xfId="49832"/>
    <cellStyle name="Total 2 8 3 4 9" xfId="49833"/>
    <cellStyle name="Total 2 8 3 5" xfId="49834"/>
    <cellStyle name="Total 2 8 3 5 2" xfId="49835"/>
    <cellStyle name="Total 2 8 3 5 2 2" xfId="49836"/>
    <cellStyle name="Total 2 8 3 5 2 3" xfId="49837"/>
    <cellStyle name="Total 2 8 3 5 3" xfId="49838"/>
    <cellStyle name="Total 2 8 3 5 3 2" xfId="49839"/>
    <cellStyle name="Total 2 8 3 5 3 3" xfId="49840"/>
    <cellStyle name="Total 2 8 3 5 4" xfId="49841"/>
    <cellStyle name="Total 2 8 3 5 4 2" xfId="49842"/>
    <cellStyle name="Total 2 8 3 5 4 3" xfId="49843"/>
    <cellStyle name="Total 2 8 3 5 5" xfId="49844"/>
    <cellStyle name="Total 2 8 3 5 5 2" xfId="49845"/>
    <cellStyle name="Total 2 8 3 5 5 3" xfId="49846"/>
    <cellStyle name="Total 2 8 3 5 6" xfId="49847"/>
    <cellStyle name="Total 2 8 3 5 6 2" xfId="49848"/>
    <cellStyle name="Total 2 8 3 5 6 3" xfId="49849"/>
    <cellStyle name="Total 2 8 3 5 7" xfId="49850"/>
    <cellStyle name="Total 2 8 3 5 8" xfId="49851"/>
    <cellStyle name="Total 2 8 3 5 9" xfId="49852"/>
    <cellStyle name="Total 2 8 3 6" xfId="49853"/>
    <cellStyle name="Total 2 8 3 6 2" xfId="49854"/>
    <cellStyle name="Total 2 8 3 6 2 2" xfId="49855"/>
    <cellStyle name="Total 2 8 3 6 2 3" xfId="49856"/>
    <cellStyle name="Total 2 8 3 6 3" xfId="49857"/>
    <cellStyle name="Total 2 8 3 6 3 2" xfId="49858"/>
    <cellStyle name="Total 2 8 3 6 3 3" xfId="49859"/>
    <cellStyle name="Total 2 8 3 6 4" xfId="49860"/>
    <cellStyle name="Total 2 8 3 6 4 2" xfId="49861"/>
    <cellStyle name="Total 2 8 3 6 4 3" xfId="49862"/>
    <cellStyle name="Total 2 8 3 6 5" xfId="49863"/>
    <cellStyle name="Total 2 8 3 6 5 2" xfId="49864"/>
    <cellStyle name="Total 2 8 3 6 5 3" xfId="49865"/>
    <cellStyle name="Total 2 8 3 6 6" xfId="49866"/>
    <cellStyle name="Total 2 8 3 6 6 2" xfId="49867"/>
    <cellStyle name="Total 2 8 3 6 6 3" xfId="49868"/>
    <cellStyle name="Total 2 8 3 6 7" xfId="49869"/>
    <cellStyle name="Total 2 8 3 6 8" xfId="49870"/>
    <cellStyle name="Total 2 8 3 6 9" xfId="49871"/>
    <cellStyle name="Total 2 8 3 7" xfId="49872"/>
    <cellStyle name="Total 2 8 3 7 2" xfId="49873"/>
    <cellStyle name="Total 2 8 3 7 2 2" xfId="49874"/>
    <cellStyle name="Total 2 8 3 7 2 3" xfId="49875"/>
    <cellStyle name="Total 2 8 3 7 3" xfId="49876"/>
    <cellStyle name="Total 2 8 3 7 3 2" xfId="49877"/>
    <cellStyle name="Total 2 8 3 7 3 3" xfId="49878"/>
    <cellStyle name="Total 2 8 3 7 4" xfId="49879"/>
    <cellStyle name="Total 2 8 3 7 4 2" xfId="49880"/>
    <cellStyle name="Total 2 8 3 7 4 3" xfId="49881"/>
    <cellStyle name="Total 2 8 3 7 5" xfId="49882"/>
    <cellStyle name="Total 2 8 3 7 5 2" xfId="49883"/>
    <cellStyle name="Total 2 8 3 7 5 3" xfId="49884"/>
    <cellStyle name="Total 2 8 3 7 6" xfId="49885"/>
    <cellStyle name="Total 2 8 3 7 6 2" xfId="49886"/>
    <cellStyle name="Total 2 8 3 7 6 3" xfId="49887"/>
    <cellStyle name="Total 2 8 3 7 7" xfId="49888"/>
    <cellStyle name="Total 2 8 3 7 8" xfId="49889"/>
    <cellStyle name="Total 2 8 3 7 9" xfId="49890"/>
    <cellStyle name="Total 2 8 3 8" xfId="49891"/>
    <cellStyle name="Total 2 8 3 8 2" xfId="49892"/>
    <cellStyle name="Total 2 8 3 8 2 2" xfId="49893"/>
    <cellStyle name="Total 2 8 3 8 2 3" xfId="49894"/>
    <cellStyle name="Total 2 8 3 8 3" xfId="49895"/>
    <cellStyle name="Total 2 8 3 8 3 2" xfId="49896"/>
    <cellStyle name="Total 2 8 3 8 3 3" xfId="49897"/>
    <cellStyle name="Total 2 8 3 8 4" xfId="49898"/>
    <cellStyle name="Total 2 8 3 8 4 2" xfId="49899"/>
    <cellStyle name="Total 2 8 3 8 4 3" xfId="49900"/>
    <cellStyle name="Total 2 8 3 8 5" xfId="49901"/>
    <cellStyle name="Total 2 8 3 8 5 2" xfId="49902"/>
    <cellStyle name="Total 2 8 3 8 5 3" xfId="49903"/>
    <cellStyle name="Total 2 8 3 8 6" xfId="49904"/>
    <cellStyle name="Total 2 8 3 8 6 2" xfId="49905"/>
    <cellStyle name="Total 2 8 3 8 6 3" xfId="49906"/>
    <cellStyle name="Total 2 8 3 8 7" xfId="49907"/>
    <cellStyle name="Total 2 8 3 8 8" xfId="49908"/>
    <cellStyle name="Total 2 8 3 8 9" xfId="49909"/>
    <cellStyle name="Total 2 8 3 9" xfId="49910"/>
    <cellStyle name="Total 2 8 3 9 2" xfId="49911"/>
    <cellStyle name="Total 2 8 3 9 2 2" xfId="49912"/>
    <cellStyle name="Total 2 8 3 9 2 3" xfId="49913"/>
    <cellStyle name="Total 2 8 3 9 3" xfId="49914"/>
    <cellStyle name="Total 2 8 3 9 3 2" xfId="49915"/>
    <cellStyle name="Total 2 8 3 9 3 3" xfId="49916"/>
    <cellStyle name="Total 2 8 3 9 4" xfId="49917"/>
    <cellStyle name="Total 2 8 3 9 4 2" xfId="49918"/>
    <cellStyle name="Total 2 8 3 9 4 3" xfId="49919"/>
    <cellStyle name="Total 2 8 3 9 5" xfId="49920"/>
    <cellStyle name="Total 2 8 3 9 5 2" xfId="49921"/>
    <cellStyle name="Total 2 8 3 9 5 3" xfId="49922"/>
    <cellStyle name="Total 2 8 3 9 6" xfId="49923"/>
    <cellStyle name="Total 2 8 3 9 6 2" xfId="49924"/>
    <cellStyle name="Total 2 8 3 9 6 3" xfId="49925"/>
    <cellStyle name="Total 2 8 3 9 7" xfId="49926"/>
    <cellStyle name="Total 2 8 3 9 8" xfId="49927"/>
    <cellStyle name="Total 2 8 4" xfId="49928"/>
    <cellStyle name="Total 2 8 4 10" xfId="49929"/>
    <cellStyle name="Total 2 8 4 11" xfId="49930"/>
    <cellStyle name="Total 2 8 4 2" xfId="49931"/>
    <cellStyle name="Total 2 8 4 2 2" xfId="49932"/>
    <cellStyle name="Total 2 8 4 2 3" xfId="49933"/>
    <cellStyle name="Total 2 8 4 2 4" xfId="49934"/>
    <cellStyle name="Total 2 8 4 3" xfId="49935"/>
    <cellStyle name="Total 2 8 4 3 2" xfId="49936"/>
    <cellStyle name="Total 2 8 4 3 3" xfId="49937"/>
    <cellStyle name="Total 2 8 4 3 4" xfId="49938"/>
    <cellStyle name="Total 2 8 4 4" xfId="49939"/>
    <cellStyle name="Total 2 8 4 4 2" xfId="49940"/>
    <cellStyle name="Total 2 8 4 4 3" xfId="49941"/>
    <cellStyle name="Total 2 8 4 4 4" xfId="49942"/>
    <cellStyle name="Total 2 8 4 5" xfId="49943"/>
    <cellStyle name="Total 2 8 4 5 2" xfId="49944"/>
    <cellStyle name="Total 2 8 4 5 3" xfId="49945"/>
    <cellStyle name="Total 2 8 4 5 4" xfId="49946"/>
    <cellStyle name="Total 2 8 4 6" xfId="49947"/>
    <cellStyle name="Total 2 8 4 6 2" xfId="49948"/>
    <cellStyle name="Total 2 8 4 6 3" xfId="49949"/>
    <cellStyle name="Total 2 8 4 6 4" xfId="49950"/>
    <cellStyle name="Total 2 8 4 7" xfId="49951"/>
    <cellStyle name="Total 2 8 4 8" xfId="49952"/>
    <cellStyle name="Total 2 8 4 9" xfId="49953"/>
    <cellStyle name="Total 2 8 5" xfId="49954"/>
    <cellStyle name="Total 2 8 5 10" xfId="49955"/>
    <cellStyle name="Total 2 8 5 11" xfId="49956"/>
    <cellStyle name="Total 2 8 5 2" xfId="49957"/>
    <cellStyle name="Total 2 8 5 2 2" xfId="49958"/>
    <cellStyle name="Total 2 8 5 2 3" xfId="49959"/>
    <cellStyle name="Total 2 8 5 2 4" xfId="49960"/>
    <cellStyle name="Total 2 8 5 3" xfId="49961"/>
    <cellStyle name="Total 2 8 5 3 2" xfId="49962"/>
    <cellStyle name="Total 2 8 5 3 3" xfId="49963"/>
    <cellStyle name="Total 2 8 5 3 4" xfId="49964"/>
    <cellStyle name="Total 2 8 5 4" xfId="49965"/>
    <cellStyle name="Total 2 8 5 4 2" xfId="49966"/>
    <cellStyle name="Total 2 8 5 4 3" xfId="49967"/>
    <cellStyle name="Total 2 8 5 4 4" xfId="49968"/>
    <cellStyle name="Total 2 8 5 5" xfId="49969"/>
    <cellStyle name="Total 2 8 5 5 2" xfId="49970"/>
    <cellStyle name="Total 2 8 5 5 3" xfId="49971"/>
    <cellStyle name="Total 2 8 5 5 4" xfId="49972"/>
    <cellStyle name="Total 2 8 5 6" xfId="49973"/>
    <cellStyle name="Total 2 8 5 6 2" xfId="49974"/>
    <cellStyle name="Total 2 8 5 6 3" xfId="49975"/>
    <cellStyle name="Total 2 8 5 6 4" xfId="49976"/>
    <cellStyle name="Total 2 8 5 7" xfId="49977"/>
    <cellStyle name="Total 2 8 5 8" xfId="49978"/>
    <cellStyle name="Total 2 8 5 9" xfId="49979"/>
    <cellStyle name="Total 2 8 6" xfId="49980"/>
    <cellStyle name="Total 2 8 6 2" xfId="49981"/>
    <cellStyle name="Total 2 8 6 2 2" xfId="49982"/>
    <cellStyle name="Total 2 8 6 2 3" xfId="49983"/>
    <cellStyle name="Total 2 8 6 3" xfId="49984"/>
    <cellStyle name="Total 2 8 6 3 2" xfId="49985"/>
    <cellStyle name="Total 2 8 6 3 3" xfId="49986"/>
    <cellStyle name="Total 2 8 6 4" xfId="49987"/>
    <cellStyle name="Total 2 8 6 4 2" xfId="49988"/>
    <cellStyle name="Total 2 8 6 4 3" xfId="49989"/>
    <cellStyle name="Total 2 8 6 5" xfId="49990"/>
    <cellStyle name="Total 2 8 6 5 2" xfId="49991"/>
    <cellStyle name="Total 2 8 6 5 3" xfId="49992"/>
    <cellStyle name="Total 2 8 6 6" xfId="49993"/>
    <cellStyle name="Total 2 8 6 6 2" xfId="49994"/>
    <cellStyle name="Total 2 8 6 6 3" xfId="49995"/>
    <cellStyle name="Total 2 8 6 7" xfId="49996"/>
    <cellStyle name="Total 2 8 6 8" xfId="49997"/>
    <cellStyle name="Total 2 8 6 9" xfId="49998"/>
    <cellStyle name="Total 2 8 7" xfId="49999"/>
    <cellStyle name="Total 2 8 7 2" xfId="50000"/>
    <cellStyle name="Total 2 8 7 2 2" xfId="50001"/>
    <cellStyle name="Total 2 8 7 2 3" xfId="50002"/>
    <cellStyle name="Total 2 8 7 3" xfId="50003"/>
    <cellStyle name="Total 2 8 7 3 2" xfId="50004"/>
    <cellStyle name="Total 2 8 7 3 3" xfId="50005"/>
    <cellStyle name="Total 2 8 7 4" xfId="50006"/>
    <cellStyle name="Total 2 8 7 4 2" xfId="50007"/>
    <cellStyle name="Total 2 8 7 4 3" xfId="50008"/>
    <cellStyle name="Total 2 8 7 5" xfId="50009"/>
    <cellStyle name="Total 2 8 7 5 2" xfId="50010"/>
    <cellStyle name="Total 2 8 7 5 3" xfId="50011"/>
    <cellStyle name="Total 2 8 7 6" xfId="50012"/>
    <cellStyle name="Total 2 8 7 6 2" xfId="50013"/>
    <cellStyle name="Total 2 8 7 6 3" xfId="50014"/>
    <cellStyle name="Total 2 8 7 7" xfId="50015"/>
    <cellStyle name="Total 2 8 7 8" xfId="50016"/>
    <cellStyle name="Total 2 8 7 9" xfId="50017"/>
    <cellStyle name="Total 2 8 8" xfId="50018"/>
    <cellStyle name="Total 2 8 8 2" xfId="50019"/>
    <cellStyle name="Total 2 8 8 2 2" xfId="50020"/>
    <cellStyle name="Total 2 8 8 2 3" xfId="50021"/>
    <cellStyle name="Total 2 8 8 3" xfId="50022"/>
    <cellStyle name="Total 2 8 8 3 2" xfId="50023"/>
    <cellStyle name="Total 2 8 8 3 3" xfId="50024"/>
    <cellStyle name="Total 2 8 8 4" xfId="50025"/>
    <cellStyle name="Total 2 8 8 4 2" xfId="50026"/>
    <cellStyle name="Total 2 8 8 4 3" xfId="50027"/>
    <cellStyle name="Total 2 8 8 5" xfId="50028"/>
    <cellStyle name="Total 2 8 8 5 2" xfId="50029"/>
    <cellStyle name="Total 2 8 8 5 3" xfId="50030"/>
    <cellStyle name="Total 2 8 8 6" xfId="50031"/>
    <cellStyle name="Total 2 8 8 6 2" xfId="50032"/>
    <cellStyle name="Total 2 8 8 6 3" xfId="50033"/>
    <cellStyle name="Total 2 8 8 7" xfId="50034"/>
    <cellStyle name="Total 2 8 8 8" xfId="50035"/>
    <cellStyle name="Total 2 8 8 9" xfId="50036"/>
    <cellStyle name="Total 2 8 9" xfId="50037"/>
    <cellStyle name="Total 2 8 9 2" xfId="50038"/>
    <cellStyle name="Total 2 8 9 2 2" xfId="50039"/>
    <cellStyle name="Total 2 8 9 2 3" xfId="50040"/>
    <cellStyle name="Total 2 8 9 3" xfId="50041"/>
    <cellStyle name="Total 2 8 9 3 2" xfId="50042"/>
    <cellStyle name="Total 2 8 9 3 3" xfId="50043"/>
    <cellStyle name="Total 2 8 9 4" xfId="50044"/>
    <cellStyle name="Total 2 8 9 4 2" xfId="50045"/>
    <cellStyle name="Total 2 8 9 4 3" xfId="50046"/>
    <cellStyle name="Total 2 8 9 5" xfId="50047"/>
    <cellStyle name="Total 2 8 9 5 2" xfId="50048"/>
    <cellStyle name="Total 2 8 9 5 3" xfId="50049"/>
    <cellStyle name="Total 2 8 9 6" xfId="50050"/>
    <cellStyle name="Total 2 8 9 6 2" xfId="50051"/>
    <cellStyle name="Total 2 8 9 6 3" xfId="50052"/>
    <cellStyle name="Total 2 8 9 7" xfId="50053"/>
    <cellStyle name="Total 2 8 9 8" xfId="50054"/>
    <cellStyle name="Total 2 8 9 9" xfId="50055"/>
    <cellStyle name="Total 2 9" xfId="50056"/>
    <cellStyle name="Total 2 9 10" xfId="50057"/>
    <cellStyle name="Total 2 9 10 2" xfId="50058"/>
    <cellStyle name="Total 2 9 10 2 2" xfId="50059"/>
    <cellStyle name="Total 2 9 10 2 3" xfId="50060"/>
    <cellStyle name="Total 2 9 10 3" xfId="50061"/>
    <cellStyle name="Total 2 9 10 3 2" xfId="50062"/>
    <cellStyle name="Total 2 9 10 3 3" xfId="50063"/>
    <cellStyle name="Total 2 9 10 4" xfId="50064"/>
    <cellStyle name="Total 2 9 10 4 2" xfId="50065"/>
    <cellStyle name="Total 2 9 10 4 3" xfId="50066"/>
    <cellStyle name="Total 2 9 10 5" xfId="50067"/>
    <cellStyle name="Total 2 9 10 5 2" xfId="50068"/>
    <cellStyle name="Total 2 9 10 5 3" xfId="50069"/>
    <cellStyle name="Total 2 9 10 6" xfId="50070"/>
    <cellStyle name="Total 2 9 10 6 2" xfId="50071"/>
    <cellStyle name="Total 2 9 10 6 3" xfId="50072"/>
    <cellStyle name="Total 2 9 10 7" xfId="50073"/>
    <cellStyle name="Total 2 9 10 8" xfId="50074"/>
    <cellStyle name="Total 2 9 10 9" xfId="50075"/>
    <cellStyle name="Total 2 9 11" xfId="50076"/>
    <cellStyle name="Total 2 9 11 2" xfId="50077"/>
    <cellStyle name="Total 2 9 11 2 2" xfId="50078"/>
    <cellStyle name="Total 2 9 11 2 3" xfId="50079"/>
    <cellStyle name="Total 2 9 11 3" xfId="50080"/>
    <cellStyle name="Total 2 9 11 3 2" xfId="50081"/>
    <cellStyle name="Total 2 9 11 3 3" xfId="50082"/>
    <cellStyle name="Total 2 9 11 4" xfId="50083"/>
    <cellStyle name="Total 2 9 11 4 2" xfId="50084"/>
    <cellStyle name="Total 2 9 11 4 3" xfId="50085"/>
    <cellStyle name="Total 2 9 11 5" xfId="50086"/>
    <cellStyle name="Total 2 9 11 5 2" xfId="50087"/>
    <cellStyle name="Total 2 9 11 5 3" xfId="50088"/>
    <cellStyle name="Total 2 9 11 6" xfId="50089"/>
    <cellStyle name="Total 2 9 11 6 2" xfId="50090"/>
    <cellStyle name="Total 2 9 11 6 3" xfId="50091"/>
    <cellStyle name="Total 2 9 11 7" xfId="50092"/>
    <cellStyle name="Total 2 9 11 8" xfId="50093"/>
    <cellStyle name="Total 2 9 11 9" xfId="50094"/>
    <cellStyle name="Total 2 9 12" xfId="50095"/>
    <cellStyle name="Total 2 9 12 2" xfId="50096"/>
    <cellStyle name="Total 2 9 12 2 2" xfId="50097"/>
    <cellStyle name="Total 2 9 12 2 3" xfId="50098"/>
    <cellStyle name="Total 2 9 12 3" xfId="50099"/>
    <cellStyle name="Total 2 9 12 3 2" xfId="50100"/>
    <cellStyle name="Total 2 9 12 3 3" xfId="50101"/>
    <cellStyle name="Total 2 9 12 4" xfId="50102"/>
    <cellStyle name="Total 2 9 12 4 2" xfId="50103"/>
    <cellStyle name="Total 2 9 12 4 3" xfId="50104"/>
    <cellStyle name="Total 2 9 12 5" xfId="50105"/>
    <cellStyle name="Total 2 9 12 5 2" xfId="50106"/>
    <cellStyle name="Total 2 9 12 5 3" xfId="50107"/>
    <cellStyle name="Total 2 9 12 6" xfId="50108"/>
    <cellStyle name="Total 2 9 12 6 2" xfId="50109"/>
    <cellStyle name="Total 2 9 12 6 3" xfId="50110"/>
    <cellStyle name="Total 2 9 12 7" xfId="50111"/>
    <cellStyle name="Total 2 9 12 8" xfId="50112"/>
    <cellStyle name="Total 2 9 12 9" xfId="50113"/>
    <cellStyle name="Total 2 9 13" xfId="50114"/>
    <cellStyle name="Total 2 9 13 2" xfId="50115"/>
    <cellStyle name="Total 2 9 13 2 2" xfId="50116"/>
    <cellStyle name="Total 2 9 13 2 3" xfId="50117"/>
    <cellStyle name="Total 2 9 13 3" xfId="50118"/>
    <cellStyle name="Total 2 9 13 3 2" xfId="50119"/>
    <cellStyle name="Total 2 9 13 3 3" xfId="50120"/>
    <cellStyle name="Total 2 9 13 4" xfId="50121"/>
    <cellStyle name="Total 2 9 13 4 2" xfId="50122"/>
    <cellStyle name="Total 2 9 13 4 3" xfId="50123"/>
    <cellStyle name="Total 2 9 13 5" xfId="50124"/>
    <cellStyle name="Total 2 9 13 5 2" xfId="50125"/>
    <cellStyle name="Total 2 9 13 5 3" xfId="50126"/>
    <cellStyle name="Total 2 9 13 6" xfId="50127"/>
    <cellStyle name="Total 2 9 13 6 2" xfId="50128"/>
    <cellStyle name="Total 2 9 13 6 3" xfId="50129"/>
    <cellStyle name="Total 2 9 13 7" xfId="50130"/>
    <cellStyle name="Total 2 9 13 8" xfId="50131"/>
    <cellStyle name="Total 2 9 13 9" xfId="50132"/>
    <cellStyle name="Total 2 9 14" xfId="50133"/>
    <cellStyle name="Total 2 9 14 2" xfId="50134"/>
    <cellStyle name="Total 2 9 14 3" xfId="50135"/>
    <cellStyle name="Total 2 9 14 4" xfId="50136"/>
    <cellStyle name="Total 2 9 15" xfId="50137"/>
    <cellStyle name="Total 2 9 16" xfId="50138"/>
    <cellStyle name="Total 2 9 17" xfId="50139"/>
    <cellStyle name="Total 2 9 18" xfId="50140"/>
    <cellStyle name="Total 2 9 19" xfId="50141"/>
    <cellStyle name="Total 2 9 2" xfId="50142"/>
    <cellStyle name="Total 2 9 2 10" xfId="50143"/>
    <cellStyle name="Total 2 9 2 10 2" xfId="50144"/>
    <cellStyle name="Total 2 9 2 10 2 2" xfId="50145"/>
    <cellStyle name="Total 2 9 2 10 2 3" xfId="50146"/>
    <cellStyle name="Total 2 9 2 10 3" xfId="50147"/>
    <cellStyle name="Total 2 9 2 10 3 2" xfId="50148"/>
    <cellStyle name="Total 2 9 2 10 3 3" xfId="50149"/>
    <cellStyle name="Total 2 9 2 10 4" xfId="50150"/>
    <cellStyle name="Total 2 9 2 10 4 2" xfId="50151"/>
    <cellStyle name="Total 2 9 2 10 4 3" xfId="50152"/>
    <cellStyle name="Total 2 9 2 10 5" xfId="50153"/>
    <cellStyle name="Total 2 9 2 10 5 2" xfId="50154"/>
    <cellStyle name="Total 2 9 2 10 5 3" xfId="50155"/>
    <cellStyle name="Total 2 9 2 10 6" xfId="50156"/>
    <cellStyle name="Total 2 9 2 10 6 2" xfId="50157"/>
    <cellStyle name="Total 2 9 2 10 6 3" xfId="50158"/>
    <cellStyle name="Total 2 9 2 10 7" xfId="50159"/>
    <cellStyle name="Total 2 9 2 10 8" xfId="50160"/>
    <cellStyle name="Total 2 9 2 11" xfId="50161"/>
    <cellStyle name="Total 2 9 2 11 2" xfId="50162"/>
    <cellStyle name="Total 2 9 2 11 2 2" xfId="50163"/>
    <cellStyle name="Total 2 9 2 11 2 3" xfId="50164"/>
    <cellStyle name="Total 2 9 2 11 3" xfId="50165"/>
    <cellStyle name="Total 2 9 2 11 3 2" xfId="50166"/>
    <cellStyle name="Total 2 9 2 11 3 3" xfId="50167"/>
    <cellStyle name="Total 2 9 2 11 4" xfId="50168"/>
    <cellStyle name="Total 2 9 2 11 4 2" xfId="50169"/>
    <cellStyle name="Total 2 9 2 11 4 3" xfId="50170"/>
    <cellStyle name="Total 2 9 2 11 5" xfId="50171"/>
    <cellStyle name="Total 2 9 2 11 5 2" xfId="50172"/>
    <cellStyle name="Total 2 9 2 11 5 3" xfId="50173"/>
    <cellStyle name="Total 2 9 2 11 6" xfId="50174"/>
    <cellStyle name="Total 2 9 2 11 6 2" xfId="50175"/>
    <cellStyle name="Total 2 9 2 11 6 3" xfId="50176"/>
    <cellStyle name="Total 2 9 2 11 7" xfId="50177"/>
    <cellStyle name="Total 2 9 2 11 8" xfId="50178"/>
    <cellStyle name="Total 2 9 2 12" xfId="50179"/>
    <cellStyle name="Total 2 9 2 12 2" xfId="50180"/>
    <cellStyle name="Total 2 9 2 12 2 2" xfId="50181"/>
    <cellStyle name="Total 2 9 2 12 2 3" xfId="50182"/>
    <cellStyle name="Total 2 9 2 12 3" xfId="50183"/>
    <cellStyle name="Total 2 9 2 12 3 2" xfId="50184"/>
    <cellStyle name="Total 2 9 2 12 3 3" xfId="50185"/>
    <cellStyle name="Total 2 9 2 12 4" xfId="50186"/>
    <cellStyle name="Total 2 9 2 12 4 2" xfId="50187"/>
    <cellStyle name="Total 2 9 2 12 4 3" xfId="50188"/>
    <cellStyle name="Total 2 9 2 12 5" xfId="50189"/>
    <cellStyle name="Total 2 9 2 12 5 2" xfId="50190"/>
    <cellStyle name="Total 2 9 2 12 5 3" xfId="50191"/>
    <cellStyle name="Total 2 9 2 12 6" xfId="50192"/>
    <cellStyle name="Total 2 9 2 12 6 2" xfId="50193"/>
    <cellStyle name="Total 2 9 2 12 6 3" xfId="50194"/>
    <cellStyle name="Total 2 9 2 12 7" xfId="50195"/>
    <cellStyle name="Total 2 9 2 12 8" xfId="50196"/>
    <cellStyle name="Total 2 9 2 13" xfId="50197"/>
    <cellStyle name="Total 2 9 2 13 2" xfId="50198"/>
    <cellStyle name="Total 2 9 2 13 2 2" xfId="50199"/>
    <cellStyle name="Total 2 9 2 13 2 3" xfId="50200"/>
    <cellStyle name="Total 2 9 2 13 3" xfId="50201"/>
    <cellStyle name="Total 2 9 2 13 3 2" xfId="50202"/>
    <cellStyle name="Total 2 9 2 13 3 3" xfId="50203"/>
    <cellStyle name="Total 2 9 2 13 4" xfId="50204"/>
    <cellStyle name="Total 2 9 2 13 4 2" xfId="50205"/>
    <cellStyle name="Total 2 9 2 13 4 3" xfId="50206"/>
    <cellStyle name="Total 2 9 2 13 5" xfId="50207"/>
    <cellStyle name="Total 2 9 2 13 5 2" xfId="50208"/>
    <cellStyle name="Total 2 9 2 13 5 3" xfId="50209"/>
    <cellStyle name="Total 2 9 2 13 6" xfId="50210"/>
    <cellStyle name="Total 2 9 2 13 6 2" xfId="50211"/>
    <cellStyle name="Total 2 9 2 13 6 3" xfId="50212"/>
    <cellStyle name="Total 2 9 2 13 7" xfId="50213"/>
    <cellStyle name="Total 2 9 2 13 8" xfId="50214"/>
    <cellStyle name="Total 2 9 2 14" xfId="50215"/>
    <cellStyle name="Total 2 9 2 14 2" xfId="50216"/>
    <cellStyle name="Total 2 9 2 14 2 2" xfId="50217"/>
    <cellStyle name="Total 2 9 2 14 2 3" xfId="50218"/>
    <cellStyle name="Total 2 9 2 14 3" xfId="50219"/>
    <cellStyle name="Total 2 9 2 14 3 2" xfId="50220"/>
    <cellStyle name="Total 2 9 2 14 3 3" xfId="50221"/>
    <cellStyle name="Total 2 9 2 14 4" xfId="50222"/>
    <cellStyle name="Total 2 9 2 14 4 2" xfId="50223"/>
    <cellStyle name="Total 2 9 2 14 4 3" xfId="50224"/>
    <cellStyle name="Total 2 9 2 14 5" xfId="50225"/>
    <cellStyle name="Total 2 9 2 14 5 2" xfId="50226"/>
    <cellStyle name="Total 2 9 2 14 5 3" xfId="50227"/>
    <cellStyle name="Total 2 9 2 14 6" xfId="50228"/>
    <cellStyle name="Total 2 9 2 14 6 2" xfId="50229"/>
    <cellStyle name="Total 2 9 2 14 6 3" xfId="50230"/>
    <cellStyle name="Total 2 9 2 14 7" xfId="50231"/>
    <cellStyle name="Total 2 9 2 14 8" xfId="50232"/>
    <cellStyle name="Total 2 9 2 15" xfId="50233"/>
    <cellStyle name="Total 2 9 2 15 2" xfId="50234"/>
    <cellStyle name="Total 2 9 2 15 3" xfId="50235"/>
    <cellStyle name="Total 2 9 2 16" xfId="50236"/>
    <cellStyle name="Total 2 9 2 16 2" xfId="50237"/>
    <cellStyle name="Total 2 9 2 16 3" xfId="50238"/>
    <cellStyle name="Total 2 9 2 17" xfId="50239"/>
    <cellStyle name="Total 2 9 2 18" xfId="50240"/>
    <cellStyle name="Total 2 9 2 2" xfId="50241"/>
    <cellStyle name="Total 2 9 2 2 2" xfId="50242"/>
    <cellStyle name="Total 2 9 2 2 2 2" xfId="50243"/>
    <cellStyle name="Total 2 9 2 2 2 3" xfId="50244"/>
    <cellStyle name="Total 2 9 2 2 3" xfId="50245"/>
    <cellStyle name="Total 2 9 2 2 3 2" xfId="50246"/>
    <cellStyle name="Total 2 9 2 2 3 3" xfId="50247"/>
    <cellStyle name="Total 2 9 2 2 4" xfId="50248"/>
    <cellStyle name="Total 2 9 2 2 4 2" xfId="50249"/>
    <cellStyle name="Total 2 9 2 2 4 3" xfId="50250"/>
    <cellStyle name="Total 2 9 2 2 5" xfId="50251"/>
    <cellStyle name="Total 2 9 2 2 5 2" xfId="50252"/>
    <cellStyle name="Total 2 9 2 2 5 3" xfId="50253"/>
    <cellStyle name="Total 2 9 2 2 6" xfId="50254"/>
    <cellStyle name="Total 2 9 2 2 6 2" xfId="50255"/>
    <cellStyle name="Total 2 9 2 2 6 3" xfId="50256"/>
    <cellStyle name="Total 2 9 2 2 7" xfId="50257"/>
    <cellStyle name="Total 2 9 2 2 8" xfId="50258"/>
    <cellStyle name="Total 2 9 2 2 9" xfId="50259"/>
    <cellStyle name="Total 2 9 2 3" xfId="50260"/>
    <cellStyle name="Total 2 9 2 3 2" xfId="50261"/>
    <cellStyle name="Total 2 9 2 3 2 2" xfId="50262"/>
    <cellStyle name="Total 2 9 2 3 2 3" xfId="50263"/>
    <cellStyle name="Total 2 9 2 3 3" xfId="50264"/>
    <cellStyle name="Total 2 9 2 3 3 2" xfId="50265"/>
    <cellStyle name="Total 2 9 2 3 3 3" xfId="50266"/>
    <cellStyle name="Total 2 9 2 3 4" xfId="50267"/>
    <cellStyle name="Total 2 9 2 3 4 2" xfId="50268"/>
    <cellStyle name="Total 2 9 2 3 4 3" xfId="50269"/>
    <cellStyle name="Total 2 9 2 3 5" xfId="50270"/>
    <cellStyle name="Total 2 9 2 3 5 2" xfId="50271"/>
    <cellStyle name="Total 2 9 2 3 5 3" xfId="50272"/>
    <cellStyle name="Total 2 9 2 3 6" xfId="50273"/>
    <cellStyle name="Total 2 9 2 3 6 2" xfId="50274"/>
    <cellStyle name="Total 2 9 2 3 6 3" xfId="50275"/>
    <cellStyle name="Total 2 9 2 3 7" xfId="50276"/>
    <cellStyle name="Total 2 9 2 3 8" xfId="50277"/>
    <cellStyle name="Total 2 9 2 3 9" xfId="50278"/>
    <cellStyle name="Total 2 9 2 4" xfId="50279"/>
    <cellStyle name="Total 2 9 2 4 2" xfId="50280"/>
    <cellStyle name="Total 2 9 2 4 2 2" xfId="50281"/>
    <cellStyle name="Total 2 9 2 4 2 3" xfId="50282"/>
    <cellStyle name="Total 2 9 2 4 3" xfId="50283"/>
    <cellStyle name="Total 2 9 2 4 3 2" xfId="50284"/>
    <cellStyle name="Total 2 9 2 4 3 3" xfId="50285"/>
    <cellStyle name="Total 2 9 2 4 4" xfId="50286"/>
    <cellStyle name="Total 2 9 2 4 4 2" xfId="50287"/>
    <cellStyle name="Total 2 9 2 4 4 3" xfId="50288"/>
    <cellStyle name="Total 2 9 2 4 5" xfId="50289"/>
    <cellStyle name="Total 2 9 2 4 5 2" xfId="50290"/>
    <cellStyle name="Total 2 9 2 4 5 3" xfId="50291"/>
    <cellStyle name="Total 2 9 2 4 6" xfId="50292"/>
    <cellStyle name="Total 2 9 2 4 6 2" xfId="50293"/>
    <cellStyle name="Total 2 9 2 4 6 3" xfId="50294"/>
    <cellStyle name="Total 2 9 2 4 7" xfId="50295"/>
    <cellStyle name="Total 2 9 2 4 8" xfId="50296"/>
    <cellStyle name="Total 2 9 2 4 9" xfId="50297"/>
    <cellStyle name="Total 2 9 2 5" xfId="50298"/>
    <cellStyle name="Total 2 9 2 5 2" xfId="50299"/>
    <cellStyle name="Total 2 9 2 5 2 2" xfId="50300"/>
    <cellStyle name="Total 2 9 2 5 2 3" xfId="50301"/>
    <cellStyle name="Total 2 9 2 5 3" xfId="50302"/>
    <cellStyle name="Total 2 9 2 5 3 2" xfId="50303"/>
    <cellStyle name="Total 2 9 2 5 3 3" xfId="50304"/>
    <cellStyle name="Total 2 9 2 5 4" xfId="50305"/>
    <cellStyle name="Total 2 9 2 5 4 2" xfId="50306"/>
    <cellStyle name="Total 2 9 2 5 4 3" xfId="50307"/>
    <cellStyle name="Total 2 9 2 5 5" xfId="50308"/>
    <cellStyle name="Total 2 9 2 5 5 2" xfId="50309"/>
    <cellStyle name="Total 2 9 2 5 5 3" xfId="50310"/>
    <cellStyle name="Total 2 9 2 5 6" xfId="50311"/>
    <cellStyle name="Total 2 9 2 5 6 2" xfId="50312"/>
    <cellStyle name="Total 2 9 2 5 6 3" xfId="50313"/>
    <cellStyle name="Total 2 9 2 5 7" xfId="50314"/>
    <cellStyle name="Total 2 9 2 5 8" xfId="50315"/>
    <cellStyle name="Total 2 9 2 5 9" xfId="50316"/>
    <cellStyle name="Total 2 9 2 6" xfId="50317"/>
    <cellStyle name="Total 2 9 2 6 2" xfId="50318"/>
    <cellStyle name="Total 2 9 2 6 2 2" xfId="50319"/>
    <cellStyle name="Total 2 9 2 6 2 3" xfId="50320"/>
    <cellStyle name="Total 2 9 2 6 3" xfId="50321"/>
    <cellStyle name="Total 2 9 2 6 3 2" xfId="50322"/>
    <cellStyle name="Total 2 9 2 6 3 3" xfId="50323"/>
    <cellStyle name="Total 2 9 2 6 4" xfId="50324"/>
    <cellStyle name="Total 2 9 2 6 4 2" xfId="50325"/>
    <cellStyle name="Total 2 9 2 6 4 3" xfId="50326"/>
    <cellStyle name="Total 2 9 2 6 5" xfId="50327"/>
    <cellStyle name="Total 2 9 2 6 5 2" xfId="50328"/>
    <cellStyle name="Total 2 9 2 6 5 3" xfId="50329"/>
    <cellStyle name="Total 2 9 2 6 6" xfId="50330"/>
    <cellStyle name="Total 2 9 2 6 6 2" xfId="50331"/>
    <cellStyle name="Total 2 9 2 6 6 3" xfId="50332"/>
    <cellStyle name="Total 2 9 2 6 7" xfId="50333"/>
    <cellStyle name="Total 2 9 2 6 8" xfId="50334"/>
    <cellStyle name="Total 2 9 2 6 9" xfId="50335"/>
    <cellStyle name="Total 2 9 2 7" xfId="50336"/>
    <cellStyle name="Total 2 9 2 7 2" xfId="50337"/>
    <cellStyle name="Total 2 9 2 7 2 2" xfId="50338"/>
    <cellStyle name="Total 2 9 2 7 2 3" xfId="50339"/>
    <cellStyle name="Total 2 9 2 7 3" xfId="50340"/>
    <cellStyle name="Total 2 9 2 7 3 2" xfId="50341"/>
    <cellStyle name="Total 2 9 2 7 3 3" xfId="50342"/>
    <cellStyle name="Total 2 9 2 7 4" xfId="50343"/>
    <cellStyle name="Total 2 9 2 7 4 2" xfId="50344"/>
    <cellStyle name="Total 2 9 2 7 4 3" xfId="50345"/>
    <cellStyle name="Total 2 9 2 7 5" xfId="50346"/>
    <cellStyle name="Total 2 9 2 7 5 2" xfId="50347"/>
    <cellStyle name="Total 2 9 2 7 5 3" xfId="50348"/>
    <cellStyle name="Total 2 9 2 7 6" xfId="50349"/>
    <cellStyle name="Total 2 9 2 7 6 2" xfId="50350"/>
    <cellStyle name="Total 2 9 2 7 6 3" xfId="50351"/>
    <cellStyle name="Total 2 9 2 7 7" xfId="50352"/>
    <cellStyle name="Total 2 9 2 7 8" xfId="50353"/>
    <cellStyle name="Total 2 9 2 7 9" xfId="50354"/>
    <cellStyle name="Total 2 9 2 8" xfId="50355"/>
    <cellStyle name="Total 2 9 2 8 2" xfId="50356"/>
    <cellStyle name="Total 2 9 2 8 2 2" xfId="50357"/>
    <cellStyle name="Total 2 9 2 8 2 3" xfId="50358"/>
    <cellStyle name="Total 2 9 2 8 3" xfId="50359"/>
    <cellStyle name="Total 2 9 2 8 3 2" xfId="50360"/>
    <cellStyle name="Total 2 9 2 8 3 3" xfId="50361"/>
    <cellStyle name="Total 2 9 2 8 4" xfId="50362"/>
    <cellStyle name="Total 2 9 2 8 4 2" xfId="50363"/>
    <cellStyle name="Total 2 9 2 8 4 3" xfId="50364"/>
    <cellStyle name="Total 2 9 2 8 5" xfId="50365"/>
    <cellStyle name="Total 2 9 2 8 5 2" xfId="50366"/>
    <cellStyle name="Total 2 9 2 8 5 3" xfId="50367"/>
    <cellStyle name="Total 2 9 2 8 6" xfId="50368"/>
    <cellStyle name="Total 2 9 2 8 6 2" xfId="50369"/>
    <cellStyle name="Total 2 9 2 8 6 3" xfId="50370"/>
    <cellStyle name="Total 2 9 2 8 7" xfId="50371"/>
    <cellStyle name="Total 2 9 2 8 8" xfId="50372"/>
    <cellStyle name="Total 2 9 2 8 9" xfId="50373"/>
    <cellStyle name="Total 2 9 2 9" xfId="50374"/>
    <cellStyle name="Total 2 9 2 9 2" xfId="50375"/>
    <cellStyle name="Total 2 9 2 9 2 2" xfId="50376"/>
    <cellStyle name="Total 2 9 2 9 2 3" xfId="50377"/>
    <cellStyle name="Total 2 9 2 9 3" xfId="50378"/>
    <cellStyle name="Total 2 9 2 9 3 2" xfId="50379"/>
    <cellStyle name="Total 2 9 2 9 3 3" xfId="50380"/>
    <cellStyle name="Total 2 9 2 9 4" xfId="50381"/>
    <cellStyle name="Total 2 9 2 9 4 2" xfId="50382"/>
    <cellStyle name="Total 2 9 2 9 4 3" xfId="50383"/>
    <cellStyle name="Total 2 9 2 9 5" xfId="50384"/>
    <cellStyle name="Total 2 9 2 9 5 2" xfId="50385"/>
    <cellStyle name="Total 2 9 2 9 5 3" xfId="50386"/>
    <cellStyle name="Total 2 9 2 9 6" xfId="50387"/>
    <cellStyle name="Total 2 9 2 9 6 2" xfId="50388"/>
    <cellStyle name="Total 2 9 2 9 6 3" xfId="50389"/>
    <cellStyle name="Total 2 9 2 9 7" xfId="50390"/>
    <cellStyle name="Total 2 9 2 9 8" xfId="50391"/>
    <cellStyle name="Total 2 9 20" xfId="50392"/>
    <cellStyle name="Total 2 9 3" xfId="50393"/>
    <cellStyle name="Total 2 9 3 10" xfId="50394"/>
    <cellStyle name="Total 2 9 3 10 2" xfId="50395"/>
    <cellStyle name="Total 2 9 3 10 2 2" xfId="50396"/>
    <cellStyle name="Total 2 9 3 10 2 3" xfId="50397"/>
    <cellStyle name="Total 2 9 3 10 3" xfId="50398"/>
    <cellStyle name="Total 2 9 3 10 3 2" xfId="50399"/>
    <cellStyle name="Total 2 9 3 10 3 3" xfId="50400"/>
    <cellStyle name="Total 2 9 3 10 4" xfId="50401"/>
    <cellStyle name="Total 2 9 3 10 4 2" xfId="50402"/>
    <cellStyle name="Total 2 9 3 10 4 3" xfId="50403"/>
    <cellStyle name="Total 2 9 3 10 5" xfId="50404"/>
    <cellStyle name="Total 2 9 3 10 5 2" xfId="50405"/>
    <cellStyle name="Total 2 9 3 10 5 3" xfId="50406"/>
    <cellStyle name="Total 2 9 3 10 6" xfId="50407"/>
    <cellStyle name="Total 2 9 3 10 6 2" xfId="50408"/>
    <cellStyle name="Total 2 9 3 10 6 3" xfId="50409"/>
    <cellStyle name="Total 2 9 3 10 7" xfId="50410"/>
    <cellStyle name="Total 2 9 3 10 8" xfId="50411"/>
    <cellStyle name="Total 2 9 3 11" xfId="50412"/>
    <cellStyle name="Total 2 9 3 11 2" xfId="50413"/>
    <cellStyle name="Total 2 9 3 11 2 2" xfId="50414"/>
    <cellStyle name="Total 2 9 3 11 2 3" xfId="50415"/>
    <cellStyle name="Total 2 9 3 11 3" xfId="50416"/>
    <cellStyle name="Total 2 9 3 11 3 2" xfId="50417"/>
    <cellStyle name="Total 2 9 3 11 3 3" xfId="50418"/>
    <cellStyle name="Total 2 9 3 11 4" xfId="50419"/>
    <cellStyle name="Total 2 9 3 11 4 2" xfId="50420"/>
    <cellStyle name="Total 2 9 3 11 4 3" xfId="50421"/>
    <cellStyle name="Total 2 9 3 11 5" xfId="50422"/>
    <cellStyle name="Total 2 9 3 11 5 2" xfId="50423"/>
    <cellStyle name="Total 2 9 3 11 5 3" xfId="50424"/>
    <cellStyle name="Total 2 9 3 11 6" xfId="50425"/>
    <cellStyle name="Total 2 9 3 11 6 2" xfId="50426"/>
    <cellStyle name="Total 2 9 3 11 6 3" xfId="50427"/>
    <cellStyle name="Total 2 9 3 11 7" xfId="50428"/>
    <cellStyle name="Total 2 9 3 11 8" xfId="50429"/>
    <cellStyle name="Total 2 9 3 12" xfId="50430"/>
    <cellStyle name="Total 2 9 3 12 2" xfId="50431"/>
    <cellStyle name="Total 2 9 3 12 2 2" xfId="50432"/>
    <cellStyle name="Total 2 9 3 12 2 3" xfId="50433"/>
    <cellStyle name="Total 2 9 3 12 3" xfId="50434"/>
    <cellStyle name="Total 2 9 3 12 3 2" xfId="50435"/>
    <cellStyle name="Total 2 9 3 12 3 3" xfId="50436"/>
    <cellStyle name="Total 2 9 3 12 4" xfId="50437"/>
    <cellStyle name="Total 2 9 3 12 4 2" xfId="50438"/>
    <cellStyle name="Total 2 9 3 12 4 3" xfId="50439"/>
    <cellStyle name="Total 2 9 3 12 5" xfId="50440"/>
    <cellStyle name="Total 2 9 3 12 5 2" xfId="50441"/>
    <cellStyle name="Total 2 9 3 12 5 3" xfId="50442"/>
    <cellStyle name="Total 2 9 3 12 6" xfId="50443"/>
    <cellStyle name="Total 2 9 3 12 6 2" xfId="50444"/>
    <cellStyle name="Total 2 9 3 12 6 3" xfId="50445"/>
    <cellStyle name="Total 2 9 3 12 7" xfId="50446"/>
    <cellStyle name="Total 2 9 3 12 8" xfId="50447"/>
    <cellStyle name="Total 2 9 3 13" xfId="50448"/>
    <cellStyle name="Total 2 9 3 13 2" xfId="50449"/>
    <cellStyle name="Total 2 9 3 13 2 2" xfId="50450"/>
    <cellStyle name="Total 2 9 3 13 2 3" xfId="50451"/>
    <cellStyle name="Total 2 9 3 13 3" xfId="50452"/>
    <cellStyle name="Total 2 9 3 13 3 2" xfId="50453"/>
    <cellStyle name="Total 2 9 3 13 3 3" xfId="50454"/>
    <cellStyle name="Total 2 9 3 13 4" xfId="50455"/>
    <cellStyle name="Total 2 9 3 13 4 2" xfId="50456"/>
    <cellStyle name="Total 2 9 3 13 4 3" xfId="50457"/>
    <cellStyle name="Total 2 9 3 13 5" xfId="50458"/>
    <cellStyle name="Total 2 9 3 13 5 2" xfId="50459"/>
    <cellStyle name="Total 2 9 3 13 5 3" xfId="50460"/>
    <cellStyle name="Total 2 9 3 13 6" xfId="50461"/>
    <cellStyle name="Total 2 9 3 13 6 2" xfId="50462"/>
    <cellStyle name="Total 2 9 3 13 6 3" xfId="50463"/>
    <cellStyle name="Total 2 9 3 13 7" xfId="50464"/>
    <cellStyle name="Total 2 9 3 13 8" xfId="50465"/>
    <cellStyle name="Total 2 9 3 14" xfId="50466"/>
    <cellStyle name="Total 2 9 3 14 2" xfId="50467"/>
    <cellStyle name="Total 2 9 3 14 2 2" xfId="50468"/>
    <cellStyle name="Total 2 9 3 14 2 3" xfId="50469"/>
    <cellStyle name="Total 2 9 3 14 3" xfId="50470"/>
    <cellStyle name="Total 2 9 3 14 3 2" xfId="50471"/>
    <cellStyle name="Total 2 9 3 14 3 3" xfId="50472"/>
    <cellStyle name="Total 2 9 3 14 4" xfId="50473"/>
    <cellStyle name="Total 2 9 3 14 4 2" xfId="50474"/>
    <cellStyle name="Total 2 9 3 14 4 3" xfId="50475"/>
    <cellStyle name="Total 2 9 3 14 5" xfId="50476"/>
    <cellStyle name="Total 2 9 3 14 5 2" xfId="50477"/>
    <cellStyle name="Total 2 9 3 14 5 3" xfId="50478"/>
    <cellStyle name="Total 2 9 3 14 6" xfId="50479"/>
    <cellStyle name="Total 2 9 3 14 6 2" xfId="50480"/>
    <cellStyle name="Total 2 9 3 14 6 3" xfId="50481"/>
    <cellStyle name="Total 2 9 3 14 7" xfId="50482"/>
    <cellStyle name="Total 2 9 3 14 8" xfId="50483"/>
    <cellStyle name="Total 2 9 3 15" xfId="50484"/>
    <cellStyle name="Total 2 9 3 15 2" xfId="50485"/>
    <cellStyle name="Total 2 9 3 15 3" xfId="50486"/>
    <cellStyle name="Total 2 9 3 16" xfId="50487"/>
    <cellStyle name="Total 2 9 3 16 2" xfId="50488"/>
    <cellStyle name="Total 2 9 3 16 3" xfId="50489"/>
    <cellStyle name="Total 2 9 3 17" xfId="50490"/>
    <cellStyle name="Total 2 9 3 18" xfId="50491"/>
    <cellStyle name="Total 2 9 3 2" xfId="50492"/>
    <cellStyle name="Total 2 9 3 2 2" xfId="50493"/>
    <cellStyle name="Total 2 9 3 2 2 2" xfId="50494"/>
    <cellStyle name="Total 2 9 3 2 2 3" xfId="50495"/>
    <cellStyle name="Total 2 9 3 2 3" xfId="50496"/>
    <cellStyle name="Total 2 9 3 2 3 2" xfId="50497"/>
    <cellStyle name="Total 2 9 3 2 3 3" xfId="50498"/>
    <cellStyle name="Total 2 9 3 2 4" xfId="50499"/>
    <cellStyle name="Total 2 9 3 2 4 2" xfId="50500"/>
    <cellStyle name="Total 2 9 3 2 4 3" xfId="50501"/>
    <cellStyle name="Total 2 9 3 2 5" xfId="50502"/>
    <cellStyle name="Total 2 9 3 2 5 2" xfId="50503"/>
    <cellStyle name="Total 2 9 3 2 5 3" xfId="50504"/>
    <cellStyle name="Total 2 9 3 2 6" xfId="50505"/>
    <cellStyle name="Total 2 9 3 2 6 2" xfId="50506"/>
    <cellStyle name="Total 2 9 3 2 6 3" xfId="50507"/>
    <cellStyle name="Total 2 9 3 2 7" xfId="50508"/>
    <cellStyle name="Total 2 9 3 2 8" xfId="50509"/>
    <cellStyle name="Total 2 9 3 2 9" xfId="50510"/>
    <cellStyle name="Total 2 9 3 3" xfId="50511"/>
    <cellStyle name="Total 2 9 3 3 2" xfId="50512"/>
    <cellStyle name="Total 2 9 3 3 2 2" xfId="50513"/>
    <cellStyle name="Total 2 9 3 3 2 3" xfId="50514"/>
    <cellStyle name="Total 2 9 3 3 3" xfId="50515"/>
    <cellStyle name="Total 2 9 3 3 3 2" xfId="50516"/>
    <cellStyle name="Total 2 9 3 3 3 3" xfId="50517"/>
    <cellStyle name="Total 2 9 3 3 4" xfId="50518"/>
    <cellStyle name="Total 2 9 3 3 4 2" xfId="50519"/>
    <cellStyle name="Total 2 9 3 3 4 3" xfId="50520"/>
    <cellStyle name="Total 2 9 3 3 5" xfId="50521"/>
    <cellStyle name="Total 2 9 3 3 5 2" xfId="50522"/>
    <cellStyle name="Total 2 9 3 3 5 3" xfId="50523"/>
    <cellStyle name="Total 2 9 3 3 6" xfId="50524"/>
    <cellStyle name="Total 2 9 3 3 6 2" xfId="50525"/>
    <cellStyle name="Total 2 9 3 3 6 3" xfId="50526"/>
    <cellStyle name="Total 2 9 3 3 7" xfId="50527"/>
    <cellStyle name="Total 2 9 3 3 8" xfId="50528"/>
    <cellStyle name="Total 2 9 3 3 9" xfId="50529"/>
    <cellStyle name="Total 2 9 3 4" xfId="50530"/>
    <cellStyle name="Total 2 9 3 4 2" xfId="50531"/>
    <cellStyle name="Total 2 9 3 4 2 2" xfId="50532"/>
    <cellStyle name="Total 2 9 3 4 2 3" xfId="50533"/>
    <cellStyle name="Total 2 9 3 4 3" xfId="50534"/>
    <cellStyle name="Total 2 9 3 4 3 2" xfId="50535"/>
    <cellStyle name="Total 2 9 3 4 3 3" xfId="50536"/>
    <cellStyle name="Total 2 9 3 4 4" xfId="50537"/>
    <cellStyle name="Total 2 9 3 4 4 2" xfId="50538"/>
    <cellStyle name="Total 2 9 3 4 4 3" xfId="50539"/>
    <cellStyle name="Total 2 9 3 4 5" xfId="50540"/>
    <cellStyle name="Total 2 9 3 4 5 2" xfId="50541"/>
    <cellStyle name="Total 2 9 3 4 5 3" xfId="50542"/>
    <cellStyle name="Total 2 9 3 4 6" xfId="50543"/>
    <cellStyle name="Total 2 9 3 4 6 2" xfId="50544"/>
    <cellStyle name="Total 2 9 3 4 6 3" xfId="50545"/>
    <cellStyle name="Total 2 9 3 4 7" xfId="50546"/>
    <cellStyle name="Total 2 9 3 4 8" xfId="50547"/>
    <cellStyle name="Total 2 9 3 4 9" xfId="50548"/>
    <cellStyle name="Total 2 9 3 5" xfId="50549"/>
    <cellStyle name="Total 2 9 3 5 2" xfId="50550"/>
    <cellStyle name="Total 2 9 3 5 2 2" xfId="50551"/>
    <cellStyle name="Total 2 9 3 5 2 3" xfId="50552"/>
    <cellStyle name="Total 2 9 3 5 3" xfId="50553"/>
    <cellStyle name="Total 2 9 3 5 3 2" xfId="50554"/>
    <cellStyle name="Total 2 9 3 5 3 3" xfId="50555"/>
    <cellStyle name="Total 2 9 3 5 4" xfId="50556"/>
    <cellStyle name="Total 2 9 3 5 4 2" xfId="50557"/>
    <cellStyle name="Total 2 9 3 5 4 3" xfId="50558"/>
    <cellStyle name="Total 2 9 3 5 5" xfId="50559"/>
    <cellStyle name="Total 2 9 3 5 5 2" xfId="50560"/>
    <cellStyle name="Total 2 9 3 5 5 3" xfId="50561"/>
    <cellStyle name="Total 2 9 3 5 6" xfId="50562"/>
    <cellStyle name="Total 2 9 3 5 6 2" xfId="50563"/>
    <cellStyle name="Total 2 9 3 5 6 3" xfId="50564"/>
    <cellStyle name="Total 2 9 3 5 7" xfId="50565"/>
    <cellStyle name="Total 2 9 3 5 8" xfId="50566"/>
    <cellStyle name="Total 2 9 3 5 9" xfId="50567"/>
    <cellStyle name="Total 2 9 3 6" xfId="50568"/>
    <cellStyle name="Total 2 9 3 6 2" xfId="50569"/>
    <cellStyle name="Total 2 9 3 6 2 2" xfId="50570"/>
    <cellStyle name="Total 2 9 3 6 2 3" xfId="50571"/>
    <cellStyle name="Total 2 9 3 6 3" xfId="50572"/>
    <cellStyle name="Total 2 9 3 6 3 2" xfId="50573"/>
    <cellStyle name="Total 2 9 3 6 3 3" xfId="50574"/>
    <cellStyle name="Total 2 9 3 6 4" xfId="50575"/>
    <cellStyle name="Total 2 9 3 6 4 2" xfId="50576"/>
    <cellStyle name="Total 2 9 3 6 4 3" xfId="50577"/>
    <cellStyle name="Total 2 9 3 6 5" xfId="50578"/>
    <cellStyle name="Total 2 9 3 6 5 2" xfId="50579"/>
    <cellStyle name="Total 2 9 3 6 5 3" xfId="50580"/>
    <cellStyle name="Total 2 9 3 6 6" xfId="50581"/>
    <cellStyle name="Total 2 9 3 6 6 2" xfId="50582"/>
    <cellStyle name="Total 2 9 3 6 6 3" xfId="50583"/>
    <cellStyle name="Total 2 9 3 6 7" xfId="50584"/>
    <cellStyle name="Total 2 9 3 6 8" xfId="50585"/>
    <cellStyle name="Total 2 9 3 6 9" xfId="50586"/>
    <cellStyle name="Total 2 9 3 7" xfId="50587"/>
    <cellStyle name="Total 2 9 3 7 2" xfId="50588"/>
    <cellStyle name="Total 2 9 3 7 2 2" xfId="50589"/>
    <cellStyle name="Total 2 9 3 7 2 3" xfId="50590"/>
    <cellStyle name="Total 2 9 3 7 3" xfId="50591"/>
    <cellStyle name="Total 2 9 3 7 3 2" xfId="50592"/>
    <cellStyle name="Total 2 9 3 7 3 3" xfId="50593"/>
    <cellStyle name="Total 2 9 3 7 4" xfId="50594"/>
    <cellStyle name="Total 2 9 3 7 4 2" xfId="50595"/>
    <cellStyle name="Total 2 9 3 7 4 3" xfId="50596"/>
    <cellStyle name="Total 2 9 3 7 5" xfId="50597"/>
    <cellStyle name="Total 2 9 3 7 5 2" xfId="50598"/>
    <cellStyle name="Total 2 9 3 7 5 3" xfId="50599"/>
    <cellStyle name="Total 2 9 3 7 6" xfId="50600"/>
    <cellStyle name="Total 2 9 3 7 6 2" xfId="50601"/>
    <cellStyle name="Total 2 9 3 7 6 3" xfId="50602"/>
    <cellStyle name="Total 2 9 3 7 7" xfId="50603"/>
    <cellStyle name="Total 2 9 3 7 8" xfId="50604"/>
    <cellStyle name="Total 2 9 3 7 9" xfId="50605"/>
    <cellStyle name="Total 2 9 3 8" xfId="50606"/>
    <cellStyle name="Total 2 9 3 8 2" xfId="50607"/>
    <cellStyle name="Total 2 9 3 8 2 2" xfId="50608"/>
    <cellStyle name="Total 2 9 3 8 2 3" xfId="50609"/>
    <cellStyle name="Total 2 9 3 8 3" xfId="50610"/>
    <cellStyle name="Total 2 9 3 8 3 2" xfId="50611"/>
    <cellStyle name="Total 2 9 3 8 3 3" xfId="50612"/>
    <cellStyle name="Total 2 9 3 8 4" xfId="50613"/>
    <cellStyle name="Total 2 9 3 8 4 2" xfId="50614"/>
    <cellStyle name="Total 2 9 3 8 4 3" xfId="50615"/>
    <cellStyle name="Total 2 9 3 8 5" xfId="50616"/>
    <cellStyle name="Total 2 9 3 8 5 2" xfId="50617"/>
    <cellStyle name="Total 2 9 3 8 5 3" xfId="50618"/>
    <cellStyle name="Total 2 9 3 8 6" xfId="50619"/>
    <cellStyle name="Total 2 9 3 8 6 2" xfId="50620"/>
    <cellStyle name="Total 2 9 3 8 6 3" xfId="50621"/>
    <cellStyle name="Total 2 9 3 8 7" xfId="50622"/>
    <cellStyle name="Total 2 9 3 8 8" xfId="50623"/>
    <cellStyle name="Total 2 9 3 8 9" xfId="50624"/>
    <cellStyle name="Total 2 9 3 9" xfId="50625"/>
    <cellStyle name="Total 2 9 3 9 2" xfId="50626"/>
    <cellStyle name="Total 2 9 3 9 2 2" xfId="50627"/>
    <cellStyle name="Total 2 9 3 9 2 3" xfId="50628"/>
    <cellStyle name="Total 2 9 3 9 3" xfId="50629"/>
    <cellStyle name="Total 2 9 3 9 3 2" xfId="50630"/>
    <cellStyle name="Total 2 9 3 9 3 3" xfId="50631"/>
    <cellStyle name="Total 2 9 3 9 4" xfId="50632"/>
    <cellStyle name="Total 2 9 3 9 4 2" xfId="50633"/>
    <cellStyle name="Total 2 9 3 9 4 3" xfId="50634"/>
    <cellStyle name="Total 2 9 3 9 5" xfId="50635"/>
    <cellStyle name="Total 2 9 3 9 5 2" xfId="50636"/>
    <cellStyle name="Total 2 9 3 9 5 3" xfId="50637"/>
    <cellStyle name="Total 2 9 3 9 6" xfId="50638"/>
    <cellStyle name="Total 2 9 3 9 6 2" xfId="50639"/>
    <cellStyle name="Total 2 9 3 9 6 3" xfId="50640"/>
    <cellStyle name="Total 2 9 3 9 7" xfId="50641"/>
    <cellStyle name="Total 2 9 3 9 8" xfId="50642"/>
    <cellStyle name="Total 2 9 4" xfId="50643"/>
    <cellStyle name="Total 2 9 4 10" xfId="50644"/>
    <cellStyle name="Total 2 9 4 11" xfId="50645"/>
    <cellStyle name="Total 2 9 4 2" xfId="50646"/>
    <cellStyle name="Total 2 9 4 2 2" xfId="50647"/>
    <cellStyle name="Total 2 9 4 2 3" xfId="50648"/>
    <cellStyle name="Total 2 9 4 2 4" xfId="50649"/>
    <cellStyle name="Total 2 9 4 3" xfId="50650"/>
    <cellStyle name="Total 2 9 4 3 2" xfId="50651"/>
    <cellStyle name="Total 2 9 4 3 3" xfId="50652"/>
    <cellStyle name="Total 2 9 4 3 4" xfId="50653"/>
    <cellStyle name="Total 2 9 4 4" xfId="50654"/>
    <cellStyle name="Total 2 9 4 4 2" xfId="50655"/>
    <cellStyle name="Total 2 9 4 4 3" xfId="50656"/>
    <cellStyle name="Total 2 9 4 4 4" xfId="50657"/>
    <cellStyle name="Total 2 9 4 5" xfId="50658"/>
    <cellStyle name="Total 2 9 4 5 2" xfId="50659"/>
    <cellStyle name="Total 2 9 4 5 3" xfId="50660"/>
    <cellStyle name="Total 2 9 4 5 4" xfId="50661"/>
    <cellStyle name="Total 2 9 4 6" xfId="50662"/>
    <cellStyle name="Total 2 9 4 6 2" xfId="50663"/>
    <cellStyle name="Total 2 9 4 6 3" xfId="50664"/>
    <cellStyle name="Total 2 9 4 6 4" xfId="50665"/>
    <cellStyle name="Total 2 9 4 7" xfId="50666"/>
    <cellStyle name="Total 2 9 4 8" xfId="50667"/>
    <cellStyle name="Total 2 9 4 9" xfId="50668"/>
    <cellStyle name="Total 2 9 5" xfId="50669"/>
    <cellStyle name="Total 2 9 5 10" xfId="50670"/>
    <cellStyle name="Total 2 9 5 11" xfId="50671"/>
    <cellStyle name="Total 2 9 5 2" xfId="50672"/>
    <cellStyle name="Total 2 9 5 2 2" xfId="50673"/>
    <cellStyle name="Total 2 9 5 2 3" xfId="50674"/>
    <cellStyle name="Total 2 9 5 2 4" xfId="50675"/>
    <cellStyle name="Total 2 9 5 3" xfId="50676"/>
    <cellStyle name="Total 2 9 5 3 2" xfId="50677"/>
    <cellStyle name="Total 2 9 5 3 3" xfId="50678"/>
    <cellStyle name="Total 2 9 5 3 4" xfId="50679"/>
    <cellStyle name="Total 2 9 5 4" xfId="50680"/>
    <cellStyle name="Total 2 9 5 4 2" xfId="50681"/>
    <cellStyle name="Total 2 9 5 4 3" xfId="50682"/>
    <cellStyle name="Total 2 9 5 4 4" xfId="50683"/>
    <cellStyle name="Total 2 9 5 5" xfId="50684"/>
    <cellStyle name="Total 2 9 5 5 2" xfId="50685"/>
    <cellStyle name="Total 2 9 5 5 3" xfId="50686"/>
    <cellStyle name="Total 2 9 5 5 4" xfId="50687"/>
    <cellStyle name="Total 2 9 5 6" xfId="50688"/>
    <cellStyle name="Total 2 9 5 6 2" xfId="50689"/>
    <cellStyle name="Total 2 9 5 6 3" xfId="50690"/>
    <cellStyle name="Total 2 9 5 6 4" xfId="50691"/>
    <cellStyle name="Total 2 9 5 7" xfId="50692"/>
    <cellStyle name="Total 2 9 5 8" xfId="50693"/>
    <cellStyle name="Total 2 9 5 9" xfId="50694"/>
    <cellStyle name="Total 2 9 6" xfId="50695"/>
    <cellStyle name="Total 2 9 6 2" xfId="50696"/>
    <cellStyle name="Total 2 9 6 2 2" xfId="50697"/>
    <cellStyle name="Total 2 9 6 2 3" xfId="50698"/>
    <cellStyle name="Total 2 9 6 3" xfId="50699"/>
    <cellStyle name="Total 2 9 6 3 2" xfId="50700"/>
    <cellStyle name="Total 2 9 6 3 3" xfId="50701"/>
    <cellStyle name="Total 2 9 6 4" xfId="50702"/>
    <cellStyle name="Total 2 9 6 4 2" xfId="50703"/>
    <cellStyle name="Total 2 9 6 4 3" xfId="50704"/>
    <cellStyle name="Total 2 9 6 5" xfId="50705"/>
    <cellStyle name="Total 2 9 6 5 2" xfId="50706"/>
    <cellStyle name="Total 2 9 6 5 3" xfId="50707"/>
    <cellStyle name="Total 2 9 6 6" xfId="50708"/>
    <cellStyle name="Total 2 9 6 6 2" xfId="50709"/>
    <cellStyle name="Total 2 9 6 6 3" xfId="50710"/>
    <cellStyle name="Total 2 9 6 7" xfId="50711"/>
    <cellStyle name="Total 2 9 6 8" xfId="50712"/>
    <cellStyle name="Total 2 9 6 9" xfId="50713"/>
    <cellStyle name="Total 2 9 7" xfId="50714"/>
    <cellStyle name="Total 2 9 7 2" xfId="50715"/>
    <cellStyle name="Total 2 9 7 2 2" xfId="50716"/>
    <cellStyle name="Total 2 9 7 2 3" xfId="50717"/>
    <cellStyle name="Total 2 9 7 3" xfId="50718"/>
    <cellStyle name="Total 2 9 7 3 2" xfId="50719"/>
    <cellStyle name="Total 2 9 7 3 3" xfId="50720"/>
    <cellStyle name="Total 2 9 7 4" xfId="50721"/>
    <cellStyle name="Total 2 9 7 4 2" xfId="50722"/>
    <cellStyle name="Total 2 9 7 4 3" xfId="50723"/>
    <cellStyle name="Total 2 9 7 5" xfId="50724"/>
    <cellStyle name="Total 2 9 7 5 2" xfId="50725"/>
    <cellStyle name="Total 2 9 7 5 3" xfId="50726"/>
    <cellStyle name="Total 2 9 7 6" xfId="50727"/>
    <cellStyle name="Total 2 9 7 6 2" xfId="50728"/>
    <cellStyle name="Total 2 9 7 6 3" xfId="50729"/>
    <cellStyle name="Total 2 9 7 7" xfId="50730"/>
    <cellStyle name="Total 2 9 7 8" xfId="50731"/>
    <cellStyle name="Total 2 9 7 9" xfId="50732"/>
    <cellStyle name="Total 2 9 8" xfId="50733"/>
    <cellStyle name="Total 2 9 8 2" xfId="50734"/>
    <cellStyle name="Total 2 9 8 2 2" xfId="50735"/>
    <cellStyle name="Total 2 9 8 2 3" xfId="50736"/>
    <cellStyle name="Total 2 9 8 3" xfId="50737"/>
    <cellStyle name="Total 2 9 8 3 2" xfId="50738"/>
    <cellStyle name="Total 2 9 8 3 3" xfId="50739"/>
    <cellStyle name="Total 2 9 8 4" xfId="50740"/>
    <cellStyle name="Total 2 9 8 4 2" xfId="50741"/>
    <cellStyle name="Total 2 9 8 4 3" xfId="50742"/>
    <cellStyle name="Total 2 9 8 5" xfId="50743"/>
    <cellStyle name="Total 2 9 8 5 2" xfId="50744"/>
    <cellStyle name="Total 2 9 8 5 3" xfId="50745"/>
    <cellStyle name="Total 2 9 8 6" xfId="50746"/>
    <cellStyle name="Total 2 9 8 6 2" xfId="50747"/>
    <cellStyle name="Total 2 9 8 6 3" xfId="50748"/>
    <cellStyle name="Total 2 9 8 7" xfId="50749"/>
    <cellStyle name="Total 2 9 8 8" xfId="50750"/>
    <cellStyle name="Total 2 9 8 9" xfId="50751"/>
    <cellStyle name="Total 2 9 9" xfId="50752"/>
    <cellStyle name="Total 2 9 9 2" xfId="50753"/>
    <cellStyle name="Total 2 9 9 2 2" xfId="50754"/>
    <cellStyle name="Total 2 9 9 2 3" xfId="50755"/>
    <cellStyle name="Total 2 9 9 3" xfId="50756"/>
    <cellStyle name="Total 2 9 9 3 2" xfId="50757"/>
    <cellStyle name="Total 2 9 9 3 3" xfId="50758"/>
    <cellStyle name="Total 2 9 9 4" xfId="50759"/>
    <cellStyle name="Total 2 9 9 4 2" xfId="50760"/>
    <cellStyle name="Total 2 9 9 4 3" xfId="50761"/>
    <cellStyle name="Total 2 9 9 5" xfId="50762"/>
    <cellStyle name="Total 2 9 9 5 2" xfId="50763"/>
    <cellStyle name="Total 2 9 9 5 3" xfId="50764"/>
    <cellStyle name="Total 2 9 9 6" xfId="50765"/>
    <cellStyle name="Total 2 9 9 6 2" xfId="50766"/>
    <cellStyle name="Total 2 9 9 6 3" xfId="50767"/>
    <cellStyle name="Total 2 9 9 7" xfId="50768"/>
    <cellStyle name="Total 2 9 9 8" xfId="50769"/>
    <cellStyle name="Total 2 9 9 9" xfId="50770"/>
    <cellStyle name="Total 3" xfId="50771"/>
    <cellStyle name="Total 4" xfId="50772"/>
    <cellStyle name="Warning Text 2" xfId="50773"/>
    <cellStyle name="year" xfId="50774"/>
    <cellStyle name="year 2" xfId="50775"/>
    <cellStyle name="year 2 2" xfId="50776"/>
    <cellStyle name="year 3" xfId="50777"/>
    <cellStyle name="year_29(d) - Gas extensions -tariffs" xfId="50778"/>
  </cellStyles>
  <dxfs count="0"/>
  <tableStyles count="0" defaultTableStyle="TableStyleMedium9" defaultPivotStyle="PivotStyleLight16"/>
  <colors>
    <mruColors>
      <color rgb="FFE46C0A"/>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51</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34200" cy="8572500"/>
        </a:xfrm>
        <a:prstGeom prst="rect">
          <a:avLst/>
        </a:prstGeom>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twoCellAnchor>
    <xdr:from>
      <xdr:col>6</xdr:col>
      <xdr:colOff>190500</xdr:colOff>
      <xdr:row>10</xdr:row>
      <xdr:rowOff>57150</xdr:rowOff>
    </xdr:from>
    <xdr:to>
      <xdr:col>12</xdr:col>
      <xdr:colOff>0</xdr:colOff>
      <xdr:row>32</xdr:row>
      <xdr:rowOff>152400</xdr:rowOff>
    </xdr:to>
    <xdr:sp macro="" textlink="">
      <xdr:nvSpPr>
        <xdr:cNvPr id="3" name="Text Box 18"/>
        <xdr:cNvSpPr txBox="1"/>
      </xdr:nvSpPr>
      <xdr:spPr>
        <a:xfrm>
          <a:off x="3467100" y="1990725"/>
          <a:ext cx="3467100" cy="3657600"/>
        </a:xfrm>
        <a:prstGeom prst="rect">
          <a:avLst/>
        </a:prstGeom>
        <a:noFill/>
        <a:ln>
          <a:no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Bef>
              <a:spcPts val="600"/>
            </a:spcBef>
            <a:spcAft>
              <a:spcPts val="1000"/>
            </a:spcAft>
          </a:pPr>
          <a:r>
            <a:rPr lang="en-US" sz="4500" spc="-100" baseline="0">
              <a:solidFill>
                <a:srgbClr val="FFFFFF"/>
              </a:solidFill>
              <a:effectLst/>
              <a:uFill>
                <a:solidFill>
                  <a:srgbClr val="000000"/>
                </a:solidFill>
              </a:uFill>
              <a:latin typeface="Arial Narrow"/>
              <a:ea typeface="MS Mincho"/>
              <a:cs typeface="ApexNew-Book"/>
            </a:rPr>
            <a:t>Attachment 7.7A</a:t>
          </a:r>
          <a:endParaRPr lang="en-AU" sz="1100" spc="-100" baseline="0">
            <a:solidFill>
              <a:srgbClr val="1D1D1C"/>
            </a:solidFill>
            <a:effectLst/>
            <a:uFill>
              <a:solidFill>
                <a:srgbClr val="000000"/>
              </a:solidFill>
            </a:uFill>
            <a:latin typeface="Arial Narrow"/>
            <a:ea typeface="MS Mincho"/>
            <a:cs typeface="ApexNew-Book"/>
          </a:endParaRPr>
        </a:p>
        <a:p>
          <a:pPr algn="l">
            <a:spcBef>
              <a:spcPts val="600"/>
            </a:spcBef>
            <a:spcAft>
              <a:spcPts val="1000"/>
            </a:spcAft>
          </a:pPr>
          <a:r>
            <a:rPr lang="en-US" sz="1100">
              <a:solidFill>
                <a:srgbClr val="1D1D1C"/>
              </a:solidFill>
              <a:effectLst/>
              <a:uFill>
                <a:solidFill>
                  <a:srgbClr val="000000"/>
                </a:solidFill>
              </a:uFill>
              <a:latin typeface="Arial Narrow"/>
              <a:ea typeface="MS Mincho"/>
              <a:cs typeface="ApexNew-Book"/>
            </a:rPr>
            <a:t> </a:t>
          </a:r>
          <a:endParaRPr lang="en-AU" sz="1100">
            <a:solidFill>
              <a:srgbClr val="1D1D1C"/>
            </a:solidFill>
            <a:effectLst/>
            <a:uFill>
              <a:solidFill>
                <a:srgbClr val="000000"/>
              </a:solidFill>
            </a:uFill>
            <a:latin typeface="Arial Narrow"/>
            <a:ea typeface="MS Mincho"/>
            <a:cs typeface="ApexNew-Book"/>
          </a:endParaRPr>
        </a:p>
        <a:p>
          <a:pPr algn="l">
            <a:spcBef>
              <a:spcPts val="600"/>
            </a:spcBef>
            <a:spcAft>
              <a:spcPts val="1000"/>
            </a:spcAft>
          </a:pPr>
          <a:r>
            <a:rPr lang="en-AU" sz="2000" baseline="0">
              <a:solidFill>
                <a:srgbClr val="FFFFFF"/>
              </a:solidFill>
              <a:effectLst/>
              <a:uFill>
                <a:solidFill>
                  <a:srgbClr val="000000"/>
                </a:solidFill>
              </a:uFill>
              <a:latin typeface="Arial Narrow"/>
              <a:ea typeface="MS Mincho"/>
              <a:cs typeface="ApexNew-Book"/>
            </a:rPr>
            <a:t>Operating Expenditure Model</a:t>
          </a:r>
        </a:p>
        <a:p>
          <a:pPr algn="l">
            <a:spcBef>
              <a:spcPts val="600"/>
            </a:spcBef>
            <a:spcAft>
              <a:spcPts val="1000"/>
            </a:spcAft>
          </a:pPr>
          <a:endParaRPr lang="en-AU" sz="1000" baseline="0">
            <a:solidFill>
              <a:srgbClr val="FFFFFF"/>
            </a:solidFill>
            <a:effectLst/>
            <a:uFill>
              <a:solidFill>
                <a:srgbClr val="000000"/>
              </a:solidFill>
            </a:uFill>
            <a:latin typeface="Arial Narrow"/>
            <a:ea typeface="MS Mincho"/>
            <a:cs typeface="ApexNew-Book"/>
          </a:endParaRPr>
        </a:p>
        <a:p>
          <a:pPr algn="l">
            <a:spcBef>
              <a:spcPts val="600"/>
            </a:spcBef>
            <a:spcAft>
              <a:spcPts val="1000"/>
            </a:spcAft>
          </a:pPr>
          <a:endParaRPr lang="en-AU" sz="1100">
            <a:solidFill>
              <a:srgbClr val="1D1D1C"/>
            </a:solidFill>
            <a:effectLst/>
            <a:uFill>
              <a:solidFill>
                <a:srgbClr val="000000"/>
              </a:solidFill>
            </a:uFill>
            <a:latin typeface="Arial Narrow"/>
            <a:ea typeface="MS Mincho"/>
            <a:cs typeface="ApexNew-Book"/>
          </a:endParaRPr>
        </a:p>
        <a:p>
          <a:pPr algn="l">
            <a:spcBef>
              <a:spcPts val="600"/>
            </a:spcBef>
            <a:spcAft>
              <a:spcPts val="1000"/>
            </a:spcAft>
          </a:pPr>
          <a:r>
            <a:rPr lang="en-US" sz="2000" b="1">
              <a:solidFill>
                <a:srgbClr val="FFFFFF"/>
              </a:solidFill>
              <a:effectLst/>
              <a:uFill>
                <a:solidFill>
                  <a:srgbClr val="000000"/>
                </a:solidFill>
              </a:uFill>
              <a:latin typeface="Arial Narrow"/>
              <a:ea typeface="MS Mincho"/>
              <a:cs typeface="ApexNew-Book"/>
            </a:rPr>
            <a:t>2016/17 to 2020/21 Access Arrangement Information</a:t>
          </a:r>
        </a:p>
        <a:p>
          <a:pPr algn="l">
            <a:spcBef>
              <a:spcPts val="600"/>
            </a:spcBef>
            <a:spcAft>
              <a:spcPts val="1000"/>
            </a:spcAft>
          </a:pPr>
          <a:endParaRPr lang="en-US" sz="2000" b="1">
            <a:solidFill>
              <a:srgbClr val="FFFFFF"/>
            </a:solidFill>
            <a:effectLst/>
            <a:uFill>
              <a:solidFill>
                <a:srgbClr val="000000"/>
              </a:solidFill>
            </a:uFill>
            <a:latin typeface="Arial Narrow"/>
            <a:ea typeface="MS Mincho"/>
            <a:cs typeface="ApexNew-Book"/>
          </a:endParaRPr>
        </a:p>
        <a:p>
          <a:pPr algn="l">
            <a:spcBef>
              <a:spcPts val="600"/>
            </a:spcBef>
            <a:spcAft>
              <a:spcPts val="1000"/>
            </a:spcAft>
          </a:pPr>
          <a:endParaRPr lang="en-AU" sz="1100">
            <a:solidFill>
              <a:srgbClr val="1D1D1C"/>
            </a:solidFill>
            <a:effectLst/>
            <a:uFill>
              <a:solidFill>
                <a:srgbClr val="000000"/>
              </a:solidFill>
            </a:uFill>
            <a:latin typeface="Arial Narrow"/>
            <a:ea typeface="MS Mincho"/>
            <a:cs typeface="ApexNew-Book"/>
          </a:endParaRPr>
        </a:p>
        <a:p>
          <a:pPr algn="l">
            <a:spcBef>
              <a:spcPts val="600"/>
            </a:spcBef>
            <a:spcAft>
              <a:spcPts val="1000"/>
            </a:spcAft>
          </a:pPr>
          <a:r>
            <a:rPr lang="en-US" sz="2000" b="1">
              <a:solidFill>
                <a:srgbClr val="FFFFFF"/>
              </a:solidFill>
              <a:effectLst/>
              <a:uFill>
                <a:solidFill>
                  <a:srgbClr val="000000"/>
                </a:solidFill>
              </a:uFill>
              <a:latin typeface="Arial Narrow"/>
              <a:ea typeface="MS Mincho"/>
              <a:cs typeface="ApexNew-Book"/>
            </a:rPr>
            <a:t> </a:t>
          </a:r>
          <a:endParaRPr lang="en-AU" sz="1100">
            <a:solidFill>
              <a:srgbClr val="1D1D1C"/>
            </a:solidFill>
            <a:effectLst/>
            <a:uFill>
              <a:solidFill>
                <a:srgbClr val="000000"/>
              </a:solidFill>
            </a:uFill>
            <a:latin typeface="Arial Narrow"/>
            <a:ea typeface="MS Mincho"/>
            <a:cs typeface="ApexNew-Book"/>
          </a:endParaRPr>
        </a:p>
        <a:p>
          <a:pPr algn="l">
            <a:spcBef>
              <a:spcPts val="600"/>
            </a:spcBef>
            <a:spcAft>
              <a:spcPts val="1000"/>
            </a:spcAft>
          </a:pPr>
          <a:endParaRPr lang="en-AU" sz="1100">
            <a:solidFill>
              <a:srgbClr val="1D1D1C"/>
            </a:solidFill>
            <a:effectLst/>
            <a:uFill>
              <a:solidFill>
                <a:srgbClr val="000000"/>
              </a:solidFill>
            </a:uFill>
            <a:latin typeface="Arial Narrow"/>
            <a:ea typeface="MS Mincho"/>
            <a:cs typeface="ApexNew-Book"/>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82472</xdr:rowOff>
    </xdr:from>
    <xdr:to>
      <xdr:col>1</xdr:col>
      <xdr:colOff>1772093</xdr:colOff>
      <xdr:row>1</xdr:row>
      <xdr:rowOff>781050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72972"/>
          <a:ext cx="1762568" cy="6985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112058</xdr:colOff>
      <xdr:row>0</xdr:row>
      <xdr:rowOff>123264</xdr:rowOff>
    </xdr:from>
    <xdr:to>
      <xdr:col>0</xdr:col>
      <xdr:colOff>806262</xdr:colOff>
      <xdr:row>3</xdr:row>
      <xdr:rowOff>140073</xdr:rowOff>
    </xdr:to>
    <xdr:grpSp>
      <xdr:nvGrpSpPr>
        <xdr:cNvPr id="2" name="Group 1"/>
        <xdr:cNvGrpSpPr/>
      </xdr:nvGrpSpPr>
      <xdr:grpSpPr>
        <a:xfrm>
          <a:off x="112058" y="123264"/>
          <a:ext cx="694204" cy="874059"/>
          <a:chOff x="0" y="1560739"/>
          <a:chExt cx="762000" cy="931132"/>
        </a:xfrm>
      </xdr:grpSpPr>
      <xdr:pic>
        <xdr:nvPicPr>
          <xdr:cNvPr id="3"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0739"/>
            <a:ext cx="76200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AutoShape 4">
            <a:hlinkClick xmlns:r="http://schemas.openxmlformats.org/officeDocument/2006/relationships" r:id="rId2"/>
          </xdr:cNvPr>
          <xdr:cNvSpPr>
            <a:spLocks noChangeArrowheads="1"/>
          </xdr:cNvSpPr>
        </xdr:nvSpPr>
        <xdr:spPr bwMode="auto">
          <a:xfrm>
            <a:off x="19050" y="2039711"/>
            <a:ext cx="736671" cy="23413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0" i="0" u="none" strike="noStrike" baseline="0">
                <a:solidFill>
                  <a:srgbClr val="000080"/>
                </a:solidFill>
                <a:latin typeface="Arial Black"/>
              </a:rPr>
              <a:t>Contents</a:t>
            </a:r>
          </a:p>
        </xdr:txBody>
      </xdr:sp>
      <xdr:sp macro="" textlink="">
        <xdr:nvSpPr>
          <xdr:cNvPr id="5" name="AutoShape 5">
            <a:hlinkClick xmlns:r="http://schemas.openxmlformats.org/officeDocument/2006/relationships" r:id="rId3"/>
          </xdr:cNvPr>
          <xdr:cNvSpPr>
            <a:spLocks noChangeArrowheads="1"/>
          </xdr:cNvSpPr>
        </xdr:nvSpPr>
        <xdr:spPr bwMode="auto">
          <a:xfrm>
            <a:off x="19050" y="2261507"/>
            <a:ext cx="736671" cy="23036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650" b="0" i="0" u="none" strike="noStrike" baseline="0">
                <a:solidFill>
                  <a:srgbClr val="000080"/>
                </a:solidFill>
                <a:latin typeface="Arial Black"/>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112058</xdr:colOff>
      <xdr:row>0</xdr:row>
      <xdr:rowOff>123264</xdr:rowOff>
    </xdr:from>
    <xdr:to>
      <xdr:col>0</xdr:col>
      <xdr:colOff>806262</xdr:colOff>
      <xdr:row>3</xdr:row>
      <xdr:rowOff>140073</xdr:rowOff>
    </xdr:to>
    <xdr:grpSp>
      <xdr:nvGrpSpPr>
        <xdr:cNvPr id="2" name="Group 1"/>
        <xdr:cNvGrpSpPr/>
      </xdr:nvGrpSpPr>
      <xdr:grpSpPr>
        <a:xfrm>
          <a:off x="112058" y="123264"/>
          <a:ext cx="694204" cy="955702"/>
          <a:chOff x="0" y="1560739"/>
          <a:chExt cx="762000" cy="931132"/>
        </a:xfrm>
      </xdr:grpSpPr>
      <xdr:pic>
        <xdr:nvPicPr>
          <xdr:cNvPr id="3"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0739"/>
            <a:ext cx="76200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AutoShape 4">
            <a:hlinkClick xmlns:r="http://schemas.openxmlformats.org/officeDocument/2006/relationships" r:id="rId2"/>
          </xdr:cNvPr>
          <xdr:cNvSpPr>
            <a:spLocks noChangeArrowheads="1"/>
          </xdr:cNvSpPr>
        </xdr:nvSpPr>
        <xdr:spPr bwMode="auto">
          <a:xfrm>
            <a:off x="19050" y="2039711"/>
            <a:ext cx="736671" cy="23413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0" i="0" u="none" strike="noStrike" baseline="0">
                <a:solidFill>
                  <a:srgbClr val="000080"/>
                </a:solidFill>
                <a:latin typeface="Arial Black"/>
              </a:rPr>
              <a:t>Contents</a:t>
            </a:r>
          </a:p>
        </xdr:txBody>
      </xdr:sp>
      <xdr:sp macro="" textlink="">
        <xdr:nvSpPr>
          <xdr:cNvPr id="5" name="AutoShape 5">
            <a:hlinkClick xmlns:r="http://schemas.openxmlformats.org/officeDocument/2006/relationships" r:id="rId3"/>
          </xdr:cNvPr>
          <xdr:cNvSpPr>
            <a:spLocks noChangeArrowheads="1"/>
          </xdr:cNvSpPr>
        </xdr:nvSpPr>
        <xdr:spPr bwMode="auto">
          <a:xfrm>
            <a:off x="19050" y="2261507"/>
            <a:ext cx="736671" cy="23036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650" b="0" i="0" u="none" strike="noStrike" baseline="0">
                <a:solidFill>
                  <a:srgbClr val="000080"/>
                </a:solidFill>
                <a:latin typeface="Arial Black"/>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112058</xdr:colOff>
      <xdr:row>0</xdr:row>
      <xdr:rowOff>123264</xdr:rowOff>
    </xdr:from>
    <xdr:to>
      <xdr:col>0</xdr:col>
      <xdr:colOff>806262</xdr:colOff>
      <xdr:row>3</xdr:row>
      <xdr:rowOff>140073</xdr:rowOff>
    </xdr:to>
    <xdr:grpSp>
      <xdr:nvGrpSpPr>
        <xdr:cNvPr id="2" name="Group 1"/>
        <xdr:cNvGrpSpPr/>
      </xdr:nvGrpSpPr>
      <xdr:grpSpPr>
        <a:xfrm>
          <a:off x="112058" y="123264"/>
          <a:ext cx="694204" cy="955702"/>
          <a:chOff x="0" y="1560739"/>
          <a:chExt cx="762000" cy="931132"/>
        </a:xfrm>
      </xdr:grpSpPr>
      <xdr:pic>
        <xdr:nvPicPr>
          <xdr:cNvPr id="3"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0739"/>
            <a:ext cx="76200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AutoShape 4">
            <a:hlinkClick xmlns:r="http://schemas.openxmlformats.org/officeDocument/2006/relationships" r:id="rId2"/>
          </xdr:cNvPr>
          <xdr:cNvSpPr>
            <a:spLocks noChangeArrowheads="1"/>
          </xdr:cNvSpPr>
        </xdr:nvSpPr>
        <xdr:spPr bwMode="auto">
          <a:xfrm>
            <a:off x="19050" y="2039711"/>
            <a:ext cx="736671" cy="23413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0" i="0" u="none" strike="noStrike" baseline="0">
                <a:solidFill>
                  <a:srgbClr val="000080"/>
                </a:solidFill>
                <a:latin typeface="Arial Black"/>
              </a:rPr>
              <a:t>Contents</a:t>
            </a:r>
          </a:p>
        </xdr:txBody>
      </xdr:sp>
      <xdr:sp macro="" textlink="">
        <xdr:nvSpPr>
          <xdr:cNvPr id="5" name="AutoShape 5">
            <a:hlinkClick xmlns:r="http://schemas.openxmlformats.org/officeDocument/2006/relationships" r:id="rId3"/>
          </xdr:cNvPr>
          <xdr:cNvSpPr>
            <a:spLocks noChangeArrowheads="1"/>
          </xdr:cNvSpPr>
        </xdr:nvSpPr>
        <xdr:spPr bwMode="auto">
          <a:xfrm>
            <a:off x="19050" y="2261507"/>
            <a:ext cx="736671" cy="23036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650" b="0" i="0" u="none" strike="noStrike" baseline="0">
                <a:solidFill>
                  <a:srgbClr val="000080"/>
                </a:solidFill>
                <a:latin typeface="Arial Black"/>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0</xdr:col>
      <xdr:colOff>9525</xdr:colOff>
      <xdr:row>18</xdr:row>
      <xdr:rowOff>9525</xdr:rowOff>
    </xdr:to>
    <xdr:pic>
      <xdr:nvPicPr>
        <xdr:cNvPr id="2" name="Picture 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xdr:row>
      <xdr:rowOff>0</xdr:rowOff>
    </xdr:from>
    <xdr:to>
      <xdr:col>1</xdr:col>
      <xdr:colOff>9525</xdr:colOff>
      <xdr:row>18</xdr:row>
      <xdr:rowOff>9525</xdr:rowOff>
    </xdr:to>
    <xdr:pic>
      <xdr:nvPicPr>
        <xdr:cNvPr id="3" name="Picture 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95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9525</xdr:colOff>
      <xdr:row>18</xdr:row>
      <xdr:rowOff>9525</xdr:rowOff>
    </xdr:to>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246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xdr:row>
      <xdr:rowOff>0</xdr:rowOff>
    </xdr:from>
    <xdr:to>
      <xdr:col>4</xdr:col>
      <xdr:colOff>9525</xdr:colOff>
      <xdr:row>15</xdr:row>
      <xdr:rowOff>9525</xdr:rowOff>
    </xdr:to>
    <xdr:pic>
      <xdr:nvPicPr>
        <xdr:cNvPr id="6" name="Picture 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246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95</xdr:row>
      <xdr:rowOff>0</xdr:rowOff>
    </xdr:from>
    <xdr:to>
      <xdr:col>3</xdr:col>
      <xdr:colOff>9525</xdr:colOff>
      <xdr:row>95</xdr:row>
      <xdr:rowOff>9525</xdr:rowOff>
    </xdr:to>
    <xdr:pic>
      <xdr:nvPicPr>
        <xdr:cNvPr id="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1747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96</xdr:row>
      <xdr:rowOff>0</xdr:rowOff>
    </xdr:from>
    <xdr:to>
      <xdr:col>3</xdr:col>
      <xdr:colOff>9525</xdr:colOff>
      <xdr:row>96</xdr:row>
      <xdr:rowOff>9525</xdr:rowOff>
    </xdr:to>
    <xdr:pic>
      <xdr:nvPicPr>
        <xdr:cNvPr id="8" name="Picture 2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17668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97</xdr:row>
      <xdr:rowOff>0</xdr:rowOff>
    </xdr:from>
    <xdr:to>
      <xdr:col>3</xdr:col>
      <xdr:colOff>9525</xdr:colOff>
      <xdr:row>97</xdr:row>
      <xdr:rowOff>9525</xdr:rowOff>
    </xdr:to>
    <xdr:pic>
      <xdr:nvPicPr>
        <xdr:cNvPr id="9"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17859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98</xdr:row>
      <xdr:rowOff>0</xdr:rowOff>
    </xdr:from>
    <xdr:to>
      <xdr:col>3</xdr:col>
      <xdr:colOff>9525</xdr:colOff>
      <xdr:row>98</xdr:row>
      <xdr:rowOff>9525</xdr:rowOff>
    </xdr:to>
    <xdr:pic>
      <xdr:nvPicPr>
        <xdr:cNvPr id="10"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18049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99</xdr:row>
      <xdr:rowOff>0</xdr:rowOff>
    </xdr:from>
    <xdr:to>
      <xdr:col>3</xdr:col>
      <xdr:colOff>9525</xdr:colOff>
      <xdr:row>99</xdr:row>
      <xdr:rowOff>9525</xdr:rowOff>
    </xdr:to>
    <xdr:pic>
      <xdr:nvPicPr>
        <xdr:cNvPr id="11" name="Picture 2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18240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100</xdr:row>
      <xdr:rowOff>0</xdr:rowOff>
    </xdr:from>
    <xdr:to>
      <xdr:col>3</xdr:col>
      <xdr:colOff>9525</xdr:colOff>
      <xdr:row>100</xdr:row>
      <xdr:rowOff>9525</xdr:rowOff>
    </xdr:to>
    <xdr:pic>
      <xdr:nvPicPr>
        <xdr:cNvPr id="12"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1843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101</xdr:row>
      <xdr:rowOff>0</xdr:rowOff>
    </xdr:from>
    <xdr:to>
      <xdr:col>3</xdr:col>
      <xdr:colOff>9525</xdr:colOff>
      <xdr:row>101</xdr:row>
      <xdr:rowOff>9525</xdr:rowOff>
    </xdr:to>
    <xdr:pic>
      <xdr:nvPicPr>
        <xdr:cNvPr id="1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18621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102</xdr:row>
      <xdr:rowOff>0</xdr:rowOff>
    </xdr:from>
    <xdr:to>
      <xdr:col>3</xdr:col>
      <xdr:colOff>9525</xdr:colOff>
      <xdr:row>102</xdr:row>
      <xdr:rowOff>9525</xdr:rowOff>
    </xdr:to>
    <xdr:pic>
      <xdr:nvPicPr>
        <xdr:cNvPr id="14" name="Picture 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18811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5" name="Picture 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295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295275</xdr:colOff>
          <xdr:row>7</xdr:row>
          <xdr:rowOff>142875</xdr:rowOff>
        </xdr:from>
        <xdr:to>
          <xdr:col>3</xdr:col>
          <xdr:colOff>561975</xdr:colOff>
          <xdr:row>12</xdr:row>
          <xdr:rowOff>104775</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600" b="0" i="0" u="none" strike="noStrike" baseline="0">
                  <a:solidFill>
                    <a:srgbClr val="000000"/>
                  </a:solidFill>
                  <a:latin typeface="Arial"/>
                  <a:cs typeface="Arial"/>
                </a:rPr>
                <a:t>Convert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jusli\AppData\Local\Microsoft\Windows\Temporary%20Internet%20Files\Content.Outlook\EKQWP3XN\Analysis\AA15%20-%20JGN%20Opex%20Forecast%20Model%20-%20v18%20-%2010%20Jan%2014%20-%20Reg%20Analysi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ER\Opex%20modelling\Opex%20proposal%20decompositions\JGN%202014\JGN%20opex%20model%20-%20version%203%20-%20decomposed.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ER\Opex%20modelling\Opex%20proposal%20decompositions\JGN%202014\JGN%20opex%20model%20-%20version%203%20-%20decomposed.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ilvana%20Alessandro\Misc\AGP%20AA%20capex%20model%20-%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ilvana%20Alessandro\Misc\AGP%20AA%20capex%20model%20-%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RVPWXFS01\home$\Documents%20and%20Settings\mleco\Local%20Settings\Temporary%20Internet%20Files\OLK25AE\2010%2006%2028%20-%20AA%20-%20Template%20for%20data%20collec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trimdata\Offline%20Records%20(AC)\AGN%202016-21%20-%20Copy%20of%20Attachment%207.7_SA%20Opex%20Model%20-%20AER%20amendments%20-%20draft%20decision%20-%2016%20November%20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jo\AppData\Local\Microsoft\Windows\Temporary%20Internet%20Files\Content.Outlook\26NQC3LL\MASTER%20Final%20RIN%20PUBLIC%20-%20AGN%20SA%20-%20Regulatory%20templates%20(Revised%20CC)%20-%20PUBLIC.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jo\AppData\Local\Microsoft\Windows\Temporary%20Internet%20Files\Content.Outlook\26NQC3LL\CONFIDENTIAL%20MASTER%20Final%20RIN%20-%20AGN%20SA%20-%20Regulatory%20templates%20(Revised)-%20Updated%2020150810.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uldrewa\AppData\Local\Microsoft\Windows\Temporary%20Internet%20Files\Content.Outlook\RUEV4R2R\Final%20RIN%20-%20AGN%20SA%20-%20Regulatory%20template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RVPWXFS01\home$\TRIMDATA\TRIM\TEMP\CONTEXT.2816\AER11%202074%20%20Aurora%202012%20-%20multiple%20issues%20addressed%20%20-%20AER%20regulatory%20proposal%20-%20-%20RIN%20template%20confidential(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Ashley%20Muldrew\SA%20AA\Reset%20RIN\Final%20RIN\Final%20from%20KPMG\Final%20from%20KPMG%20-%20for%20checking\Final%20RIN%20-%20AGN%20SA%20-%20Regulatory%20templates_apa_SPM_Recat_OH%2010%205v3%20-%20for%20KPM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shley%20Muldrew\SA%20AA\Reset%20RIN\Final%20RIN\Final%20from%20KPMG\Final%20from%20KPMG%20-%20for%20checking\Final%20RIN%20-%20AGN%20SA%20-%20Regulatory%20templates_apa_SPM_Recat_OH%2010%205v3%20-%20for%20KPM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sheetName val="Calc|Opex Forecast"/>
      <sheetName val="Calc|Opex Summary"/>
      <sheetName val="Output|Models"/>
      <sheetName val="Output|Tables"/>
      <sheetName val="Output|Reg Analysi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
          <cell r="G12" t="str">
            <v>$millions</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 val="Decomposition"/>
    </sheetNames>
    <sheetDataSet>
      <sheetData sheetId="0" refreshError="1"/>
      <sheetData sheetId="1" refreshError="1"/>
      <sheetData sheetId="2">
        <row r="19">
          <cell r="C19" t="str">
            <v>Real 2010</v>
          </cell>
        </row>
        <row r="20">
          <cell r="C20" t="str">
            <v>Real 2011</v>
          </cell>
        </row>
        <row r="21">
          <cell r="C21" t="str">
            <v>Real 2012</v>
          </cell>
        </row>
        <row r="22">
          <cell r="C22" t="str">
            <v>Real 2013</v>
          </cell>
        </row>
        <row r="23">
          <cell r="C23" t="str">
            <v>Real 2014</v>
          </cell>
        </row>
        <row r="24">
          <cell r="C24" t="str">
            <v>Real 2015</v>
          </cell>
        </row>
        <row r="25">
          <cell r="C25" t="str">
            <v>Nominal</v>
          </cell>
        </row>
        <row r="29">
          <cell r="C29" t="str">
            <v>Real 2010</v>
          </cell>
        </row>
        <row r="30">
          <cell r="C30" t="str">
            <v>Real 2011</v>
          </cell>
        </row>
        <row r="31">
          <cell r="C31" t="str">
            <v>Real 2012</v>
          </cell>
        </row>
        <row r="32">
          <cell r="C32" t="str">
            <v>Real 2013</v>
          </cell>
        </row>
        <row r="33">
          <cell r="C33" t="str">
            <v>Real 2014</v>
          </cell>
        </row>
        <row r="34">
          <cell r="C34" t="str">
            <v>Real 2015</v>
          </cell>
        </row>
        <row r="35">
          <cell r="C35" t="str">
            <v>Nominal</v>
          </cell>
        </row>
      </sheetData>
      <sheetData sheetId="3">
        <row r="290">
          <cell r="N290">
            <v>147.6128951271748</v>
          </cell>
        </row>
      </sheetData>
      <sheetData sheetId="4" refreshError="1"/>
      <sheetData sheetId="5" refreshError="1"/>
      <sheetData sheetId="6" refreshError="1"/>
      <sheetData sheetId="7" refreshError="1"/>
      <sheetData sheetId="8" refreshError="1"/>
      <sheetData sheetId="9">
        <row r="48">
          <cell r="D48">
            <v>166.3548944081551</v>
          </cell>
        </row>
      </sheetData>
      <sheetData sheetId="10">
        <row r="134">
          <cell r="D134">
            <v>166.35489440815508</v>
          </cell>
        </row>
      </sheetData>
      <sheetData sheetId="11" refreshError="1"/>
      <sheetData sheetId="12">
        <row r="10">
          <cell r="G10" t="str">
            <v>$dollars</v>
          </cell>
        </row>
        <row r="12">
          <cell r="G12" t="str">
            <v>$millions</v>
          </cell>
        </row>
        <row r="14">
          <cell r="G14" t="str">
            <v>Per cent</v>
          </cell>
        </row>
        <row r="16">
          <cell r="G16" t="str">
            <v>number</v>
          </cell>
        </row>
        <row r="17">
          <cell r="G17" t="str">
            <v>factor</v>
          </cell>
        </row>
        <row r="20">
          <cell r="G20" t="str">
            <v>TJ</v>
          </cell>
        </row>
        <row r="23">
          <cell r="G23" t="str">
            <v>kms</v>
          </cell>
        </row>
        <row r="26">
          <cell r="G26" t="str">
            <v>Actual</v>
          </cell>
        </row>
      </sheetData>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 val="Decomposition"/>
    </sheetNames>
    <sheetDataSet>
      <sheetData sheetId="0" refreshError="1"/>
      <sheetData sheetId="1" refreshError="1"/>
      <sheetData sheetId="2">
        <row r="19">
          <cell r="C19" t="str">
            <v>Real 2010</v>
          </cell>
        </row>
        <row r="20">
          <cell r="C20" t="str">
            <v>Real 2011</v>
          </cell>
        </row>
        <row r="21">
          <cell r="C21" t="str">
            <v>Real 2012</v>
          </cell>
        </row>
        <row r="22">
          <cell r="C22" t="str">
            <v>Real 2013</v>
          </cell>
        </row>
        <row r="23">
          <cell r="C23" t="str">
            <v>Real 2014</v>
          </cell>
        </row>
        <row r="24">
          <cell r="C24" t="str">
            <v>Real 2015</v>
          </cell>
        </row>
        <row r="25">
          <cell r="C25" t="str">
            <v>Nominal</v>
          </cell>
        </row>
        <row r="29">
          <cell r="C29" t="str">
            <v>Real 2010</v>
          </cell>
        </row>
        <row r="30">
          <cell r="C30" t="str">
            <v>Real 2011</v>
          </cell>
        </row>
        <row r="31">
          <cell r="C31" t="str">
            <v>Real 2012</v>
          </cell>
        </row>
        <row r="32">
          <cell r="C32" t="str">
            <v>Real 2013</v>
          </cell>
        </row>
        <row r="33">
          <cell r="C33" t="str">
            <v>Real 2014</v>
          </cell>
        </row>
        <row r="34">
          <cell r="C34" t="str">
            <v>Real 2015</v>
          </cell>
        </row>
        <row r="35">
          <cell r="C35" t="str">
            <v>Nominal</v>
          </cell>
        </row>
      </sheetData>
      <sheetData sheetId="3">
        <row r="290">
          <cell r="N290">
            <v>147.6128951271748</v>
          </cell>
        </row>
      </sheetData>
      <sheetData sheetId="4" refreshError="1"/>
      <sheetData sheetId="5" refreshError="1"/>
      <sheetData sheetId="6" refreshError="1"/>
      <sheetData sheetId="7" refreshError="1"/>
      <sheetData sheetId="8" refreshError="1"/>
      <sheetData sheetId="9">
        <row r="48">
          <cell r="D48">
            <v>166.3548944081551</v>
          </cell>
        </row>
      </sheetData>
      <sheetData sheetId="10">
        <row r="134">
          <cell r="D134">
            <v>166.35489440815508</v>
          </cell>
        </row>
      </sheetData>
      <sheetData sheetId="11" refreshError="1"/>
      <sheetData sheetId="12">
        <row r="10">
          <cell r="G10" t="str">
            <v>$dollars</v>
          </cell>
        </row>
        <row r="12">
          <cell r="G12" t="str">
            <v>$millions</v>
          </cell>
        </row>
        <row r="14">
          <cell r="G14" t="str">
            <v>Per cent</v>
          </cell>
        </row>
        <row r="16">
          <cell r="G16" t="str">
            <v>number</v>
          </cell>
        </row>
        <row r="17">
          <cell r="G17" t="str">
            <v>factor</v>
          </cell>
        </row>
        <row r="20">
          <cell r="G20" t="str">
            <v>TJ</v>
          </cell>
        </row>
        <row r="23">
          <cell r="G23" t="str">
            <v>kms</v>
          </cell>
        </row>
        <row r="26">
          <cell r="G26" t="str">
            <v>Actual</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Notes for Alex!"/>
      <sheetName val="Capex input"/>
      <sheetName val="AMP-MASTER"/>
      <sheetName val="AMPmasterescalated"/>
      <sheetName val="Submission graphs"/>
      <sheetName val="CPI"/>
      <sheetName val="AER calc sheet"/>
      <sheetName val="AER Cost escalators"/>
      <sheetName val="AERCalculation of routine capex"/>
      <sheetName val="RIN Capex Detailed Info"/>
      <sheetName val="RIN Schedule "/>
    </sheetNames>
    <sheetDataSet>
      <sheetData sheetId="0" refreshError="1"/>
      <sheetData sheetId="1">
        <row r="36">
          <cell r="D36">
            <v>2321.7685900000001</v>
          </cell>
        </row>
        <row r="109">
          <cell r="W109">
            <v>69.828760499999987</v>
          </cell>
        </row>
        <row r="110">
          <cell r="W110">
            <v>1120.3068574999998</v>
          </cell>
        </row>
        <row r="111">
          <cell r="W111">
            <v>901.42250474999969</v>
          </cell>
        </row>
        <row r="112">
          <cell r="W112">
            <v>171.46286099999995</v>
          </cell>
        </row>
        <row r="113">
          <cell r="W113">
            <v>190.51428999999996</v>
          </cell>
        </row>
        <row r="115">
          <cell r="W11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B7">
            <v>4125.0180334167117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Notes for Alex!"/>
      <sheetName val="Capex input"/>
      <sheetName val="AMP-MASTER"/>
      <sheetName val="AMPmasterescalated"/>
      <sheetName val="Submission graphs"/>
      <sheetName val="CPI"/>
      <sheetName val="AER calc sheet"/>
      <sheetName val="AER Cost escalators"/>
      <sheetName val="AERCalculation of routine capex"/>
      <sheetName val="RIN Capex Detailed Info"/>
      <sheetName val="RIN Schedule "/>
    </sheetNames>
    <sheetDataSet>
      <sheetData sheetId="0" refreshError="1"/>
      <sheetData sheetId="1">
        <row r="36">
          <cell r="D36">
            <v>2321.7685900000001</v>
          </cell>
        </row>
        <row r="109">
          <cell r="W109">
            <v>69.828760499999987</v>
          </cell>
        </row>
        <row r="110">
          <cell r="W110">
            <v>1120.3068574999998</v>
          </cell>
        </row>
        <row r="111">
          <cell r="W111">
            <v>901.42250474999969</v>
          </cell>
        </row>
        <row r="112">
          <cell r="W112">
            <v>171.46286099999995</v>
          </cell>
        </row>
        <row r="113">
          <cell r="W113">
            <v>190.51428999999996</v>
          </cell>
        </row>
        <row r="115">
          <cell r="W11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B7">
            <v>4125.0180334167117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5. Financial position"/>
      <sheetName val="16. Cashflow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 Base Year"/>
      <sheetName val="Input - O&amp;M"/>
      <sheetName val="Input - A&amp;G"/>
      <sheetName val="Input - Ntwk Devpmt"/>
      <sheetName val="Input - Non-Base Year Costs"/>
      <sheetName val="Input - Escalation"/>
      <sheetName val="Input - UAFG"/>
      <sheetName val="Input - ARS"/>
      <sheetName val="Input - Insurance"/>
      <sheetName val="Input - Incremental Cost"/>
      <sheetName val="Opex Forecast Summary"/>
      <sheetName val="PTRM Input"/>
      <sheetName val="27 - Customer numbers"/>
      <sheetName val="30 - Network characteristics"/>
      <sheetName val="AER working - throughpcustomers"/>
      <sheetName val="CPI"/>
      <sheetName val="Real nominal converter"/>
      <sheetName val="AGN 2016-21 - Copy of Attachmen"/>
    </sheetNames>
    <definedNames>
      <definedName name="CRCP_y1" refersTo="#REF!"/>
      <definedName name="CRCP_y5"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1">
          <cell r="M71">
            <v>1205</v>
          </cell>
        </row>
      </sheetData>
      <sheetData sheetId="15"/>
      <sheetData sheetId="16"/>
      <sheetData sheetId="17"/>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3 - Capex summary"/>
      <sheetName val="2.Escalators"/>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row r="1">
          <cell r="B1" t="str">
            <v>REGULATORY REPORTING STATEMENT</v>
          </cell>
        </row>
        <row r="14">
          <cell r="C14" t="str">
            <v>AGN</v>
          </cell>
        </row>
        <row r="27">
          <cell r="J27" t="str">
            <v>ActewAGL Distribution</v>
          </cell>
          <cell r="K27">
            <v>76670568688</v>
          </cell>
        </row>
        <row r="28">
          <cell r="J28" t="str">
            <v>AGN</v>
          </cell>
          <cell r="K28">
            <v>78551685</v>
          </cell>
        </row>
        <row r="29">
          <cell r="J29" t="str">
            <v>Ausgrid</v>
          </cell>
          <cell r="K29">
            <v>67505337385</v>
          </cell>
        </row>
        <row r="30">
          <cell r="J30" t="str">
            <v>AusNet (D)</v>
          </cell>
          <cell r="K30">
            <v>91064651118</v>
          </cell>
        </row>
        <row r="31">
          <cell r="J31" t="str">
            <v>AusNet (T)</v>
          </cell>
          <cell r="K31">
            <v>78079798173</v>
          </cell>
        </row>
        <row r="32">
          <cell r="J32" t="str">
            <v>Citipower</v>
          </cell>
          <cell r="K32">
            <v>76064651056</v>
          </cell>
        </row>
        <row r="33">
          <cell r="J33" t="str">
            <v>Electranet</v>
          </cell>
          <cell r="K33">
            <v>41094482416</v>
          </cell>
        </row>
        <row r="34">
          <cell r="J34" t="str">
            <v>Endeavour Energy</v>
          </cell>
          <cell r="K34">
            <v>59253130878</v>
          </cell>
        </row>
        <row r="35">
          <cell r="C35" t="str">
            <v>2016-17</v>
          </cell>
          <cell r="D35" t="str">
            <v>2017-18</v>
          </cell>
          <cell r="E35" t="str">
            <v>2018-19</v>
          </cell>
          <cell r="F35" t="str">
            <v>2019-20</v>
          </cell>
          <cell r="G35" t="str">
            <v>2020-21</v>
          </cell>
          <cell r="J35" t="str">
            <v>Energex</v>
          </cell>
          <cell r="K35">
            <v>40078849055</v>
          </cell>
        </row>
        <row r="36">
          <cell r="J36" t="str">
            <v>Ergon Energy</v>
          </cell>
          <cell r="K36">
            <v>50087646062</v>
          </cell>
        </row>
        <row r="37">
          <cell r="J37" t="str">
            <v>Essential Energy</v>
          </cell>
          <cell r="K37">
            <v>37428185226</v>
          </cell>
        </row>
        <row r="38">
          <cell r="C38" t="str">
            <v>2011-12</v>
          </cell>
          <cell r="D38" t="str">
            <v>2012-13</v>
          </cell>
          <cell r="E38" t="str">
            <v>2013-14</v>
          </cell>
          <cell r="F38" t="str">
            <v>2014-15</v>
          </cell>
          <cell r="G38" t="str">
            <v>2015-16</v>
          </cell>
          <cell r="J38" t="str">
            <v>Jemena Electricity</v>
          </cell>
          <cell r="K38">
            <v>82064651083</v>
          </cell>
        </row>
        <row r="39">
          <cell r="J39" t="str">
            <v>Powercor Australia</v>
          </cell>
          <cell r="K39">
            <v>89064651109</v>
          </cell>
        </row>
        <row r="40">
          <cell r="J40" t="str">
            <v>Powerlink</v>
          </cell>
          <cell r="K40">
            <v>82078849233</v>
          </cell>
        </row>
        <row r="41">
          <cell r="C41" t="str">
            <v>2006-07</v>
          </cell>
          <cell r="D41" t="str">
            <v>2007-08</v>
          </cell>
          <cell r="E41" t="str">
            <v>2008-09</v>
          </cell>
          <cell r="F41" t="str">
            <v>2009-10</v>
          </cell>
          <cell r="G41" t="str">
            <v>2010-11</v>
          </cell>
          <cell r="J41" t="str">
            <v>Qld,SA &amp;ACT Gas Reset</v>
          </cell>
          <cell r="K41">
            <v>22222222222</v>
          </cell>
        </row>
        <row r="42">
          <cell r="J42" t="str">
            <v>SA Power Networks</v>
          </cell>
          <cell r="K42">
            <v>13332330749</v>
          </cell>
        </row>
        <row r="43">
          <cell r="J43" t="str">
            <v>TasNetworks (D)</v>
          </cell>
          <cell r="K43">
            <v>24167357299</v>
          </cell>
        </row>
        <row r="44">
          <cell r="J44" t="str">
            <v>TasNetworks (T)</v>
          </cell>
          <cell r="K44">
            <v>24167357299</v>
          </cell>
        </row>
        <row r="45">
          <cell r="J45" t="str">
            <v>TransGrid</v>
          </cell>
          <cell r="K45">
            <v>19622755774</v>
          </cell>
        </row>
        <row r="46">
          <cell r="J46" t="str">
            <v>United Energy</v>
          </cell>
          <cell r="K46">
            <v>70064651029</v>
          </cell>
        </row>
        <row r="47">
          <cell r="J47" t="str">
            <v>Victorian DNSP Backcasting</v>
          </cell>
          <cell r="K47">
            <v>33333333666</v>
          </cell>
        </row>
        <row r="48">
          <cell r="C48" t="str">
            <v>Financial</v>
          </cell>
          <cell r="J48" t="str">
            <v xml:space="preserve">Victorian DNSP Reset </v>
          </cell>
          <cell r="K48">
            <v>33333333333</v>
          </cell>
        </row>
        <row r="49">
          <cell r="C49" t="str">
            <v>Reset</v>
          </cell>
        </row>
        <row r="55">
          <cell r="C55" t="str">
            <v>June 2016</v>
          </cell>
        </row>
        <row r="56">
          <cell r="C56" t="str">
            <v>June 2011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9">
          <cell r="B19" t="str">
            <v>Mains</v>
          </cell>
        </row>
        <row r="20">
          <cell r="B20" t="str">
            <v>Inlets</v>
          </cell>
        </row>
        <row r="21">
          <cell r="B21" t="str">
            <v>Meters</v>
          </cell>
        </row>
        <row r="22">
          <cell r="B22" t="str">
            <v>Telemetry</v>
          </cell>
        </row>
        <row r="23">
          <cell r="B23" t="str">
            <v>IT system</v>
          </cell>
        </row>
        <row r="24">
          <cell r="B24" t="str">
            <v>Other distribution equipment</v>
          </cell>
        </row>
        <row r="25">
          <cell r="B25" t="str">
            <v>Other</v>
          </cell>
        </row>
      </sheetData>
      <sheetData sheetId="20"/>
      <sheetData sheetId="21"/>
      <sheetData sheetId="22"/>
      <sheetData sheetId="23"/>
      <sheetData sheetId="24"/>
      <sheetData sheetId="25"/>
      <sheetData sheetId="26"/>
      <sheetData sheetId="27"/>
      <sheetData sheetId="28"/>
      <sheetData sheetId="29"/>
      <sheetData sheetId="30">
        <row r="28">
          <cell r="C28">
            <v>361431</v>
          </cell>
          <cell r="D28">
            <v>368154</v>
          </cell>
          <cell r="E28">
            <v>374876</v>
          </cell>
          <cell r="F28">
            <v>381737</v>
          </cell>
          <cell r="G28">
            <v>389252</v>
          </cell>
          <cell r="H28">
            <v>396869.5</v>
          </cell>
          <cell r="I28">
            <v>403666.5</v>
          </cell>
          <cell r="J28">
            <v>409866.5</v>
          </cell>
          <cell r="K28">
            <v>415806.81392826984</v>
          </cell>
          <cell r="L28">
            <v>419790.79580718977</v>
          </cell>
          <cell r="M28">
            <v>422574.26309178281</v>
          </cell>
          <cell r="N28">
            <v>426848.46028068557</v>
          </cell>
          <cell r="O28">
            <v>431989.82139623666</v>
          </cell>
          <cell r="P28">
            <v>437405.67516895244</v>
          </cell>
          <cell r="Q28">
            <v>443105.98443677451</v>
          </cell>
        </row>
        <row r="37">
          <cell r="B37" t="str">
            <v>&lt;enter customer type&gt;</v>
          </cell>
        </row>
        <row r="43">
          <cell r="B43" t="str">
            <v>&lt;enter customer type&gt;</v>
          </cell>
        </row>
        <row r="56">
          <cell r="B56" t="str">
            <v>Table 27.1.2 - Business tariff - customer numbers</v>
          </cell>
        </row>
        <row r="60">
          <cell r="C60">
            <v>9354.5</v>
          </cell>
          <cell r="D60">
            <v>9518.5</v>
          </cell>
          <cell r="E60">
            <v>9687.5</v>
          </cell>
          <cell r="F60">
            <v>9828.5</v>
          </cell>
          <cell r="G60">
            <v>9953.5</v>
          </cell>
          <cell r="H60">
            <v>10045</v>
          </cell>
          <cell r="I60">
            <v>10128.5</v>
          </cell>
          <cell r="J60">
            <v>10257</v>
          </cell>
          <cell r="K60">
            <v>10388.113344191763</v>
          </cell>
          <cell r="L60">
            <v>10285.249051851866</v>
          </cell>
          <cell r="M60">
            <v>9882.3250600140855</v>
          </cell>
          <cell r="N60">
            <v>9847.1069816877916</v>
          </cell>
          <cell r="O60">
            <v>9999.2288536253709</v>
          </cell>
          <cell r="P60">
            <v>10173.37276511874</v>
          </cell>
          <cell r="Q60">
            <v>10350.251425669514</v>
          </cell>
        </row>
        <row r="69">
          <cell r="B69" t="str">
            <v>&lt;enter customer type&gt;</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row>
        <row r="75">
          <cell r="B75" t="str">
            <v>&lt;enter customer type&gt;</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88">
          <cell r="B88" t="str">
            <v>Table 27.1.3 - Contract - customer numbers</v>
          </cell>
        </row>
        <row r="91">
          <cell r="C91">
            <v>296</v>
          </cell>
          <cell r="D91">
            <v>297</v>
          </cell>
          <cell r="E91">
            <v>302</v>
          </cell>
          <cell r="F91">
            <v>299</v>
          </cell>
          <cell r="G91">
            <v>294</v>
          </cell>
          <cell r="H91">
            <v>290</v>
          </cell>
          <cell r="I91">
            <v>278</v>
          </cell>
          <cell r="J91">
            <v>273</v>
          </cell>
          <cell r="K91">
            <v>261</v>
          </cell>
          <cell r="L91">
            <v>249.99999999999997</v>
          </cell>
          <cell r="M91">
            <v>249.99999999999997</v>
          </cell>
          <cell r="N91">
            <v>243</v>
          </cell>
          <cell r="O91">
            <v>233.43327131782945</v>
          </cell>
          <cell r="P91">
            <v>228.35564527660597</v>
          </cell>
          <cell r="Q91">
            <v>223.38846744213964</v>
          </cell>
        </row>
      </sheetData>
      <sheetData sheetId="31"/>
      <sheetData sheetId="32"/>
      <sheetData sheetId="33"/>
      <sheetData sheetId="34"/>
      <sheetData sheetId="35"/>
      <sheetData sheetId="36"/>
      <sheetData sheetId="37"/>
      <sheetData sheetId="3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3 - Capex summary"/>
      <sheetName val="2.Escalators"/>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row r="1">
          <cell r="B1" t="str">
            <v>REGULATORY REPORTING STATEMENT</v>
          </cell>
        </row>
        <row r="14">
          <cell r="C14" t="str">
            <v>AGN</v>
          </cell>
        </row>
        <row r="27">
          <cell r="J27" t="str">
            <v>ActewAGL Distribution</v>
          </cell>
          <cell r="K27">
            <v>76670568688</v>
          </cell>
        </row>
        <row r="28">
          <cell r="J28" t="str">
            <v>AGN</v>
          </cell>
          <cell r="K28">
            <v>78551685</v>
          </cell>
        </row>
        <row r="29">
          <cell r="J29" t="str">
            <v>Ausgrid</v>
          </cell>
          <cell r="K29">
            <v>67505337385</v>
          </cell>
        </row>
        <row r="30">
          <cell r="J30" t="str">
            <v>AusNet (D)</v>
          </cell>
          <cell r="K30">
            <v>91064651118</v>
          </cell>
        </row>
        <row r="31">
          <cell r="J31" t="str">
            <v>AusNet (T)</v>
          </cell>
          <cell r="K31">
            <v>78079798173</v>
          </cell>
        </row>
        <row r="32">
          <cell r="J32" t="str">
            <v>Citipower</v>
          </cell>
          <cell r="K32">
            <v>76064651056</v>
          </cell>
        </row>
        <row r="33">
          <cell r="J33" t="str">
            <v>Electranet</v>
          </cell>
          <cell r="K33">
            <v>41094482416</v>
          </cell>
        </row>
        <row r="34">
          <cell r="J34" t="str">
            <v>Endeavour Energy</v>
          </cell>
          <cell r="K34">
            <v>59253130878</v>
          </cell>
        </row>
        <row r="35">
          <cell r="C35" t="str">
            <v>2016-17</v>
          </cell>
          <cell r="D35" t="str">
            <v>2017-18</v>
          </cell>
          <cell r="E35" t="str">
            <v>2018-19</v>
          </cell>
          <cell r="F35" t="str">
            <v>2019-20</v>
          </cell>
          <cell r="G35" t="str">
            <v>2020-21</v>
          </cell>
          <cell r="J35" t="str">
            <v>Energex</v>
          </cell>
          <cell r="K35">
            <v>40078849055</v>
          </cell>
        </row>
        <row r="36">
          <cell r="J36" t="str">
            <v>Ergon Energy</v>
          </cell>
          <cell r="K36">
            <v>50087646062</v>
          </cell>
        </row>
        <row r="37">
          <cell r="J37" t="str">
            <v>Essential Energy</v>
          </cell>
          <cell r="K37">
            <v>37428185226</v>
          </cell>
        </row>
        <row r="38">
          <cell r="C38" t="str">
            <v>2011-12</v>
          </cell>
          <cell r="D38" t="str">
            <v>2012-13</v>
          </cell>
          <cell r="E38" t="str">
            <v>2013-14</v>
          </cell>
          <cell r="F38" t="str">
            <v>2014-15</v>
          </cell>
          <cell r="G38" t="str">
            <v>2015-16</v>
          </cell>
          <cell r="J38" t="str">
            <v>Jemena Electricity</v>
          </cell>
          <cell r="K38">
            <v>82064651083</v>
          </cell>
        </row>
        <row r="39">
          <cell r="J39" t="str">
            <v>Powercor Australia</v>
          </cell>
          <cell r="K39">
            <v>89064651109</v>
          </cell>
        </row>
        <row r="40">
          <cell r="J40" t="str">
            <v>Powerlink</v>
          </cell>
          <cell r="K40">
            <v>82078849233</v>
          </cell>
        </row>
        <row r="41">
          <cell r="C41" t="str">
            <v>2006-07</v>
          </cell>
          <cell r="D41" t="str">
            <v>2007-08</v>
          </cell>
          <cell r="E41" t="str">
            <v>2008-09</v>
          </cell>
          <cell r="F41" t="str">
            <v>2009-10</v>
          </cell>
          <cell r="G41" t="str">
            <v>2010-11</v>
          </cell>
          <cell r="J41" t="str">
            <v>Qld,SA &amp;ACT Gas Reset</v>
          </cell>
          <cell r="K41">
            <v>22222222222</v>
          </cell>
        </row>
        <row r="42">
          <cell r="J42" t="str">
            <v>SA Power Networks</v>
          </cell>
          <cell r="K42">
            <v>13332330749</v>
          </cell>
        </row>
        <row r="43">
          <cell r="J43" t="str">
            <v>TasNetworks (D)</v>
          </cell>
          <cell r="K43">
            <v>24167357299</v>
          </cell>
        </row>
        <row r="44">
          <cell r="J44" t="str">
            <v>TasNetworks (T)</v>
          </cell>
          <cell r="K44">
            <v>24167357299</v>
          </cell>
        </row>
        <row r="45">
          <cell r="J45" t="str">
            <v>TransGrid</v>
          </cell>
          <cell r="K45">
            <v>19622755774</v>
          </cell>
        </row>
        <row r="46">
          <cell r="J46" t="str">
            <v>United Energy</v>
          </cell>
          <cell r="K46">
            <v>70064651029</v>
          </cell>
        </row>
        <row r="47">
          <cell r="J47" t="str">
            <v>Victorian DNSP Backcasting</v>
          </cell>
          <cell r="K47">
            <v>33333333666</v>
          </cell>
        </row>
        <row r="48">
          <cell r="C48" t="str">
            <v>Financial</v>
          </cell>
          <cell r="J48" t="str">
            <v xml:space="preserve">Victorian DNSP Reset </v>
          </cell>
          <cell r="K48">
            <v>33333333333</v>
          </cell>
        </row>
        <row r="49">
          <cell r="C49" t="str">
            <v>Reset</v>
          </cell>
        </row>
        <row r="55">
          <cell r="C55" t="str">
            <v>June 2016</v>
          </cell>
        </row>
        <row r="56">
          <cell r="C56" t="str">
            <v>June 2011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9">
          <cell r="B19" t="str">
            <v>Mains</v>
          </cell>
        </row>
        <row r="20">
          <cell r="B20" t="str">
            <v>Inlets</v>
          </cell>
        </row>
        <row r="21">
          <cell r="B21" t="str">
            <v>Meters</v>
          </cell>
        </row>
        <row r="22">
          <cell r="B22" t="str">
            <v>Telemetry</v>
          </cell>
        </row>
        <row r="23">
          <cell r="B23" t="str">
            <v>IT system</v>
          </cell>
        </row>
        <row r="24">
          <cell r="B24" t="str">
            <v>Other distribution equipment</v>
          </cell>
        </row>
        <row r="25">
          <cell r="B25" t="str">
            <v>Other</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2.Escalators"/>
      <sheetName val="3 - Capex summary"/>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row r="1">
          <cell r="B1" t="str">
            <v>REGULATORY REPORTING STATEMENT</v>
          </cell>
        </row>
        <row r="14">
          <cell r="C14" t="str">
            <v>AGN</v>
          </cell>
        </row>
        <row r="27">
          <cell r="J27" t="str">
            <v>ActewAGL Distribution</v>
          </cell>
          <cell r="K27">
            <v>76670568688</v>
          </cell>
        </row>
        <row r="28">
          <cell r="J28" t="str">
            <v>AGN</v>
          </cell>
          <cell r="K28">
            <v>78551685</v>
          </cell>
        </row>
        <row r="29">
          <cell r="J29" t="str">
            <v>Ausgrid</v>
          </cell>
          <cell r="K29">
            <v>67505337385</v>
          </cell>
        </row>
        <row r="30">
          <cell r="J30" t="str">
            <v>AusNet (D)</v>
          </cell>
          <cell r="K30">
            <v>91064651118</v>
          </cell>
        </row>
        <row r="31">
          <cell r="J31" t="str">
            <v>AusNet (T)</v>
          </cell>
          <cell r="K31">
            <v>78079798173</v>
          </cell>
        </row>
        <row r="32">
          <cell r="J32" t="str">
            <v>Citipower</v>
          </cell>
          <cell r="K32">
            <v>76064651056</v>
          </cell>
        </row>
        <row r="33">
          <cell r="J33" t="str">
            <v>Electranet</v>
          </cell>
          <cell r="K33">
            <v>41094482416</v>
          </cell>
        </row>
        <row r="34">
          <cell r="J34" t="str">
            <v>Endeavour Energy</v>
          </cell>
          <cell r="K34">
            <v>59253130878</v>
          </cell>
        </row>
        <row r="35">
          <cell r="C35" t="str">
            <v>2016-17</v>
          </cell>
          <cell r="D35" t="str">
            <v>2017-18</v>
          </cell>
          <cell r="E35" t="str">
            <v>2018-19</v>
          </cell>
          <cell r="F35" t="str">
            <v>2019-20</v>
          </cell>
          <cell r="G35" t="str">
            <v>2020-21</v>
          </cell>
          <cell r="J35" t="str">
            <v>Energex</v>
          </cell>
          <cell r="K35">
            <v>40078849055</v>
          </cell>
        </row>
        <row r="36">
          <cell r="J36" t="str">
            <v>Ergon Energy</v>
          </cell>
          <cell r="K36">
            <v>50087646062</v>
          </cell>
        </row>
        <row r="37">
          <cell r="J37" t="str">
            <v>Essential Energy</v>
          </cell>
          <cell r="K37">
            <v>37428185226</v>
          </cell>
        </row>
        <row r="38">
          <cell r="C38" t="str">
            <v>2011-12</v>
          </cell>
          <cell r="D38" t="str">
            <v>2012-13</v>
          </cell>
          <cell r="E38" t="str">
            <v>2013-14</v>
          </cell>
          <cell r="F38" t="str">
            <v>2014-15</v>
          </cell>
          <cell r="G38" t="str">
            <v>2015-16</v>
          </cell>
          <cell r="J38" t="str">
            <v>Jemena Electricity</v>
          </cell>
          <cell r="K38">
            <v>82064651083</v>
          </cell>
        </row>
        <row r="39">
          <cell r="J39" t="str">
            <v>Powercor Australia</v>
          </cell>
          <cell r="K39">
            <v>89064651109</v>
          </cell>
        </row>
        <row r="40">
          <cell r="J40" t="str">
            <v>Powerlink</v>
          </cell>
          <cell r="K40">
            <v>82078849233</v>
          </cell>
        </row>
        <row r="41">
          <cell r="C41" t="str">
            <v>2006-07</v>
          </cell>
          <cell r="D41" t="str">
            <v>2007-08</v>
          </cell>
          <cell r="E41" t="str">
            <v>2008-09</v>
          </cell>
          <cell r="F41" t="str">
            <v>2009-10</v>
          </cell>
          <cell r="G41" t="str">
            <v>2010-11</v>
          </cell>
          <cell r="J41" t="str">
            <v>Qld,SA &amp;ACT Gas Reset</v>
          </cell>
          <cell r="K41">
            <v>22222222222</v>
          </cell>
        </row>
        <row r="42">
          <cell r="J42" t="str">
            <v>SA Power Networks</v>
          </cell>
          <cell r="K42">
            <v>13332330749</v>
          </cell>
        </row>
        <row r="43">
          <cell r="J43" t="str">
            <v>TasNetworks (D)</v>
          </cell>
          <cell r="K43">
            <v>24167357299</v>
          </cell>
        </row>
        <row r="44">
          <cell r="J44" t="str">
            <v>TasNetworks (T)</v>
          </cell>
          <cell r="K44">
            <v>24167357299</v>
          </cell>
        </row>
        <row r="45">
          <cell r="J45" t="str">
            <v>TransGrid</v>
          </cell>
          <cell r="K45">
            <v>19622755774</v>
          </cell>
        </row>
        <row r="46">
          <cell r="J46" t="str">
            <v>United Energy</v>
          </cell>
          <cell r="K46">
            <v>70064651029</v>
          </cell>
        </row>
        <row r="47">
          <cell r="J47" t="str">
            <v>Victorian DNSP Backcasting</v>
          </cell>
          <cell r="K47">
            <v>33333333666</v>
          </cell>
        </row>
        <row r="48">
          <cell r="C48" t="str">
            <v>Financial</v>
          </cell>
          <cell r="J48" t="str">
            <v xml:space="preserve">Victorian DNSP Reset </v>
          </cell>
          <cell r="K48">
            <v>33333333333</v>
          </cell>
        </row>
        <row r="49">
          <cell r="C49" t="str">
            <v>Reset</v>
          </cell>
        </row>
        <row r="55">
          <cell r="C55" t="str">
            <v>June 2016</v>
          </cell>
        </row>
        <row r="56">
          <cell r="C56" t="str">
            <v>June 2011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9">
          <cell r="B19" t="str">
            <v>Mains</v>
          </cell>
        </row>
        <row r="20">
          <cell r="B20" t="str">
            <v>Inlets</v>
          </cell>
        </row>
        <row r="21">
          <cell r="B21" t="str">
            <v>Meters</v>
          </cell>
        </row>
        <row r="22">
          <cell r="B22" t="str">
            <v>Telemetry</v>
          </cell>
        </row>
        <row r="23">
          <cell r="B23" t="str">
            <v>IT system</v>
          </cell>
        </row>
        <row r="24">
          <cell r="B24" t="str">
            <v>Other distribution equipment</v>
          </cell>
        </row>
        <row r="25">
          <cell r="B25" t="str">
            <v>Other</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Definitions"/>
      <sheetName val="Business details (1.1)"/>
      <sheetName val="Operating Inc. RPM (2.1)"/>
      <sheetName val="Maintenance Inc. RPM (2.2)"/>
      <sheetName val="Operating Exc. RPM (2.3)"/>
      <sheetName val="Maintenance Exc. RPM (2.4)"/>
      <sheetName val="Allowance vs actual (2.5)"/>
      <sheetName val="Actual vs forecast (2.6)"/>
      <sheetName val="Provisions (2.7)"/>
      <sheetName val="Scale escalation (2.8)"/>
      <sheetName val="Opex Step Changes (2.9) "/>
      <sheetName val="Opex Reconciliation (2.10)"/>
      <sheetName val="Opex input to PTRM (2.11)"/>
      <sheetName val="Capex - spend (3.1)"/>
      <sheetName val="Capex - past allowances (3.2)"/>
      <sheetName val="Capex - past proposals (3.3)"/>
      <sheetName val="Capex - volumes (3.4)"/>
      <sheetName val="Capex - Inputs (3.5)"/>
      <sheetName val="Capex - RAB Allocation (3.6)"/>
      <sheetName val="Capex - TAB Allocation (3.7)"/>
      <sheetName val="Capex - disposals (3.8)"/>
      <sheetName val="Alt. Control Services (4.1)"/>
      <sheetName val="PL RAB (4.2)"/>
      <sheetName val="PL model Inputs Capex (4.3)"/>
      <sheetName val="PL O&amp;M (4.4)"/>
      <sheetName val="Metering RAB (4.5)"/>
      <sheetName val="Metering capex (4.6)"/>
      <sheetName val="Metering O&amp;M (4.7)"/>
      <sheetName val="Total Opex Inc. RPM (5.1)"/>
      <sheetName val="Total Opex Exc. RPM (5.2)"/>
      <sheetName val="Total Overheads (5.3)"/>
      <sheetName val="Outsourcing (5.4)"/>
      <sheetName val="Input cost escalation (5.5)"/>
      <sheetName val="Tax (5.6)"/>
      <sheetName val="Customers (6.1)"/>
      <sheetName val="Energy consumption (6.2)"/>
      <sheetName val="MD at network level (6.3)"/>
      <sheetName val="MD by connect point (6.4)"/>
      <sheetName val="MD by substation (6.5)"/>
      <sheetName val="MD by feeder (6.6)"/>
      <sheetName val="ACIL Tasman forecasts (6.7)"/>
      <sheetName val="Past Demand Forecasts (6.8)"/>
      <sheetName val="Asset age (6.9)"/>
      <sheetName val="Asset capacity (6.10)"/>
      <sheetName val="Projects (6.11)"/>
      <sheetName val="Contributions (6.12)"/>
      <sheetName val="Prices (6.13)"/>
      <sheetName val="Service standards (6.14)"/>
      <sheetName val="Daily performance data (6.15)"/>
      <sheetName val="Regulatory obligations (7.1)"/>
      <sheetName val="Policies (7.2)"/>
      <sheetName val="Key Assumptions (7.3)"/>
      <sheetName val="Assumptions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6">
          <cell r="AA26" t="str">
            <v>Choose from the list if needed</v>
          </cell>
        </row>
        <row r="27">
          <cell r="AA27" t="str">
            <v>Customer numbers</v>
          </cell>
        </row>
        <row r="28">
          <cell r="AA28" t="str">
            <v>Distribution transformers</v>
          </cell>
        </row>
        <row r="29">
          <cell r="AA29" t="str">
            <v>Zone substation capacity</v>
          </cell>
        </row>
        <row r="30">
          <cell r="AA30" t="str">
            <v>Line length</v>
          </cell>
        </row>
        <row r="31">
          <cell r="AA31" t="str">
            <v>Other 1 (if applicable)</v>
          </cell>
        </row>
        <row r="32">
          <cell r="AA32" t="str">
            <v>Other 2 (if applicable)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2.Escalators"/>
      <sheetName val="3 - Capex summary"/>
      <sheetName val="Summary"/>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sheetData sheetId="3"/>
      <sheetData sheetId="4"/>
      <sheetData sheetId="5"/>
      <sheetData sheetId="6"/>
      <sheetData sheetId="7">
        <row r="16">
          <cell r="K16">
            <v>9.64E-2</v>
          </cell>
          <cell r="L16">
            <v>9.64E-2</v>
          </cell>
        </row>
      </sheetData>
      <sheetData sheetId="8">
        <row r="29">
          <cell r="N29">
            <v>0.28920000000000001</v>
          </cell>
        </row>
      </sheetData>
      <sheetData sheetId="9">
        <row r="25">
          <cell r="E25" t="str">
            <v>Pressure Increase</v>
          </cell>
        </row>
      </sheetData>
      <sheetData sheetId="10">
        <row r="22">
          <cell r="F22" t="str">
            <v>Direct costs (excl escalation)</v>
          </cell>
        </row>
      </sheetData>
      <sheetData sheetId="11"/>
      <sheetData sheetId="12">
        <row r="22">
          <cell r="O22">
            <v>76.061499999999995</v>
          </cell>
        </row>
      </sheetData>
      <sheetData sheetId="13">
        <row r="23">
          <cell r="E23" t="str">
            <v>General (CP)</v>
          </cell>
        </row>
      </sheetData>
      <sheetData sheetId="14">
        <row r="24">
          <cell r="O24">
            <v>264.96951201075905</v>
          </cell>
        </row>
      </sheetData>
      <sheetData sheetId="15">
        <row r="23">
          <cell r="P23">
            <v>79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2.Escalators"/>
      <sheetName val="3 - Capex summary"/>
      <sheetName val="Summary"/>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sheetData sheetId="3"/>
      <sheetData sheetId="4"/>
      <sheetData sheetId="5"/>
      <sheetData sheetId="6"/>
      <sheetData sheetId="7">
        <row r="16">
          <cell r="K16">
            <v>9.64E-2</v>
          </cell>
          <cell r="L16">
            <v>9.64E-2</v>
          </cell>
        </row>
      </sheetData>
      <sheetData sheetId="8">
        <row r="29">
          <cell r="N29">
            <v>0.28920000000000001</v>
          </cell>
        </row>
      </sheetData>
      <sheetData sheetId="9">
        <row r="25">
          <cell r="E25" t="str">
            <v>Pressure Increase</v>
          </cell>
        </row>
      </sheetData>
      <sheetData sheetId="10">
        <row r="22">
          <cell r="F22" t="str">
            <v>Direct costs (excl escalation)</v>
          </cell>
        </row>
      </sheetData>
      <sheetData sheetId="11"/>
      <sheetData sheetId="12">
        <row r="22">
          <cell r="O22">
            <v>76.061499999999995</v>
          </cell>
        </row>
      </sheetData>
      <sheetData sheetId="13">
        <row r="23">
          <cell r="E23" t="str">
            <v>General (CP)</v>
          </cell>
        </row>
      </sheetData>
      <sheetData sheetId="14">
        <row r="24">
          <cell r="O24">
            <v>264.96951201075905</v>
          </cell>
        </row>
      </sheetData>
      <sheetData sheetId="15">
        <row r="23">
          <cell r="P23">
            <v>79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abs.gov.au/ausstats/abs%40.nsf/mf/6401.0"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0.bin"/><Relationship Id="rId1" Type="http://schemas.openxmlformats.org/officeDocument/2006/relationships/hyperlink" Target="http://www.abs.gov.au/Ausstats/abs%40.nsf/e8ae5488b598839cca25682000131612/938da570a34a8edaca2568a900139350!OpenDocumen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51"/>
  <sheetViews>
    <sheetView tabSelected="1" workbookViewId="0">
      <selection activeCell="B2" sqref="B2"/>
    </sheetView>
  </sheetViews>
  <sheetFormatPr defaultColWidth="0" defaultRowHeight="12.75" customHeight="1" zeroHeight="1"/>
  <cols>
    <col min="1" max="1" width="3.42578125" style="669" customWidth="1"/>
    <col min="2" max="12" width="9.140625" style="669" customWidth="1"/>
    <col min="13" max="16384" width="9.140625" style="671" hidden="1"/>
  </cols>
  <sheetData>
    <row r="1" spans="2:19">
      <c r="M1" s="670"/>
      <c r="N1" s="670"/>
      <c r="O1" s="670"/>
      <c r="P1" s="670"/>
      <c r="Q1" s="670"/>
      <c r="R1" s="670"/>
      <c r="S1" s="670"/>
    </row>
    <row r="2" spans="2:19">
      <c r="M2" s="670"/>
      <c r="N2" s="670"/>
      <c r="O2" s="670"/>
      <c r="P2" s="670"/>
      <c r="Q2" s="670"/>
      <c r="R2" s="670"/>
      <c r="S2" s="670"/>
    </row>
    <row r="3" spans="2:19" ht="20.25">
      <c r="B3" s="672"/>
      <c r="M3" s="670"/>
      <c r="N3" s="670"/>
      <c r="O3" s="670"/>
      <c r="P3" s="670"/>
      <c r="Q3" s="670"/>
      <c r="R3" s="670"/>
      <c r="S3" s="670"/>
    </row>
    <row r="4" spans="2:19" ht="20.25">
      <c r="B4" s="673"/>
      <c r="M4" s="670"/>
      <c r="N4" s="670"/>
      <c r="O4" s="670"/>
      <c r="P4" s="670"/>
      <c r="Q4" s="670"/>
      <c r="R4" s="670"/>
      <c r="S4" s="670"/>
    </row>
    <row r="5" spans="2:19" ht="15">
      <c r="B5" s="674"/>
      <c r="M5" s="670"/>
      <c r="N5" s="670"/>
      <c r="O5" s="670"/>
      <c r="P5" s="670"/>
      <c r="Q5" s="670"/>
      <c r="R5" s="670"/>
      <c r="S5" s="670"/>
    </row>
    <row r="6" spans="2:19" ht="20.25" customHeight="1">
      <c r="B6" s="674"/>
      <c r="M6" s="670"/>
      <c r="N6" s="670"/>
      <c r="O6" s="670"/>
      <c r="P6" s="670"/>
      <c r="Q6" s="670"/>
      <c r="R6" s="670"/>
      <c r="S6" s="670"/>
    </row>
    <row r="7" spans="2:19">
      <c r="B7" s="675"/>
      <c r="M7" s="670"/>
      <c r="N7" s="670"/>
      <c r="O7" s="670"/>
      <c r="P7" s="670"/>
      <c r="Q7" s="670"/>
      <c r="R7" s="670"/>
      <c r="S7" s="670"/>
    </row>
    <row r="8" spans="2:19">
      <c r="M8" s="670"/>
      <c r="N8" s="670"/>
      <c r="O8" s="670"/>
      <c r="P8" s="670"/>
      <c r="Q8" s="670"/>
      <c r="R8" s="670"/>
      <c r="S8" s="670"/>
    </row>
    <row r="9" spans="2:19">
      <c r="M9" s="670"/>
      <c r="N9" s="670"/>
      <c r="O9" s="670"/>
      <c r="P9" s="670"/>
      <c r="Q9" s="670"/>
      <c r="R9" s="670"/>
      <c r="S9" s="670"/>
    </row>
    <row r="10" spans="2:19">
      <c r="B10" s="676"/>
      <c r="M10" s="670"/>
      <c r="N10" s="670"/>
      <c r="O10" s="670"/>
      <c r="P10" s="670"/>
      <c r="Q10" s="670"/>
      <c r="R10" s="670"/>
      <c r="S10" s="670"/>
    </row>
    <row r="11" spans="2:19">
      <c r="M11" s="670"/>
      <c r="N11" s="670"/>
      <c r="O11" s="670"/>
      <c r="P11" s="670"/>
      <c r="Q11" s="670"/>
      <c r="R11" s="670"/>
      <c r="S11" s="670"/>
    </row>
    <row r="12" spans="2:19">
      <c r="M12" s="670"/>
      <c r="N12" s="670"/>
      <c r="O12" s="670"/>
      <c r="P12" s="670"/>
      <c r="Q12" s="670"/>
      <c r="R12" s="670"/>
      <c r="S12" s="670"/>
    </row>
    <row r="13" spans="2:19">
      <c r="B13" s="676"/>
      <c r="M13" s="670"/>
      <c r="N13" s="670"/>
      <c r="O13" s="670"/>
      <c r="P13" s="670"/>
      <c r="Q13" s="670"/>
      <c r="R13" s="670"/>
      <c r="S13" s="670"/>
    </row>
    <row r="14" spans="2:19">
      <c r="M14" s="670"/>
      <c r="N14" s="670"/>
      <c r="O14" s="670"/>
      <c r="P14" s="670"/>
      <c r="Q14" s="670"/>
      <c r="R14" s="670"/>
      <c r="S14" s="670"/>
    </row>
    <row r="15" spans="2:19">
      <c r="M15" s="670"/>
      <c r="N15" s="670"/>
      <c r="O15" s="670"/>
      <c r="P15" s="670"/>
      <c r="Q15" s="670"/>
      <c r="R15" s="670"/>
      <c r="S15" s="670"/>
    </row>
    <row r="16" spans="2:19">
      <c r="M16" s="670"/>
      <c r="N16" s="670"/>
      <c r="O16" s="670"/>
      <c r="P16" s="670"/>
      <c r="Q16" s="670"/>
      <c r="R16" s="670"/>
      <c r="S16" s="670"/>
    </row>
    <row r="17" spans="13:19">
      <c r="M17" s="670"/>
      <c r="N17" s="670"/>
      <c r="O17" s="670"/>
      <c r="P17" s="670"/>
      <c r="Q17" s="670"/>
      <c r="R17" s="670"/>
      <c r="S17" s="670"/>
    </row>
    <row r="18" spans="13:19">
      <c r="M18" s="670"/>
      <c r="N18" s="670"/>
      <c r="O18" s="670"/>
      <c r="P18" s="670"/>
      <c r="Q18" s="670"/>
      <c r="R18" s="670"/>
      <c r="S18" s="670"/>
    </row>
    <row r="19" spans="13:19">
      <c r="M19" s="670"/>
      <c r="N19" s="670"/>
      <c r="O19" s="670"/>
      <c r="P19" s="670"/>
      <c r="Q19" s="670"/>
      <c r="R19" s="670"/>
      <c r="S19" s="670"/>
    </row>
    <row r="20" spans="13:19">
      <c r="M20" s="670"/>
      <c r="N20" s="670"/>
      <c r="O20" s="670"/>
      <c r="P20" s="670"/>
      <c r="Q20" s="670"/>
      <c r="R20" s="670"/>
      <c r="S20" s="670"/>
    </row>
    <row r="21" spans="13:19">
      <c r="M21" s="670"/>
      <c r="N21" s="670"/>
      <c r="O21" s="670"/>
      <c r="P21" s="670"/>
      <c r="Q21" s="670"/>
      <c r="R21" s="670"/>
      <c r="S21" s="670"/>
    </row>
    <row r="22" spans="13:19">
      <c r="M22" s="670"/>
      <c r="N22" s="670"/>
      <c r="O22" s="670"/>
      <c r="P22" s="670"/>
      <c r="Q22" s="670"/>
      <c r="R22" s="670"/>
      <c r="S22" s="670"/>
    </row>
    <row r="23" spans="13:19">
      <c r="M23" s="670"/>
      <c r="N23" s="670"/>
      <c r="O23" s="670"/>
      <c r="P23" s="670"/>
      <c r="Q23" s="670"/>
      <c r="R23" s="670"/>
      <c r="S23" s="670"/>
    </row>
    <row r="24" spans="13:19">
      <c r="M24" s="670"/>
      <c r="N24" s="670"/>
      <c r="O24" s="670"/>
      <c r="P24" s="670"/>
      <c r="Q24" s="670"/>
      <c r="R24" s="670"/>
      <c r="S24" s="670"/>
    </row>
    <row r="25" spans="13:19">
      <c r="M25" s="670"/>
      <c r="N25" s="670"/>
      <c r="O25" s="670"/>
      <c r="P25" s="670"/>
      <c r="Q25" s="670"/>
      <c r="R25" s="670"/>
      <c r="S25" s="670"/>
    </row>
    <row r="26" spans="13:19">
      <c r="M26" s="670"/>
      <c r="N26" s="670"/>
      <c r="O26" s="670"/>
      <c r="P26" s="670"/>
      <c r="Q26" s="670"/>
      <c r="R26" s="670"/>
      <c r="S26" s="670"/>
    </row>
    <row r="27" spans="13:19">
      <c r="M27" s="670"/>
      <c r="N27" s="670"/>
      <c r="O27" s="670"/>
      <c r="P27" s="670"/>
      <c r="Q27" s="670"/>
      <c r="R27" s="670"/>
      <c r="S27" s="670"/>
    </row>
    <row r="28" spans="13:19">
      <c r="M28" s="670"/>
      <c r="N28" s="670"/>
      <c r="O28" s="670"/>
      <c r="P28" s="670"/>
      <c r="Q28" s="670"/>
      <c r="R28" s="670"/>
      <c r="S28" s="670"/>
    </row>
    <row r="29" spans="13:19">
      <c r="M29" s="670"/>
      <c r="N29" s="670"/>
      <c r="O29" s="670"/>
      <c r="P29" s="670"/>
      <c r="Q29" s="670"/>
      <c r="R29" s="670"/>
      <c r="S29" s="670"/>
    </row>
    <row r="30" spans="13:19">
      <c r="M30" s="670"/>
      <c r="N30" s="670"/>
      <c r="O30" s="670"/>
      <c r="P30" s="670"/>
      <c r="Q30" s="670"/>
      <c r="R30" s="670"/>
      <c r="S30" s="670"/>
    </row>
    <row r="31" spans="13:19">
      <c r="M31" s="670"/>
      <c r="N31" s="670"/>
      <c r="O31" s="670"/>
      <c r="P31" s="670"/>
      <c r="Q31" s="670"/>
      <c r="R31" s="670"/>
      <c r="S31" s="670"/>
    </row>
    <row r="32" spans="13:19">
      <c r="M32" s="670"/>
      <c r="N32" s="670"/>
      <c r="O32" s="670"/>
      <c r="P32" s="670"/>
      <c r="Q32" s="670"/>
      <c r="R32" s="670"/>
      <c r="S32" s="670"/>
    </row>
    <row r="33" spans="13:19">
      <c r="M33" s="670"/>
      <c r="N33" s="670"/>
      <c r="O33" s="670"/>
      <c r="P33" s="670"/>
      <c r="Q33" s="670"/>
      <c r="R33" s="670"/>
      <c r="S33" s="670"/>
    </row>
    <row r="34" spans="13:19">
      <c r="M34" s="670"/>
      <c r="N34" s="670"/>
      <c r="O34" s="670"/>
      <c r="P34" s="670"/>
      <c r="Q34" s="670"/>
      <c r="R34" s="670"/>
      <c r="S34" s="670"/>
    </row>
    <row r="35" spans="13:19">
      <c r="M35" s="670"/>
      <c r="N35" s="670"/>
      <c r="O35" s="670"/>
      <c r="P35" s="670"/>
      <c r="Q35" s="670"/>
      <c r="R35" s="670"/>
      <c r="S35" s="670"/>
    </row>
    <row r="36" spans="13:19">
      <c r="M36" s="670"/>
      <c r="N36" s="670"/>
      <c r="O36" s="670"/>
      <c r="P36" s="670"/>
      <c r="Q36" s="670"/>
      <c r="R36" s="670"/>
      <c r="S36" s="670"/>
    </row>
    <row r="37" spans="13:19">
      <c r="M37" s="670"/>
      <c r="N37" s="670"/>
      <c r="O37" s="670"/>
      <c r="P37" s="670"/>
      <c r="Q37" s="670"/>
      <c r="R37" s="670"/>
      <c r="S37" s="670"/>
    </row>
    <row r="38" spans="13:19">
      <c r="M38" s="670"/>
      <c r="N38" s="670"/>
      <c r="O38" s="670"/>
      <c r="P38" s="670"/>
      <c r="Q38" s="670"/>
      <c r="R38" s="670"/>
      <c r="S38" s="670"/>
    </row>
    <row r="39" spans="13:19">
      <c r="M39" s="670"/>
      <c r="N39" s="670"/>
      <c r="O39" s="670"/>
      <c r="P39" s="670"/>
      <c r="Q39" s="670"/>
      <c r="R39" s="670"/>
      <c r="S39" s="670"/>
    </row>
    <row r="40" spans="13:19">
      <c r="M40" s="670"/>
      <c r="N40" s="670"/>
      <c r="O40" s="670"/>
      <c r="P40" s="670"/>
      <c r="Q40" s="670"/>
      <c r="R40" s="670"/>
      <c r="S40" s="670"/>
    </row>
    <row r="41" spans="13:19">
      <c r="M41" s="670"/>
      <c r="N41" s="670"/>
      <c r="O41" s="670"/>
      <c r="P41" s="670"/>
      <c r="Q41" s="670"/>
      <c r="R41" s="670"/>
      <c r="S41" s="670"/>
    </row>
    <row r="42" spans="13:19">
      <c r="M42" s="670"/>
      <c r="N42" s="670"/>
      <c r="O42" s="670"/>
      <c r="P42" s="670"/>
      <c r="Q42" s="670"/>
      <c r="R42" s="670"/>
      <c r="S42" s="670"/>
    </row>
    <row r="43" spans="13:19">
      <c r="M43" s="670"/>
      <c r="N43" s="670"/>
      <c r="O43" s="670"/>
      <c r="P43" s="670"/>
      <c r="Q43" s="670"/>
      <c r="R43" s="670"/>
      <c r="S43" s="670"/>
    </row>
    <row r="44" spans="13:19">
      <c r="M44" s="670"/>
      <c r="N44" s="670"/>
      <c r="O44" s="670"/>
      <c r="P44" s="670"/>
      <c r="Q44" s="670"/>
      <c r="R44" s="670"/>
      <c r="S44" s="670"/>
    </row>
    <row r="45" spans="13:19">
      <c r="M45" s="670"/>
      <c r="N45" s="670"/>
      <c r="O45" s="670"/>
      <c r="P45" s="670"/>
      <c r="Q45" s="670"/>
      <c r="R45" s="670"/>
      <c r="S45" s="670"/>
    </row>
    <row r="46" spans="13:19">
      <c r="M46" s="670"/>
      <c r="N46" s="670"/>
      <c r="O46" s="670"/>
      <c r="P46" s="670"/>
      <c r="Q46" s="670"/>
      <c r="R46" s="670"/>
      <c r="S46" s="670"/>
    </row>
    <row r="47" spans="13:19">
      <c r="M47" s="670"/>
      <c r="N47" s="670"/>
      <c r="O47" s="670"/>
      <c r="P47" s="670"/>
      <c r="Q47" s="670"/>
      <c r="R47" s="670"/>
      <c r="S47" s="670"/>
    </row>
    <row r="48" spans="13:19">
      <c r="M48" s="670"/>
      <c r="N48" s="670"/>
      <c r="O48" s="670"/>
      <c r="P48" s="670"/>
      <c r="Q48" s="670"/>
      <c r="R48" s="670"/>
      <c r="S48" s="670"/>
    </row>
    <row r="49" spans="13:19">
      <c r="M49" s="670"/>
      <c r="N49" s="670"/>
      <c r="O49" s="670"/>
      <c r="P49" s="670"/>
      <c r="Q49" s="670"/>
      <c r="R49" s="670"/>
      <c r="S49" s="670"/>
    </row>
    <row r="50" spans="13:19">
      <c r="M50" s="670"/>
      <c r="N50" s="670"/>
      <c r="O50" s="670"/>
      <c r="P50" s="670"/>
      <c r="Q50" s="670"/>
      <c r="R50" s="670"/>
      <c r="S50" s="670"/>
    </row>
    <row r="51" spans="13:19">
      <c r="M51" s="670"/>
      <c r="N51" s="670"/>
      <c r="O51" s="670"/>
      <c r="P51" s="670"/>
      <c r="Q51" s="670"/>
      <c r="R51" s="670"/>
      <c r="S51" s="67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7"/>
  <sheetViews>
    <sheetView workbookViewId="0">
      <selection activeCell="C6" sqref="C6"/>
    </sheetView>
  </sheetViews>
  <sheetFormatPr defaultRowHeight="15"/>
  <cols>
    <col min="1" max="1" width="29" customWidth="1"/>
    <col min="2" max="2" width="37" customWidth="1"/>
    <col min="3" max="3" width="71.140625" customWidth="1"/>
    <col min="4" max="4" width="11.28515625" bestFit="1" customWidth="1"/>
    <col min="6" max="7" width="9.42578125" customWidth="1"/>
  </cols>
  <sheetData>
    <row r="1" spans="1:8">
      <c r="A1" s="658" t="s">
        <v>345</v>
      </c>
      <c r="B1" s="658" t="s">
        <v>346</v>
      </c>
      <c r="C1" s="659" t="s">
        <v>347</v>
      </c>
      <c r="D1" s="658" t="s">
        <v>348</v>
      </c>
      <c r="H1" s="668"/>
    </row>
    <row r="2" spans="1:8">
      <c r="A2" s="660" t="s">
        <v>130</v>
      </c>
      <c r="B2" s="641" t="s">
        <v>349</v>
      </c>
      <c r="C2" s="642" t="s">
        <v>350</v>
      </c>
      <c r="D2" s="643" t="s">
        <v>351</v>
      </c>
    </row>
    <row r="3" spans="1:8">
      <c r="A3" s="641" t="s">
        <v>57</v>
      </c>
      <c r="B3" s="641" t="s">
        <v>352</v>
      </c>
      <c r="C3" s="642" t="s">
        <v>353</v>
      </c>
      <c r="D3" s="641" t="s">
        <v>351</v>
      </c>
    </row>
    <row r="4" spans="1:8">
      <c r="A4" s="641" t="s">
        <v>359</v>
      </c>
      <c r="B4" s="641" t="s">
        <v>360</v>
      </c>
      <c r="C4" s="642" t="s">
        <v>361</v>
      </c>
      <c r="D4" s="641" t="s">
        <v>351</v>
      </c>
    </row>
    <row r="5" spans="1:8">
      <c r="A5" s="641" t="s">
        <v>103</v>
      </c>
      <c r="B5" s="641" t="s">
        <v>371</v>
      </c>
      <c r="C5" s="642" t="s">
        <v>362</v>
      </c>
      <c r="D5" s="641" t="s">
        <v>351</v>
      </c>
    </row>
    <row r="6" spans="1:8">
      <c r="A6" s="641" t="s">
        <v>103</v>
      </c>
      <c r="B6" s="641" t="s">
        <v>372</v>
      </c>
      <c r="C6" s="641" t="s">
        <v>366</v>
      </c>
      <c r="D6" s="641" t="s">
        <v>351</v>
      </c>
    </row>
    <row r="7" spans="1:8">
      <c r="A7" s="657" t="s">
        <v>368</v>
      </c>
      <c r="B7" s="657" t="s">
        <v>369</v>
      </c>
      <c r="C7" s="657" t="s">
        <v>370</v>
      </c>
      <c r="D7" s="657" t="s">
        <v>351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heetViews>
  <sheetFormatPr defaultColWidth="9.140625" defaultRowHeight="15"/>
  <cols>
    <col min="1" max="1" width="2.28515625" style="8" customWidth="1"/>
    <col min="2" max="2" width="28" style="8" bestFit="1" customWidth="1"/>
    <col min="3" max="3" width="81.28515625" style="8" customWidth="1"/>
    <col min="4" max="4" width="36.85546875" style="8" customWidth="1"/>
    <col min="5" max="16384" width="9.140625" style="8"/>
  </cols>
  <sheetData>
    <row r="1" spans="1:9">
      <c r="A1" s="23"/>
      <c r="B1" s="23"/>
      <c r="C1" s="23"/>
      <c r="D1" s="23"/>
      <c r="E1" s="23"/>
    </row>
    <row r="2" spans="1:9" ht="69" customHeight="1">
      <c r="A2" s="1"/>
      <c r="B2" s="5"/>
      <c r="C2" s="638" t="s">
        <v>342</v>
      </c>
      <c r="D2" s="639" t="s">
        <v>343</v>
      </c>
      <c r="E2" s="1"/>
    </row>
    <row r="3" spans="1:9">
      <c r="A3" s="23"/>
      <c r="B3" s="23"/>
      <c r="C3" s="23"/>
      <c r="D3" s="23"/>
      <c r="E3" s="23"/>
    </row>
    <row r="4" spans="1:9">
      <c r="A4" s="23"/>
      <c r="B4" s="24" t="s">
        <v>36</v>
      </c>
      <c r="C4" s="25" t="s">
        <v>43</v>
      </c>
      <c r="D4" s="25"/>
      <c r="E4" s="23"/>
    </row>
    <row r="5" spans="1:9">
      <c r="A5" s="23"/>
      <c r="B5" s="23"/>
      <c r="C5" s="23"/>
      <c r="D5" s="23"/>
      <c r="E5" s="23"/>
    </row>
    <row r="6" spans="1:9">
      <c r="A6" s="23"/>
      <c r="B6" s="19" t="s">
        <v>37</v>
      </c>
      <c r="C6" s="20" t="s">
        <v>38</v>
      </c>
      <c r="D6" s="35" t="s">
        <v>46</v>
      </c>
      <c r="E6" s="23"/>
    </row>
    <row r="7" spans="1:9">
      <c r="A7" s="23"/>
      <c r="B7" s="168" t="s">
        <v>130</v>
      </c>
      <c r="C7" s="21" t="s">
        <v>129</v>
      </c>
      <c r="D7" s="36" t="s">
        <v>131</v>
      </c>
      <c r="E7" s="23"/>
    </row>
    <row r="8" spans="1:9">
      <c r="A8" s="23"/>
      <c r="B8" s="168" t="s">
        <v>53</v>
      </c>
      <c r="C8" s="21" t="s">
        <v>39</v>
      </c>
      <c r="D8" s="36" t="s">
        <v>47</v>
      </c>
      <c r="E8" s="26"/>
      <c r="F8" s="7"/>
      <c r="G8" s="7"/>
      <c r="H8" s="7"/>
      <c r="I8" s="7"/>
    </row>
    <row r="9" spans="1:9">
      <c r="A9" s="23"/>
      <c r="B9" s="168" t="s">
        <v>54</v>
      </c>
      <c r="C9" s="21" t="s">
        <v>40</v>
      </c>
      <c r="D9" s="36" t="s">
        <v>48</v>
      </c>
      <c r="E9" s="26"/>
      <c r="F9" s="7"/>
      <c r="G9" s="7"/>
      <c r="H9" s="7"/>
      <c r="I9" s="7"/>
    </row>
    <row r="10" spans="1:9">
      <c r="A10" s="23"/>
      <c r="B10" s="168" t="s">
        <v>55</v>
      </c>
      <c r="C10" s="21" t="s">
        <v>41</v>
      </c>
      <c r="D10" s="36" t="s">
        <v>49</v>
      </c>
      <c r="E10" s="26"/>
      <c r="F10" s="7"/>
      <c r="G10" s="7"/>
      <c r="H10" s="7"/>
      <c r="I10" s="7"/>
    </row>
    <row r="11" spans="1:9">
      <c r="A11" s="23"/>
      <c r="B11" s="168" t="s">
        <v>103</v>
      </c>
      <c r="C11" s="21" t="s">
        <v>104</v>
      </c>
      <c r="D11" s="36" t="s">
        <v>105</v>
      </c>
      <c r="E11" s="26"/>
      <c r="F11" s="7"/>
      <c r="G11" s="7"/>
      <c r="H11" s="7"/>
      <c r="I11" s="7"/>
    </row>
    <row r="12" spans="1:9">
      <c r="A12" s="23"/>
      <c r="B12" s="168" t="s">
        <v>57</v>
      </c>
      <c r="C12" s="21" t="s">
        <v>58</v>
      </c>
      <c r="D12" s="36" t="s">
        <v>59</v>
      </c>
      <c r="E12" s="26"/>
      <c r="F12" s="7"/>
      <c r="G12" s="7"/>
      <c r="H12" s="7"/>
      <c r="I12" s="7"/>
    </row>
    <row r="13" spans="1:9">
      <c r="A13" s="23"/>
      <c r="B13" s="168" t="s">
        <v>74</v>
      </c>
      <c r="C13" s="21" t="s">
        <v>71</v>
      </c>
      <c r="D13" s="36" t="s">
        <v>72</v>
      </c>
      <c r="E13" s="26"/>
      <c r="F13" s="7"/>
      <c r="G13" s="7"/>
      <c r="H13" s="7"/>
      <c r="I13" s="7"/>
    </row>
    <row r="14" spans="1:9">
      <c r="A14" s="23"/>
      <c r="B14" s="168" t="s">
        <v>56</v>
      </c>
      <c r="C14" s="21" t="s">
        <v>61</v>
      </c>
      <c r="D14" s="36" t="s">
        <v>60</v>
      </c>
      <c r="E14" s="26"/>
      <c r="F14" s="7"/>
      <c r="G14" s="7"/>
      <c r="H14" s="7"/>
      <c r="I14" s="7"/>
    </row>
    <row r="15" spans="1:9">
      <c r="A15" s="23"/>
      <c r="B15" s="168" t="s">
        <v>62</v>
      </c>
      <c r="C15" s="21" t="s">
        <v>42</v>
      </c>
      <c r="D15" s="36" t="s">
        <v>50</v>
      </c>
      <c r="E15" s="26"/>
      <c r="F15" s="7"/>
      <c r="G15" s="7"/>
      <c r="H15" s="7"/>
      <c r="I15" s="7"/>
    </row>
    <row r="16" spans="1:9">
      <c r="A16" s="23"/>
      <c r="B16" s="169" t="s">
        <v>94</v>
      </c>
      <c r="C16" s="22" t="s">
        <v>96</v>
      </c>
      <c r="D16" s="37" t="s">
        <v>95</v>
      </c>
      <c r="E16" s="26"/>
      <c r="F16" s="7"/>
      <c r="G16" s="7"/>
      <c r="H16" s="7"/>
      <c r="I16" s="7"/>
    </row>
    <row r="17" spans="1:9">
      <c r="A17" s="23"/>
      <c r="B17" s="27"/>
      <c r="C17" s="27"/>
      <c r="D17" s="27"/>
      <c r="E17" s="26"/>
      <c r="F17" s="7"/>
      <c r="G17" s="7"/>
      <c r="H17" s="7"/>
      <c r="I17" s="7"/>
    </row>
    <row r="18" spans="1:9">
      <c r="B18" s="6"/>
      <c r="C18" s="6"/>
      <c r="D18" s="6"/>
      <c r="E18" s="7"/>
      <c r="F18" s="7"/>
      <c r="G18" s="7"/>
      <c r="H18" s="7"/>
      <c r="I18" s="7"/>
    </row>
  </sheetData>
  <hyperlinks>
    <hyperlink ref="D8" location="'Input - O&amp;M'!A1" display="'Input - O&amp;M'!A1"/>
    <hyperlink ref="D9" location="'Input - A&amp;G'!A1" display="'Input - A&amp;G'!A1"/>
    <hyperlink ref="D10" location="'Input - Ntwk Devpmt'!A1" display="'Input - Ntwk Devpmt'!A1"/>
    <hyperlink ref="D15" location="'Opex Forecast Summary'!A1" display="'Opex Forecast Summary'!A1"/>
    <hyperlink ref="D12" location="'Input - Escalation'!A1" display="'Input - Escalation'!A1"/>
    <hyperlink ref="D14" location="'Input - Incremental Cost'!A1" display="'Input - Incremental Cost'!A1"/>
    <hyperlink ref="D13" location="'Input - UAFG'!A1" display="Input - UAFG Cost'!A1"/>
    <hyperlink ref="D16" location="'PTRM Input'!A1" display="'PTRM Input'!A1"/>
    <hyperlink ref="D11" location="'Input - Non-Base Year Costs'!A1" display="'Input - Non-Base Year Costs'!A1"/>
    <hyperlink ref="D7" location="'Input - Base Year'!A1" display="Input - Base Year'!A1"/>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3"/>
  <sheetViews>
    <sheetView workbookViewId="0">
      <selection sqref="A1:XFD1048576"/>
    </sheetView>
  </sheetViews>
  <sheetFormatPr defaultColWidth="9.140625" defaultRowHeight="15"/>
  <cols>
    <col min="1" max="1" width="2.5703125" style="9" customWidth="1"/>
    <col min="2" max="2" width="30.42578125" style="9" customWidth="1"/>
    <col min="3" max="3" width="20.140625" style="9" customWidth="1"/>
    <col min="4" max="4" width="11.7109375" style="9" bestFit="1" customWidth="1"/>
    <col min="5" max="5" width="4.28515625" style="9" customWidth="1"/>
    <col min="6" max="6" width="2.28515625" style="9" customWidth="1"/>
    <col min="7" max="16384" width="9.140625" style="9"/>
  </cols>
  <sheetData>
    <row r="1" spans="1:13">
      <c r="A1" s="23"/>
      <c r="B1" s="23"/>
      <c r="C1" s="23"/>
      <c r="D1" s="23"/>
      <c r="E1" s="23"/>
      <c r="F1" s="23"/>
    </row>
    <row r="2" spans="1:13" s="34" customFormat="1" ht="27.95" customHeight="1">
      <c r="A2" s="29"/>
      <c r="B2" s="30" t="s">
        <v>334</v>
      </c>
      <c r="C2" s="31"/>
      <c r="D2" s="32"/>
      <c r="E2" s="32"/>
      <c r="F2" s="637"/>
      <c r="G2" s="637"/>
      <c r="H2" s="637"/>
    </row>
    <row r="3" spans="1:13">
      <c r="A3" s="23"/>
      <c r="B3" s="85" t="s">
        <v>51</v>
      </c>
      <c r="C3" s="28"/>
      <c r="D3" s="23"/>
      <c r="E3" s="23"/>
      <c r="F3" s="23"/>
    </row>
    <row r="4" spans="1:13" s="51" customFormat="1" ht="23.25" customHeight="1">
      <c r="A4" s="44"/>
      <c r="B4" s="44"/>
      <c r="C4" s="52"/>
      <c r="D4" s="39" t="s">
        <v>18</v>
      </c>
      <c r="E4" s="23"/>
      <c r="F4" s="44"/>
    </row>
    <row r="5" spans="1:13" s="51" customFormat="1" ht="14.1" customHeight="1">
      <c r="A5" s="44"/>
      <c r="B5" s="44"/>
      <c r="C5" s="52"/>
      <c r="D5" s="53"/>
      <c r="E5" s="23"/>
      <c r="F5" s="44"/>
    </row>
    <row r="6" spans="1:13" s="51" customFormat="1" ht="20.100000000000001" customHeight="1">
      <c r="A6" s="44"/>
      <c r="B6" s="86" t="s">
        <v>32</v>
      </c>
      <c r="C6" s="56"/>
      <c r="D6" s="57"/>
      <c r="E6" s="23"/>
      <c r="F6" s="44"/>
    </row>
    <row r="7" spans="1:13" s="51" customFormat="1" ht="18" customHeight="1">
      <c r="A7" s="44"/>
      <c r="B7" s="59" t="s">
        <v>118</v>
      </c>
      <c r="C7" s="60"/>
      <c r="D7" s="47">
        <v>43.740308362026227</v>
      </c>
      <c r="E7" s="23"/>
      <c r="F7" s="44"/>
      <c r="H7" s="664" t="s">
        <v>364</v>
      </c>
      <c r="I7" s="665"/>
      <c r="J7" s="665"/>
      <c r="K7" s="665"/>
      <c r="L7" s="665"/>
      <c r="M7" s="665"/>
    </row>
    <row r="8" spans="1:13" s="51" customFormat="1" ht="18" customHeight="1">
      <c r="A8" s="44"/>
      <c r="B8" s="45"/>
      <c r="C8" s="45" t="s">
        <v>116</v>
      </c>
      <c r="D8" s="640">
        <v>0.503</v>
      </c>
      <c r="E8" s="23"/>
      <c r="F8" s="44"/>
      <c r="H8" s="664" t="s">
        <v>364</v>
      </c>
      <c r="I8" s="665"/>
      <c r="J8" s="665"/>
      <c r="K8" s="665"/>
      <c r="L8" s="665"/>
      <c r="M8" s="665"/>
    </row>
    <row r="9" spans="1:13" s="51" customFormat="1" ht="18" customHeight="1">
      <c r="A9" s="44"/>
      <c r="B9" s="45"/>
      <c r="C9" s="45" t="s">
        <v>117</v>
      </c>
      <c r="D9" s="47"/>
      <c r="E9" s="23"/>
      <c r="F9" s="44"/>
      <c r="H9" s="661"/>
      <c r="I9" s="324"/>
    </row>
    <row r="10" spans="1:13" s="51" customFormat="1" ht="18" customHeight="1">
      <c r="A10" s="44"/>
      <c r="B10" s="45"/>
      <c r="C10" s="45" t="s">
        <v>127</v>
      </c>
      <c r="D10" s="47"/>
      <c r="E10" s="23"/>
      <c r="F10" s="44"/>
      <c r="G10" s="9"/>
      <c r="H10" s="661"/>
    </row>
    <row r="11" spans="1:13" s="51" customFormat="1" ht="18" customHeight="1" thickBot="1">
      <c r="A11" s="44"/>
      <c r="B11" s="67" t="s">
        <v>119</v>
      </c>
      <c r="C11" s="68"/>
      <c r="D11" s="183">
        <v>43.237308362026226</v>
      </c>
      <c r="E11" s="23"/>
      <c r="F11" s="44"/>
      <c r="H11" s="661"/>
    </row>
    <row r="12" spans="1:13" s="51" customFormat="1" ht="18" customHeight="1">
      <c r="A12" s="44"/>
      <c r="B12" s="72"/>
      <c r="C12" s="73"/>
      <c r="D12" s="74"/>
      <c r="E12" s="23"/>
      <c r="F12" s="44"/>
      <c r="H12" s="661"/>
    </row>
    <row r="13" spans="1:13">
      <c r="A13" s="44"/>
      <c r="B13" s="44"/>
      <c r="C13" s="52"/>
      <c r="D13" s="53"/>
      <c r="E13" s="23"/>
      <c r="F13" s="44"/>
      <c r="H13" s="662"/>
    </row>
    <row r="14" spans="1:13">
      <c r="A14" s="44"/>
      <c r="B14" s="86" t="s">
        <v>24</v>
      </c>
      <c r="C14" s="56"/>
      <c r="D14" s="57"/>
      <c r="E14" s="23"/>
      <c r="F14" s="44"/>
      <c r="H14" s="662"/>
    </row>
    <row r="15" spans="1:13">
      <c r="A15" s="44"/>
      <c r="B15" s="59" t="s">
        <v>121</v>
      </c>
      <c r="C15" s="60"/>
      <c r="D15" s="47">
        <v>8.1539847000374355</v>
      </c>
      <c r="E15" s="23"/>
      <c r="F15" s="44"/>
      <c r="H15" s="666" t="s">
        <v>364</v>
      </c>
      <c r="I15" s="667"/>
      <c r="J15" s="667"/>
      <c r="K15" s="667"/>
      <c r="L15" s="667"/>
      <c r="M15" s="667"/>
    </row>
    <row r="16" spans="1:13">
      <c r="A16" s="44"/>
      <c r="B16" s="45"/>
      <c r="C16" s="45" t="s">
        <v>120</v>
      </c>
      <c r="D16" s="47"/>
      <c r="E16" s="23"/>
      <c r="F16" s="44"/>
      <c r="H16" s="662"/>
    </row>
    <row r="17" spans="1:13" ht="15.75" thickBot="1">
      <c r="A17" s="44"/>
      <c r="B17" s="67" t="s">
        <v>122</v>
      </c>
      <c r="C17" s="68"/>
      <c r="D17" s="183">
        <v>8.1539847000374355</v>
      </c>
      <c r="E17" s="23"/>
      <c r="F17" s="44"/>
      <c r="H17" s="662"/>
    </row>
    <row r="18" spans="1:13">
      <c r="A18" s="44"/>
      <c r="B18" s="72"/>
      <c r="C18" s="73"/>
      <c r="D18" s="74"/>
      <c r="E18" s="23"/>
      <c r="F18" s="44"/>
      <c r="H18" s="662"/>
    </row>
    <row r="19" spans="1:13">
      <c r="A19" s="44"/>
      <c r="B19" s="44"/>
      <c r="C19" s="52"/>
      <c r="D19" s="53"/>
      <c r="E19" s="23"/>
      <c r="F19" s="44"/>
      <c r="H19" s="662"/>
    </row>
    <row r="20" spans="1:13">
      <c r="A20" s="44"/>
      <c r="B20" s="86" t="s">
        <v>23</v>
      </c>
      <c r="C20" s="56"/>
      <c r="D20" s="57"/>
      <c r="E20" s="23"/>
      <c r="F20" s="44"/>
      <c r="H20" s="662"/>
    </row>
    <row r="21" spans="1:13" ht="15.75" thickBot="1">
      <c r="A21" s="44"/>
      <c r="B21" s="67" t="s">
        <v>29</v>
      </c>
      <c r="C21" s="68"/>
      <c r="D21" s="183">
        <v>6.0194170958516233</v>
      </c>
      <c r="E21" s="23"/>
      <c r="F21" s="44"/>
      <c r="H21" s="666" t="s">
        <v>364</v>
      </c>
      <c r="I21" s="667"/>
      <c r="J21" s="667"/>
      <c r="K21" s="667"/>
      <c r="L21" s="667"/>
      <c r="M21" s="667"/>
    </row>
    <row r="22" spans="1:13">
      <c r="A22" s="44"/>
      <c r="B22" s="23"/>
      <c r="C22" s="23"/>
      <c r="D22" s="23"/>
      <c r="E22" s="23"/>
      <c r="F22" s="44"/>
      <c r="H22" s="662"/>
    </row>
    <row r="23" spans="1:13">
      <c r="A23" s="44"/>
      <c r="B23" s="23"/>
      <c r="C23" s="23"/>
      <c r="D23" s="23"/>
      <c r="E23" s="23"/>
      <c r="F23" s="44"/>
      <c r="H23" s="662"/>
    </row>
    <row r="24" spans="1:13">
      <c r="A24" s="44"/>
      <c r="B24" s="86" t="s">
        <v>0</v>
      </c>
      <c r="C24" s="56"/>
      <c r="D24" s="57"/>
      <c r="E24" s="23"/>
      <c r="F24" s="44"/>
      <c r="H24" s="662"/>
    </row>
    <row r="25" spans="1:13" ht="15.75" thickBot="1">
      <c r="A25" s="44"/>
      <c r="B25" s="67" t="s">
        <v>0</v>
      </c>
      <c r="C25" s="68"/>
      <c r="D25" s="69">
        <v>8.8924926600000003</v>
      </c>
      <c r="E25" s="23"/>
      <c r="F25" s="44"/>
      <c r="H25" s="666" t="s">
        <v>364</v>
      </c>
      <c r="I25" s="667"/>
      <c r="J25" s="667"/>
      <c r="K25" s="667"/>
      <c r="L25" s="667"/>
      <c r="M25" s="667"/>
    </row>
    <row r="26" spans="1:13">
      <c r="A26" s="44"/>
      <c r="B26" s="23"/>
      <c r="C26" s="23"/>
      <c r="D26" s="23"/>
      <c r="E26" s="23"/>
      <c r="F26" s="44"/>
      <c r="H26" s="662"/>
    </row>
    <row r="27" spans="1:13">
      <c r="A27" s="44"/>
      <c r="B27" s="86" t="s">
        <v>123</v>
      </c>
      <c r="C27" s="56"/>
      <c r="D27" s="57"/>
      <c r="E27" s="23"/>
      <c r="F27" s="44"/>
      <c r="H27" s="662"/>
    </row>
    <row r="28" spans="1:13" s="51" customFormat="1" ht="18" customHeight="1">
      <c r="A28" s="44"/>
      <c r="B28" s="59" t="s">
        <v>124</v>
      </c>
      <c r="C28" s="45"/>
      <c r="D28" s="47">
        <v>66.806202817915278</v>
      </c>
      <c r="E28" s="23"/>
      <c r="F28" s="44"/>
      <c r="H28" s="661"/>
    </row>
    <row r="29" spans="1:13" s="51" customFormat="1" ht="18" customHeight="1">
      <c r="A29" s="44"/>
      <c r="B29" s="59"/>
      <c r="C29" s="45" t="s">
        <v>128</v>
      </c>
      <c r="D29" s="47">
        <v>8.8924926600000003</v>
      </c>
      <c r="E29" s="23"/>
      <c r="F29" s="44"/>
    </row>
    <row r="30" spans="1:13" s="51" customFormat="1" ht="18" customHeight="1">
      <c r="A30" s="44"/>
      <c r="B30" s="45"/>
      <c r="C30" s="45" t="s">
        <v>126</v>
      </c>
      <c r="D30" s="47">
        <v>0.503</v>
      </c>
      <c r="E30" s="23"/>
      <c r="F30" s="44"/>
    </row>
    <row r="31" spans="1:13" s="51" customFormat="1" ht="18" customHeight="1" thickBot="1">
      <c r="A31" s="44"/>
      <c r="B31" s="67" t="s">
        <v>125</v>
      </c>
      <c r="C31" s="68"/>
      <c r="D31" s="183">
        <v>57.410710157915275</v>
      </c>
      <c r="E31" s="23"/>
      <c r="F31" s="44"/>
    </row>
    <row r="32" spans="1:13">
      <c r="A32" s="23"/>
      <c r="B32" s="23"/>
      <c r="C32" s="23"/>
      <c r="D32" s="184" t="s">
        <v>132</v>
      </c>
      <c r="E32" s="23"/>
      <c r="F32" s="23"/>
    </row>
    <row r="33" spans="1:6">
      <c r="A33" s="23"/>
      <c r="B33" s="23"/>
      <c r="C33" s="23"/>
      <c r="D33" s="23"/>
      <c r="E33" s="23"/>
      <c r="F33" s="23"/>
    </row>
  </sheetData>
  <hyperlinks>
    <hyperlink ref="B3" location="Contents!A1" display="Contents!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6"/>
  <sheetViews>
    <sheetView zoomScale="190" zoomScaleNormal="190" workbookViewId="0">
      <selection activeCell="D7" sqref="D7"/>
    </sheetView>
  </sheetViews>
  <sheetFormatPr defaultColWidth="9.140625" defaultRowHeight="15"/>
  <cols>
    <col min="1" max="1" width="2.5703125" style="9" customWidth="1"/>
    <col min="2" max="2" width="30.42578125" style="9" customWidth="1"/>
    <col min="3" max="3" width="7.5703125" style="9" customWidth="1"/>
    <col min="4" max="4" width="10.140625" style="9" bestFit="1" customWidth="1"/>
    <col min="5" max="5" width="10" style="9" bestFit="1" customWidth="1"/>
    <col min="6" max="10" width="9.140625" style="9"/>
    <col min="11" max="11" width="15.42578125" style="9" customWidth="1"/>
    <col min="12" max="16384" width="9.140625" style="9"/>
  </cols>
  <sheetData>
    <row r="1" spans="1:12">
      <c r="A1" s="23"/>
      <c r="B1" s="23"/>
      <c r="C1" s="23"/>
      <c r="D1" s="23"/>
      <c r="E1" s="23"/>
      <c r="F1" s="23"/>
      <c r="G1" s="23"/>
      <c r="H1" s="23"/>
      <c r="I1" s="23"/>
      <c r="J1" s="23"/>
      <c r="K1" s="23"/>
      <c r="L1" s="23"/>
    </row>
    <row r="2" spans="1:12" s="34" customFormat="1" ht="27.95" customHeight="1">
      <c r="A2" s="29"/>
      <c r="B2" s="30" t="s">
        <v>44</v>
      </c>
      <c r="C2" s="31"/>
      <c r="D2" s="32"/>
      <c r="E2" s="32"/>
      <c r="F2" s="32"/>
      <c r="G2" s="32"/>
      <c r="H2" s="32"/>
      <c r="I2" s="32"/>
      <c r="J2" s="32"/>
      <c r="K2" s="32"/>
      <c r="L2" s="33"/>
    </row>
    <row r="3" spans="1:12">
      <c r="A3" s="23"/>
      <c r="B3" s="85" t="s">
        <v>51</v>
      </c>
      <c r="C3" s="28"/>
      <c r="D3" s="23"/>
      <c r="E3" s="23"/>
      <c r="F3" s="23"/>
      <c r="G3" s="23"/>
      <c r="H3" s="23"/>
      <c r="I3" s="23"/>
      <c r="J3" s="23"/>
      <c r="K3" s="23"/>
      <c r="L3" s="23"/>
    </row>
    <row r="4" spans="1:12" s="51" customFormat="1" ht="23.25" customHeight="1">
      <c r="A4" s="44"/>
      <c r="B4" s="44"/>
      <c r="C4" s="52"/>
      <c r="D4" s="39" t="s">
        <v>18</v>
      </c>
      <c r="E4" s="40" t="s">
        <v>1</v>
      </c>
      <c r="F4" s="41" t="s">
        <v>2</v>
      </c>
      <c r="G4" s="40" t="s">
        <v>3</v>
      </c>
      <c r="H4" s="40" t="s">
        <v>4</v>
      </c>
      <c r="I4" s="40" t="s">
        <v>5</v>
      </c>
      <c r="J4" s="42" t="s">
        <v>6</v>
      </c>
      <c r="K4" s="39" t="s">
        <v>17</v>
      </c>
      <c r="L4" s="44"/>
    </row>
    <row r="5" spans="1:12" s="51" customFormat="1" ht="14.1" customHeight="1">
      <c r="A5" s="44"/>
      <c r="B5" s="44"/>
      <c r="C5" s="52"/>
      <c r="D5" s="53"/>
      <c r="E5" s="54"/>
      <c r="F5" s="54"/>
      <c r="G5" s="53"/>
      <c r="H5" s="53"/>
      <c r="I5" s="53"/>
      <c r="J5" s="53"/>
      <c r="K5" s="44"/>
      <c r="L5" s="44"/>
    </row>
    <row r="6" spans="1:12" s="51" customFormat="1" ht="20.100000000000001" customHeight="1">
      <c r="A6" s="44"/>
      <c r="B6" s="86" t="s">
        <v>13</v>
      </c>
      <c r="C6" s="56"/>
      <c r="D6" s="57"/>
      <c r="E6" s="58"/>
      <c r="F6" s="58"/>
      <c r="G6" s="57"/>
      <c r="H6" s="57"/>
      <c r="I6" s="57"/>
      <c r="J6" s="57"/>
      <c r="K6" s="55"/>
      <c r="L6" s="44"/>
    </row>
    <row r="7" spans="1:12" s="51" customFormat="1" ht="18" customHeight="1">
      <c r="A7" s="44"/>
      <c r="B7" s="59" t="s">
        <v>30</v>
      </c>
      <c r="C7" s="60"/>
      <c r="D7" s="61">
        <f>'Input - Base Year'!D11</f>
        <v>43.237308362026226</v>
      </c>
      <c r="E7" s="62"/>
      <c r="F7" s="63"/>
      <c r="G7" s="44"/>
      <c r="H7" s="44"/>
      <c r="I7" s="44"/>
      <c r="J7" s="44"/>
      <c r="K7" s="64"/>
      <c r="L7" s="44"/>
    </row>
    <row r="8" spans="1:12" s="51" customFormat="1" ht="18" customHeight="1">
      <c r="A8" s="44"/>
      <c r="B8" s="45" t="s">
        <v>8</v>
      </c>
      <c r="C8" s="65">
        <v>0.86</v>
      </c>
      <c r="D8" s="47">
        <f>D7*C8</f>
        <v>37.184085191342554</v>
      </c>
      <c r="E8" s="66">
        <f>$D$8</f>
        <v>37.184085191342554</v>
      </c>
      <c r="F8" s="49">
        <f t="shared" ref="F8:J8" si="0">$D$8</f>
        <v>37.184085191342554</v>
      </c>
      <c r="G8" s="49">
        <f t="shared" si="0"/>
        <v>37.184085191342554</v>
      </c>
      <c r="H8" s="49">
        <f t="shared" si="0"/>
        <v>37.184085191342554</v>
      </c>
      <c r="I8" s="49">
        <f t="shared" si="0"/>
        <v>37.184085191342554</v>
      </c>
      <c r="J8" s="49">
        <f t="shared" si="0"/>
        <v>37.184085191342554</v>
      </c>
      <c r="K8" s="50">
        <f>SUM(F8:J8)</f>
        <v>185.92042595671276</v>
      </c>
      <c r="L8" s="44"/>
    </row>
    <row r="9" spans="1:12" s="51" customFormat="1" ht="18" customHeight="1">
      <c r="A9" s="44"/>
      <c r="B9" s="45" t="s">
        <v>7</v>
      </c>
      <c r="C9" s="46">
        <v>0.14000000000000001</v>
      </c>
      <c r="D9" s="47">
        <f>$D$7*$C$9</f>
        <v>6.0532231706836725</v>
      </c>
      <c r="E9" s="48">
        <f>$D$9</f>
        <v>6.0532231706836725</v>
      </c>
      <c r="F9" s="49">
        <f t="shared" ref="F9:J9" si="1">$D$9</f>
        <v>6.0532231706836725</v>
      </c>
      <c r="G9" s="49">
        <f t="shared" si="1"/>
        <v>6.0532231706836725</v>
      </c>
      <c r="H9" s="49">
        <f t="shared" si="1"/>
        <v>6.0532231706836725</v>
      </c>
      <c r="I9" s="49">
        <f t="shared" si="1"/>
        <v>6.0532231706836725</v>
      </c>
      <c r="J9" s="49">
        <f t="shared" si="1"/>
        <v>6.0532231706836725</v>
      </c>
      <c r="K9" s="50">
        <f>SUM(F9:J9)</f>
        <v>30.266115853418363</v>
      </c>
      <c r="L9" s="44"/>
    </row>
    <row r="10" spans="1:12" s="51" customFormat="1" ht="18" customHeight="1" thickBot="1">
      <c r="A10" s="44"/>
      <c r="B10" s="67" t="s">
        <v>14</v>
      </c>
      <c r="C10" s="68">
        <f>SUM(C8:C9)</f>
        <v>1</v>
      </c>
      <c r="D10" s="69">
        <f>SUM(D8:D9)</f>
        <v>43.237308362026226</v>
      </c>
      <c r="E10" s="70">
        <f t="shared" ref="E10:J10" si="2">SUM(E8:E9)</f>
        <v>43.237308362026226</v>
      </c>
      <c r="F10" s="69">
        <f t="shared" si="2"/>
        <v>43.237308362026226</v>
      </c>
      <c r="G10" s="69">
        <f t="shared" si="2"/>
        <v>43.237308362026226</v>
      </c>
      <c r="H10" s="69">
        <f t="shared" si="2"/>
        <v>43.237308362026226</v>
      </c>
      <c r="I10" s="69">
        <f t="shared" si="2"/>
        <v>43.237308362026226</v>
      </c>
      <c r="J10" s="69">
        <f t="shared" si="2"/>
        <v>43.237308362026226</v>
      </c>
      <c r="K10" s="71">
        <f>SUM(F10:J10)</f>
        <v>216.18654181013113</v>
      </c>
      <c r="L10" s="44"/>
    </row>
    <row r="11" spans="1:12" s="51" customFormat="1" ht="18" customHeight="1" thickBot="1">
      <c r="A11" s="44"/>
      <c r="B11" s="72" t="s">
        <v>25</v>
      </c>
      <c r="C11" s="73">
        <f>1-C10</f>
        <v>0</v>
      </c>
      <c r="D11" s="74"/>
      <c r="E11" s="74"/>
      <c r="F11" s="74"/>
      <c r="G11" s="74"/>
      <c r="H11" s="74"/>
      <c r="I11" s="74"/>
      <c r="J11" s="75"/>
      <c r="K11" s="71">
        <f t="shared" ref="K11:K12" si="3">SUM(F11:J11)</f>
        <v>0</v>
      </c>
      <c r="L11" s="44"/>
    </row>
    <row r="12" spans="1:12" s="51" customFormat="1" ht="18" customHeight="1" thickBot="1">
      <c r="A12" s="44"/>
      <c r="B12" s="82" t="s">
        <v>26</v>
      </c>
      <c r="C12" s="77"/>
      <c r="D12" s="78">
        <f>D10</f>
        <v>43.237308362026226</v>
      </c>
      <c r="E12" s="78">
        <f>E10*(1+'Input - Escalation'!E34)</f>
        <v>43.347154171773617</v>
      </c>
      <c r="F12" s="78">
        <f>F10*(1+'Input - Escalation'!F34)</f>
        <v>43.543451917674091</v>
      </c>
      <c r="G12" s="78">
        <f>G10*(1+'Input - Escalation'!G34)</f>
        <v>43.814320865577272</v>
      </c>
      <c r="H12" s="78">
        <f>H10*(1+'Input - Escalation'!H34)</f>
        <v>44.148042205678799</v>
      </c>
      <c r="I12" s="78">
        <f>I10*(1+'Input - Escalation'!I34)</f>
        <v>44.525316756304782</v>
      </c>
      <c r="J12" s="78">
        <f>J10*(1+'Input - Escalation'!J34)</f>
        <v>44.934994309283276</v>
      </c>
      <c r="K12" s="71">
        <f t="shared" si="3"/>
        <v>220.96612605451821</v>
      </c>
      <c r="L12" s="44"/>
    </row>
    <row r="13" spans="1:12" s="51" customFormat="1" ht="18" customHeight="1">
      <c r="A13" s="44"/>
      <c r="B13" s="44"/>
      <c r="C13" s="44"/>
      <c r="D13" s="44"/>
      <c r="E13" s="44"/>
      <c r="F13" s="79"/>
      <c r="G13" s="44"/>
      <c r="H13" s="44"/>
      <c r="I13" s="44"/>
      <c r="J13" s="44"/>
      <c r="K13" s="47"/>
      <c r="L13" s="44"/>
    </row>
    <row r="16" spans="1:12">
      <c r="D16" s="15"/>
    </row>
  </sheetData>
  <hyperlinks>
    <hyperlink ref="B3" location="Contents!A1" display="Contents!A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3"/>
  <sheetViews>
    <sheetView zoomScale="190" zoomScaleNormal="190" workbookViewId="0">
      <selection activeCell="D7" sqref="D7"/>
    </sheetView>
  </sheetViews>
  <sheetFormatPr defaultColWidth="9.140625" defaultRowHeight="15"/>
  <cols>
    <col min="1" max="1" width="2.7109375" style="9" customWidth="1"/>
    <col min="2" max="2" width="30.28515625" style="9" customWidth="1"/>
    <col min="3" max="3" width="7.42578125" style="9" customWidth="1"/>
    <col min="4" max="4" width="10.7109375" style="9" customWidth="1"/>
    <col min="5" max="10" width="9.140625" style="9"/>
    <col min="11" max="11" width="16.140625" style="9" customWidth="1"/>
    <col min="12" max="16384" width="9.140625" style="9"/>
  </cols>
  <sheetData>
    <row r="1" spans="1:12">
      <c r="A1" s="23"/>
      <c r="B1" s="23"/>
      <c r="C1" s="23"/>
      <c r="D1" s="23"/>
      <c r="E1" s="23"/>
      <c r="F1" s="23"/>
      <c r="G1" s="23"/>
      <c r="H1" s="23"/>
      <c r="I1" s="23"/>
      <c r="J1" s="23"/>
      <c r="K1" s="23"/>
      <c r="L1" s="23"/>
    </row>
    <row r="2" spans="1:12" ht="27.95" customHeight="1">
      <c r="A2" s="29"/>
      <c r="B2" s="30" t="s">
        <v>21</v>
      </c>
      <c r="C2" s="31"/>
      <c r="D2" s="32"/>
      <c r="E2" s="32"/>
      <c r="F2" s="32"/>
      <c r="G2" s="32"/>
      <c r="H2" s="32"/>
      <c r="I2" s="32"/>
      <c r="J2" s="32"/>
      <c r="K2" s="32"/>
      <c r="L2" s="33"/>
    </row>
    <row r="3" spans="1:12">
      <c r="A3" s="23"/>
      <c r="B3" s="85" t="s">
        <v>51</v>
      </c>
      <c r="C3" s="28"/>
      <c r="D3" s="87"/>
      <c r="E3" s="87"/>
      <c r="F3" s="87"/>
      <c r="G3" s="87"/>
      <c r="H3" s="87"/>
      <c r="I3" s="87"/>
      <c r="J3" s="87"/>
      <c r="K3" s="87"/>
      <c r="L3" s="23"/>
    </row>
    <row r="4" spans="1:12" ht="23.25">
      <c r="A4" s="44"/>
      <c r="B4" s="44"/>
      <c r="C4" s="52"/>
      <c r="D4" s="39" t="str">
        <f>'Input - O&amp;M'!D4</f>
        <v>Base Year
 2014/15</v>
      </c>
      <c r="E4" s="40" t="str">
        <f>'Input - O&amp;M'!E4</f>
        <v>2015/16</v>
      </c>
      <c r="F4" s="41" t="str">
        <f>'Input - O&amp;M'!F4</f>
        <v>2016/17</v>
      </c>
      <c r="G4" s="40" t="str">
        <f>'Input - O&amp;M'!G4</f>
        <v>2017/18</v>
      </c>
      <c r="H4" s="40" t="str">
        <f>'Input - O&amp;M'!H4</f>
        <v>2018/19</v>
      </c>
      <c r="I4" s="40" t="str">
        <f>'Input - O&amp;M'!I4</f>
        <v>2019/20</v>
      </c>
      <c r="J4" s="42" t="str">
        <f>'Input - O&amp;M'!J4</f>
        <v>2020/21</v>
      </c>
      <c r="K4" s="39" t="str">
        <f>'Input - O&amp;M'!K4</f>
        <v>Total for 
2016/17-2020/21</v>
      </c>
      <c r="L4" s="44"/>
    </row>
    <row r="5" spans="1:12">
      <c r="A5" s="44"/>
      <c r="B5" s="44"/>
      <c r="C5" s="52"/>
      <c r="D5" s="53"/>
      <c r="E5" s="54"/>
      <c r="F5" s="54"/>
      <c r="G5" s="53"/>
      <c r="H5" s="53"/>
      <c r="I5" s="53"/>
      <c r="J5" s="53"/>
      <c r="K5" s="44"/>
      <c r="L5" s="44"/>
    </row>
    <row r="6" spans="1:12" ht="20.100000000000001" customHeight="1">
      <c r="A6" s="44"/>
      <c r="B6" s="86" t="s">
        <v>15</v>
      </c>
      <c r="C6" s="56"/>
      <c r="D6" s="57"/>
      <c r="E6" s="58"/>
      <c r="F6" s="58"/>
      <c r="G6" s="57"/>
      <c r="H6" s="57"/>
      <c r="I6" s="57"/>
      <c r="J6" s="57"/>
      <c r="K6" s="55"/>
      <c r="L6" s="44"/>
    </row>
    <row r="7" spans="1:12" ht="18" customHeight="1">
      <c r="A7" s="44"/>
      <c r="B7" s="59" t="s">
        <v>31</v>
      </c>
      <c r="C7" s="60"/>
      <c r="D7" s="61">
        <f>'Input - Base Year'!D17</f>
        <v>8.1539847000374355</v>
      </c>
      <c r="E7" s="62"/>
      <c r="F7" s="63"/>
      <c r="G7" s="44"/>
      <c r="H7" s="44"/>
      <c r="I7" s="44"/>
      <c r="J7" s="44"/>
      <c r="K7" s="64"/>
      <c r="L7" s="44"/>
    </row>
    <row r="8" spans="1:12" ht="18" customHeight="1">
      <c r="A8" s="44"/>
      <c r="B8" s="45" t="s">
        <v>8</v>
      </c>
      <c r="C8" s="65">
        <v>0.64</v>
      </c>
      <c r="D8" s="47">
        <f>$D$7*$C$8</f>
        <v>5.2185502080239585</v>
      </c>
      <c r="E8" s="66">
        <f>$D$8</f>
        <v>5.2185502080239585</v>
      </c>
      <c r="F8" s="49">
        <f t="shared" ref="F8:J8" si="0">$D$8</f>
        <v>5.2185502080239585</v>
      </c>
      <c r="G8" s="49">
        <f t="shared" si="0"/>
        <v>5.2185502080239585</v>
      </c>
      <c r="H8" s="49">
        <f t="shared" si="0"/>
        <v>5.2185502080239585</v>
      </c>
      <c r="I8" s="49">
        <f t="shared" si="0"/>
        <v>5.2185502080239585</v>
      </c>
      <c r="J8" s="49">
        <f t="shared" si="0"/>
        <v>5.2185502080239585</v>
      </c>
      <c r="K8" s="50">
        <f>SUM(F8:J8)</f>
        <v>26.092751040119794</v>
      </c>
      <c r="L8" s="44"/>
    </row>
    <row r="9" spans="1:12" ht="18" customHeight="1">
      <c r="A9" s="44"/>
      <c r="B9" s="45" t="s">
        <v>7</v>
      </c>
      <c r="C9" s="46">
        <v>0.36</v>
      </c>
      <c r="D9" s="47">
        <f>$D$7*$C$9</f>
        <v>2.9354344920134765</v>
      </c>
      <c r="E9" s="48">
        <f>$D$9</f>
        <v>2.9354344920134765</v>
      </c>
      <c r="F9" s="49">
        <f t="shared" ref="F9:J9" si="1">$D$9</f>
        <v>2.9354344920134765</v>
      </c>
      <c r="G9" s="49">
        <f t="shared" si="1"/>
        <v>2.9354344920134765</v>
      </c>
      <c r="H9" s="49">
        <f t="shared" si="1"/>
        <v>2.9354344920134765</v>
      </c>
      <c r="I9" s="49">
        <f t="shared" si="1"/>
        <v>2.9354344920134765</v>
      </c>
      <c r="J9" s="49">
        <f t="shared" si="1"/>
        <v>2.9354344920134765</v>
      </c>
      <c r="K9" s="50">
        <f>SUM(F9:J9)</f>
        <v>14.677172460067382</v>
      </c>
      <c r="L9" s="44"/>
    </row>
    <row r="10" spans="1:12" ht="18" customHeight="1" thickBot="1">
      <c r="A10" s="44"/>
      <c r="B10" s="67" t="s">
        <v>16</v>
      </c>
      <c r="C10" s="68">
        <f>SUM(C8:C9)</f>
        <v>1</v>
      </c>
      <c r="D10" s="69">
        <f>SUM(D8:D9)</f>
        <v>8.1539847000374355</v>
      </c>
      <c r="E10" s="70">
        <f t="shared" ref="E10:J10" si="2">SUM(E8:E9)</f>
        <v>8.1539847000374355</v>
      </c>
      <c r="F10" s="69">
        <f t="shared" si="2"/>
        <v>8.1539847000374355</v>
      </c>
      <c r="G10" s="69">
        <f t="shared" si="2"/>
        <v>8.1539847000374355</v>
      </c>
      <c r="H10" s="69">
        <f t="shared" si="2"/>
        <v>8.1539847000374355</v>
      </c>
      <c r="I10" s="69">
        <f t="shared" si="2"/>
        <v>8.1539847000374355</v>
      </c>
      <c r="J10" s="69">
        <f t="shared" si="2"/>
        <v>8.1539847000374355</v>
      </c>
      <c r="K10" s="71">
        <f>SUM(F10:J10)</f>
        <v>40.769923500187176</v>
      </c>
      <c r="L10" s="44"/>
    </row>
    <row r="11" spans="1:12" ht="18" customHeight="1" thickBot="1">
      <c r="A11" s="44"/>
      <c r="B11" s="72" t="s">
        <v>25</v>
      </c>
      <c r="C11" s="73">
        <f>1-C10</f>
        <v>0</v>
      </c>
      <c r="D11" s="74"/>
      <c r="E11" s="74"/>
      <c r="F11" s="74"/>
      <c r="G11" s="74"/>
      <c r="H11" s="74"/>
      <c r="I11" s="74"/>
      <c r="J11" s="75"/>
      <c r="K11" s="71">
        <f t="shared" ref="K11:K12" si="3">SUM(F11:J11)</f>
        <v>0</v>
      </c>
      <c r="L11" s="44"/>
    </row>
    <row r="12" spans="1:12" ht="18" customHeight="1" thickBot="1">
      <c r="A12" s="44"/>
      <c r="B12" s="82" t="s">
        <v>27</v>
      </c>
      <c r="C12" s="77"/>
      <c r="D12" s="78">
        <f>D10</f>
        <v>8.1539847000374355</v>
      </c>
      <c r="E12" s="78">
        <f>E10*(1+'Input - Escalation'!E34)</f>
        <v>8.1747001674422037</v>
      </c>
      <c r="F12" s="78">
        <f>F10*(1+'Input - Escalation'!F34)</f>
        <v>8.2117193269912292</v>
      </c>
      <c r="G12" s="78">
        <f>G10*(1+'Input - Escalation'!G34)</f>
        <v>8.2628016293034978</v>
      </c>
      <c r="H12" s="78">
        <f>H10*(1+'Input - Escalation'!H34)</f>
        <v>8.325737061788784</v>
      </c>
      <c r="I12" s="78">
        <f>I10*(1+'Input - Escalation'!I34)</f>
        <v>8.3968860539452805</v>
      </c>
      <c r="J12" s="78">
        <f>J10*(1+'Input - Escalation'!J34)</f>
        <v>8.4741458239329344</v>
      </c>
      <c r="K12" s="71">
        <f t="shared" si="3"/>
        <v>41.671289895961728</v>
      </c>
      <c r="L12" s="44"/>
    </row>
    <row r="13" spans="1:12" ht="18" customHeight="1">
      <c r="A13" s="44"/>
      <c r="B13" s="44"/>
      <c r="C13" s="44"/>
      <c r="D13" s="44"/>
      <c r="E13" s="44"/>
      <c r="F13" s="79"/>
      <c r="G13" s="44"/>
      <c r="H13" s="44"/>
      <c r="I13" s="44"/>
      <c r="J13" s="44"/>
      <c r="K13" s="47"/>
      <c r="L13" s="44"/>
    </row>
  </sheetData>
  <hyperlinks>
    <hyperlink ref="B3" location="Contents!A1" display="Contents!A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3"/>
  <sheetViews>
    <sheetView zoomScale="160" zoomScaleNormal="160" workbookViewId="0">
      <selection activeCell="D7" sqref="D7"/>
    </sheetView>
  </sheetViews>
  <sheetFormatPr defaultColWidth="9.140625" defaultRowHeight="15"/>
  <cols>
    <col min="1" max="1" width="2.85546875" style="9" customWidth="1"/>
    <col min="2" max="2" width="42.85546875" style="9" customWidth="1"/>
    <col min="3" max="3" width="6" style="9" customWidth="1"/>
    <col min="4" max="4" width="10.140625" style="9" bestFit="1" customWidth="1"/>
    <col min="5" max="10" width="9.140625" style="9"/>
    <col min="11" max="11" width="15.5703125" style="9" customWidth="1"/>
    <col min="12" max="16384" width="9.140625" style="9"/>
  </cols>
  <sheetData>
    <row r="1" spans="1:12">
      <c r="A1" s="23"/>
      <c r="B1" s="23"/>
      <c r="C1" s="23"/>
      <c r="D1" s="23"/>
      <c r="E1" s="23"/>
      <c r="F1" s="23"/>
      <c r="G1" s="23"/>
      <c r="H1" s="23"/>
      <c r="I1" s="23"/>
      <c r="J1" s="23"/>
      <c r="K1" s="23"/>
      <c r="L1" s="23"/>
    </row>
    <row r="2" spans="1:12" ht="27.95" customHeight="1">
      <c r="A2" s="29"/>
      <c r="B2" s="30" t="s">
        <v>22</v>
      </c>
      <c r="C2" s="31"/>
      <c r="D2" s="32"/>
      <c r="E2" s="32"/>
      <c r="F2" s="32"/>
      <c r="G2" s="32"/>
      <c r="H2" s="32"/>
      <c r="I2" s="32"/>
      <c r="J2" s="32"/>
      <c r="K2" s="32"/>
      <c r="L2" s="33"/>
    </row>
    <row r="3" spans="1:12">
      <c r="A3" s="23"/>
      <c r="B3" s="85" t="s">
        <v>51</v>
      </c>
      <c r="C3" s="28"/>
      <c r="D3" s="87"/>
      <c r="E3" s="87"/>
      <c r="F3" s="87"/>
      <c r="G3" s="87"/>
      <c r="H3" s="87"/>
      <c r="I3" s="87"/>
      <c r="J3" s="87"/>
      <c r="K3" s="87"/>
      <c r="L3" s="23"/>
    </row>
    <row r="4" spans="1:12" ht="23.25">
      <c r="A4" s="44"/>
      <c r="B4" s="44"/>
      <c r="C4" s="52"/>
      <c r="D4" s="39" t="str">
        <f>'Input - O&amp;M'!D4</f>
        <v>Base Year
 2014/15</v>
      </c>
      <c r="E4" s="40" t="str">
        <f>'Input - O&amp;M'!E4</f>
        <v>2015/16</v>
      </c>
      <c r="F4" s="41" t="str">
        <f>'Input - O&amp;M'!F4</f>
        <v>2016/17</v>
      </c>
      <c r="G4" s="40" t="str">
        <f>'Input - O&amp;M'!G4</f>
        <v>2017/18</v>
      </c>
      <c r="H4" s="40" t="str">
        <f>'Input - O&amp;M'!H4</f>
        <v>2018/19</v>
      </c>
      <c r="I4" s="40" t="str">
        <f>'Input - O&amp;M'!I4</f>
        <v>2019/20</v>
      </c>
      <c r="J4" s="42" t="str">
        <f>'Input - O&amp;M'!J4</f>
        <v>2020/21</v>
      </c>
      <c r="K4" s="39" t="str">
        <f>'Input - O&amp;M'!K4</f>
        <v>Total for 
2016/17-2020/21</v>
      </c>
      <c r="L4" s="44"/>
    </row>
    <row r="5" spans="1:12">
      <c r="A5" s="44"/>
      <c r="B5" s="44"/>
      <c r="C5" s="52"/>
      <c r="D5" s="53"/>
      <c r="E5" s="54"/>
      <c r="F5" s="54"/>
      <c r="G5" s="53"/>
      <c r="H5" s="53"/>
      <c r="I5" s="53"/>
      <c r="J5" s="53"/>
      <c r="K5" s="44"/>
      <c r="L5" s="44"/>
    </row>
    <row r="6" spans="1:12" ht="20.100000000000001" customHeight="1">
      <c r="A6" s="44"/>
      <c r="B6" s="86" t="s">
        <v>19</v>
      </c>
      <c r="C6" s="56"/>
      <c r="D6" s="57"/>
      <c r="E6" s="58"/>
      <c r="F6" s="58"/>
      <c r="G6" s="57"/>
      <c r="H6" s="57"/>
      <c r="I6" s="57"/>
      <c r="J6" s="57"/>
      <c r="K6" s="55"/>
      <c r="L6" s="44"/>
    </row>
    <row r="7" spans="1:12" ht="18" customHeight="1">
      <c r="A7" s="44"/>
      <c r="B7" s="59" t="s">
        <v>29</v>
      </c>
      <c r="C7" s="60"/>
      <c r="D7" s="61">
        <f>'Input - Base Year'!D21</f>
        <v>6.0194170958516233</v>
      </c>
      <c r="E7" s="62"/>
      <c r="F7" s="63"/>
      <c r="G7" s="44"/>
      <c r="H7" s="44"/>
      <c r="I7" s="44"/>
      <c r="J7" s="44"/>
      <c r="K7" s="64"/>
      <c r="L7" s="44"/>
    </row>
    <row r="8" spans="1:12" ht="18" customHeight="1">
      <c r="A8" s="44"/>
      <c r="B8" s="45" t="s">
        <v>8</v>
      </c>
      <c r="C8" s="65">
        <v>0.4</v>
      </c>
      <c r="D8" s="47">
        <f>$D$7*$C$8</f>
        <v>2.4077668383406494</v>
      </c>
      <c r="E8" s="66">
        <f>$D$8</f>
        <v>2.4077668383406494</v>
      </c>
      <c r="F8" s="49">
        <f t="shared" ref="F8:J8" si="0">$D$8</f>
        <v>2.4077668383406494</v>
      </c>
      <c r="G8" s="49">
        <f t="shared" si="0"/>
        <v>2.4077668383406494</v>
      </c>
      <c r="H8" s="49">
        <f t="shared" si="0"/>
        <v>2.4077668383406494</v>
      </c>
      <c r="I8" s="49">
        <f t="shared" si="0"/>
        <v>2.4077668383406494</v>
      </c>
      <c r="J8" s="49">
        <f t="shared" si="0"/>
        <v>2.4077668383406494</v>
      </c>
      <c r="K8" s="50">
        <f>SUM(F8:J8)</f>
        <v>12.038834191703247</v>
      </c>
      <c r="L8" s="44"/>
    </row>
    <row r="9" spans="1:12" ht="18" customHeight="1">
      <c r="A9" s="44"/>
      <c r="B9" s="45" t="s">
        <v>7</v>
      </c>
      <c r="C9" s="46">
        <v>0.6</v>
      </c>
      <c r="D9" s="47">
        <f>$D$7*$C$9</f>
        <v>3.6116502575109739</v>
      </c>
      <c r="E9" s="48">
        <f>$D$9</f>
        <v>3.6116502575109739</v>
      </c>
      <c r="F9" s="49">
        <f t="shared" ref="F9:J9" si="1">$D$9</f>
        <v>3.6116502575109739</v>
      </c>
      <c r="G9" s="49">
        <f t="shared" si="1"/>
        <v>3.6116502575109739</v>
      </c>
      <c r="H9" s="49">
        <f t="shared" si="1"/>
        <v>3.6116502575109739</v>
      </c>
      <c r="I9" s="49">
        <f t="shared" si="1"/>
        <v>3.6116502575109739</v>
      </c>
      <c r="J9" s="49">
        <f t="shared" si="1"/>
        <v>3.6116502575109739</v>
      </c>
      <c r="K9" s="50">
        <f>SUM(F9:J9)</f>
        <v>18.058251287554871</v>
      </c>
      <c r="L9" s="44"/>
    </row>
    <row r="10" spans="1:12" ht="18" customHeight="1" thickBot="1">
      <c r="A10" s="44"/>
      <c r="B10" s="67" t="s">
        <v>20</v>
      </c>
      <c r="C10" s="68">
        <f>SUM(C8:C9)</f>
        <v>1</v>
      </c>
      <c r="D10" s="69">
        <f>SUM(D8:D9)</f>
        <v>6.0194170958516233</v>
      </c>
      <c r="E10" s="70">
        <f t="shared" ref="E10:J10" si="2">SUM(E8:E9)</f>
        <v>6.0194170958516233</v>
      </c>
      <c r="F10" s="69">
        <f t="shared" si="2"/>
        <v>6.0194170958516233</v>
      </c>
      <c r="G10" s="69">
        <f t="shared" si="2"/>
        <v>6.0194170958516233</v>
      </c>
      <c r="H10" s="69">
        <f t="shared" si="2"/>
        <v>6.0194170958516233</v>
      </c>
      <c r="I10" s="69">
        <f t="shared" si="2"/>
        <v>6.0194170958516233</v>
      </c>
      <c r="J10" s="69">
        <f t="shared" si="2"/>
        <v>6.0194170958516233</v>
      </c>
      <c r="K10" s="71">
        <f>SUM(F10:J10)</f>
        <v>30.097085479258116</v>
      </c>
      <c r="L10" s="44"/>
    </row>
    <row r="11" spans="1:12" ht="18" customHeight="1" thickBot="1">
      <c r="A11" s="44"/>
      <c r="B11" s="72" t="s">
        <v>25</v>
      </c>
      <c r="C11" s="73">
        <f>1-C10</f>
        <v>0</v>
      </c>
      <c r="D11" s="74"/>
      <c r="E11" s="74"/>
      <c r="F11" s="74"/>
      <c r="G11" s="74"/>
      <c r="H11" s="74"/>
      <c r="I11" s="74"/>
      <c r="J11" s="75"/>
      <c r="K11" s="71">
        <f t="shared" ref="K11:K12" si="3">SUM(F11:J11)</f>
        <v>0</v>
      </c>
      <c r="L11" s="44"/>
    </row>
    <row r="12" spans="1:12" ht="18" customHeight="1" thickBot="1">
      <c r="A12" s="44"/>
      <c r="B12" s="82" t="s">
        <v>28</v>
      </c>
      <c r="C12" s="77"/>
      <c r="D12" s="78">
        <f>D10</f>
        <v>6.0194170958516233</v>
      </c>
      <c r="E12" s="78">
        <f>E10*(1+'Input - Escalation'!E34)</f>
        <v>6.0347096237667479</v>
      </c>
      <c r="F12" s="78">
        <f>F10*(1+'Input - Escalation'!F34)</f>
        <v>6.06203782832696</v>
      </c>
      <c r="G12" s="78">
        <f>G10*(1+'Input - Escalation'!G34)</f>
        <v>6.0997476959739423</v>
      </c>
      <c r="H12" s="78">
        <f>H10*(1+'Input - Escalation'!H34)</f>
        <v>6.1462077559535748</v>
      </c>
      <c r="I12" s="78">
        <f>I10*(1+'Input - Escalation'!I34)</f>
        <v>6.1987312123364964</v>
      </c>
      <c r="J12" s="78">
        <f>J10*(1+'Input - Escalation'!J34)</f>
        <v>6.2557657540229821</v>
      </c>
      <c r="K12" s="71">
        <f t="shared" si="3"/>
        <v>30.762490246613957</v>
      </c>
      <c r="L12" s="44"/>
    </row>
    <row r="13" spans="1:12" ht="18" customHeight="1">
      <c r="A13" s="44"/>
      <c r="B13" s="44"/>
      <c r="C13" s="44"/>
      <c r="D13" s="44"/>
      <c r="E13" s="44"/>
      <c r="F13" s="79"/>
      <c r="G13" s="44"/>
      <c r="H13" s="44"/>
      <c r="I13" s="44"/>
      <c r="J13" s="44"/>
      <c r="K13" s="47"/>
      <c r="L13" s="44"/>
    </row>
  </sheetData>
  <hyperlinks>
    <hyperlink ref="B3" location="Contents!A1" display="Contents!A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17"/>
  <sheetViews>
    <sheetView zoomScale="145" zoomScaleNormal="145" workbookViewId="0">
      <selection activeCell="G11" sqref="G11"/>
    </sheetView>
  </sheetViews>
  <sheetFormatPr defaultColWidth="9.140625" defaultRowHeight="15"/>
  <cols>
    <col min="1" max="1" width="2.85546875" style="9" customWidth="1"/>
    <col min="2" max="2" width="38.7109375" style="9" customWidth="1"/>
    <col min="3" max="3" width="9.140625" style="9"/>
    <col min="4" max="4" width="10.140625" style="9" bestFit="1" customWidth="1"/>
    <col min="5" max="5" width="7.5703125" style="9" bestFit="1" customWidth="1"/>
    <col min="6" max="10" width="7.7109375" style="9" customWidth="1"/>
    <col min="11" max="11" width="15.140625" style="9" customWidth="1"/>
    <col min="12" max="12" width="9.140625" style="9"/>
    <col min="13" max="13" width="3" style="9" customWidth="1"/>
    <col min="14" max="16384" width="9.140625" style="9"/>
  </cols>
  <sheetData>
    <row r="1" spans="1:18">
      <c r="A1" s="23"/>
      <c r="B1" s="23"/>
      <c r="C1" s="23"/>
      <c r="D1" s="23"/>
      <c r="E1" s="23"/>
      <c r="F1" s="23"/>
      <c r="G1" s="23"/>
      <c r="H1" s="23"/>
      <c r="I1" s="23"/>
      <c r="J1" s="23"/>
      <c r="K1" s="23"/>
      <c r="L1" s="23"/>
    </row>
    <row r="2" spans="1:18" ht="27.95" customHeight="1">
      <c r="A2"/>
      <c r="B2" s="113" t="s">
        <v>83</v>
      </c>
      <c r="C2" s="3"/>
      <c r="D2" s="3"/>
      <c r="E2" s="3"/>
      <c r="F2" s="3"/>
      <c r="G2" s="3"/>
      <c r="H2" s="3"/>
      <c r="I2" s="3"/>
      <c r="J2" s="3"/>
      <c r="K2" s="3"/>
      <c r="L2"/>
    </row>
    <row r="3" spans="1:18" s="43" customFormat="1" ht="11.25">
      <c r="A3" s="38"/>
      <c r="B3" s="85" t="s">
        <v>51</v>
      </c>
      <c r="C3" s="38"/>
      <c r="D3" s="38"/>
      <c r="E3" s="38"/>
      <c r="F3" s="38"/>
      <c r="G3" s="38"/>
      <c r="H3" s="38"/>
      <c r="I3" s="38"/>
      <c r="J3" s="38"/>
      <c r="K3" s="38"/>
      <c r="L3" s="38"/>
    </row>
    <row r="4" spans="1:18" s="43" customFormat="1" ht="22.5">
      <c r="A4" s="38"/>
      <c r="B4" s="44"/>
      <c r="C4" s="44"/>
      <c r="D4" s="39" t="str">
        <f>'Input - O&amp;M'!D4</f>
        <v>Base Year
 2014/15</v>
      </c>
      <c r="E4" s="40" t="str">
        <f>'Input - O&amp;M'!E4</f>
        <v>2015/16</v>
      </c>
      <c r="F4" s="41" t="str">
        <f>'Input - O&amp;M'!F4</f>
        <v>2016/17</v>
      </c>
      <c r="G4" s="40" t="str">
        <f>'Input - O&amp;M'!G4</f>
        <v>2017/18</v>
      </c>
      <c r="H4" s="40" t="str">
        <f>'Input - O&amp;M'!H4</f>
        <v>2018/19</v>
      </c>
      <c r="I4" s="40" t="str">
        <f>'Input - O&amp;M'!I4</f>
        <v>2019/20</v>
      </c>
      <c r="J4" s="42" t="str">
        <f>'Input - O&amp;M'!J4</f>
        <v>2020/21</v>
      </c>
      <c r="K4" s="39" t="str">
        <f>'Input - O&amp;M'!K4</f>
        <v>Total for 
2016/17-2020/21</v>
      </c>
      <c r="L4" s="44"/>
    </row>
    <row r="5" spans="1:18" s="43" customFormat="1" ht="18" customHeight="1">
      <c r="A5" s="38"/>
      <c r="B5" s="44"/>
      <c r="C5" s="44"/>
      <c r="D5" s="44"/>
      <c r="E5" s="44"/>
      <c r="F5" s="44"/>
      <c r="G5" s="44"/>
      <c r="H5" s="44"/>
      <c r="I5" s="44"/>
      <c r="J5" s="44"/>
      <c r="K5" s="44"/>
      <c r="L5" s="44"/>
    </row>
    <row r="6" spans="1:18" s="43" customFormat="1" ht="20.100000000000001" customHeight="1">
      <c r="A6" s="88"/>
      <c r="B6" s="86" t="s">
        <v>84</v>
      </c>
      <c r="C6" s="89"/>
      <c r="D6" s="89"/>
      <c r="E6" s="89"/>
      <c r="F6" s="89"/>
      <c r="G6" s="89"/>
      <c r="H6" s="89"/>
      <c r="I6" s="89"/>
      <c r="J6" s="89"/>
      <c r="K6" s="89"/>
      <c r="L6" s="90"/>
    </row>
    <row r="7" spans="1:18" s="43" customFormat="1" ht="18" customHeight="1" thickBot="1">
      <c r="A7" s="38"/>
      <c r="B7" s="82" t="s">
        <v>85</v>
      </c>
      <c r="C7" s="91"/>
      <c r="D7" s="91"/>
      <c r="E7" s="91"/>
      <c r="F7" s="71">
        <v>0</v>
      </c>
      <c r="G7" s="69">
        <v>0</v>
      </c>
      <c r="H7" s="69">
        <v>0</v>
      </c>
      <c r="I7" s="69">
        <v>0</v>
      </c>
      <c r="J7" s="70">
        <v>0</v>
      </c>
      <c r="K7" s="69">
        <f>SUM(F7:J7)</f>
        <v>0</v>
      </c>
      <c r="L7" s="44"/>
    </row>
    <row r="8" spans="1:18" s="43" customFormat="1" ht="18" customHeight="1">
      <c r="A8" s="38"/>
      <c r="B8" s="92"/>
      <c r="C8" s="93"/>
      <c r="D8" s="93"/>
      <c r="E8" s="93"/>
      <c r="F8" s="94"/>
      <c r="G8" s="94"/>
      <c r="H8" s="94"/>
      <c r="I8" s="94"/>
      <c r="J8" s="94"/>
      <c r="K8" s="94"/>
      <c r="L8" s="44"/>
    </row>
    <row r="9" spans="1:18" s="43" customFormat="1" ht="20.100000000000001" customHeight="1">
      <c r="A9" s="88"/>
      <c r="B9" s="86" t="s">
        <v>373</v>
      </c>
      <c r="C9" s="95"/>
      <c r="D9" s="95"/>
      <c r="E9" s="95"/>
      <c r="F9" s="96"/>
      <c r="G9" s="96"/>
      <c r="H9" s="96"/>
      <c r="I9" s="96"/>
      <c r="J9" s="96"/>
      <c r="K9" s="96"/>
      <c r="L9" s="90"/>
    </row>
    <row r="10" spans="1:18" s="43" customFormat="1" ht="18" customHeight="1">
      <c r="A10" s="38"/>
      <c r="B10" s="45" t="s">
        <v>339</v>
      </c>
      <c r="C10" s="97"/>
      <c r="D10" s="97"/>
      <c r="E10" s="97"/>
      <c r="F10" s="652">
        <f>52*0.01275</f>
        <v>0.66299999999999992</v>
      </c>
      <c r="G10" s="652">
        <f t="shared" ref="G10:J10" si="0">52*0.01275</f>
        <v>0.66299999999999992</v>
      </c>
      <c r="H10" s="652">
        <f t="shared" si="0"/>
        <v>0.66299999999999992</v>
      </c>
      <c r="I10" s="652">
        <f t="shared" si="0"/>
        <v>0.66299999999999992</v>
      </c>
      <c r="J10" s="652">
        <f t="shared" si="0"/>
        <v>0.66299999999999992</v>
      </c>
      <c r="K10" s="654">
        <f>SUM(F10:J10)</f>
        <v>3.3149999999999995</v>
      </c>
      <c r="L10" s="44"/>
    </row>
    <row r="11" spans="1:18" s="43" customFormat="1" ht="18" customHeight="1">
      <c r="A11" s="38"/>
      <c r="B11" s="45" t="s">
        <v>340</v>
      </c>
      <c r="C11" s="97"/>
      <c r="D11" s="97"/>
      <c r="E11" s="97"/>
      <c r="F11" s="653">
        <v>0.28100000000000003</v>
      </c>
      <c r="G11" s="653">
        <v>0.28100000000000003</v>
      </c>
      <c r="H11" s="653">
        <v>0.28100000000000003</v>
      </c>
      <c r="I11" s="653">
        <v>0.28100000000000003</v>
      </c>
      <c r="J11" s="653">
        <v>0.28100000000000003</v>
      </c>
      <c r="K11" s="655">
        <f t="shared" ref="K11:K12" si="1">SUM(F11:J11)</f>
        <v>1.4050000000000002</v>
      </c>
      <c r="L11" s="44"/>
    </row>
    <row r="12" spans="1:18" s="43" customFormat="1" ht="18" customHeight="1" thickBot="1">
      <c r="A12" s="38"/>
      <c r="B12" s="644" t="s">
        <v>354</v>
      </c>
      <c r="C12" s="97"/>
      <c r="D12" s="97"/>
      <c r="E12" s="97"/>
      <c r="F12" s="653">
        <f>'Reproposed Opex Step Changes'!D2/1000</f>
        <v>0</v>
      </c>
      <c r="G12" s="653">
        <f>'Reproposed Opex Step Changes'!E2/1000</f>
        <v>0</v>
      </c>
      <c r="H12" s="653">
        <f>'Reproposed Opex Step Changes'!F2/1000</f>
        <v>0.58599999999999997</v>
      </c>
      <c r="I12" s="653">
        <f>'Reproposed Opex Step Changes'!G2/1000</f>
        <v>0.53600000000000003</v>
      </c>
      <c r="J12" s="653">
        <f>'Reproposed Opex Step Changes'!H2/1000</f>
        <v>0.53600000000000003</v>
      </c>
      <c r="K12" s="655">
        <f t="shared" si="1"/>
        <v>1.6579999999999999</v>
      </c>
      <c r="L12" s="44"/>
      <c r="N12" s="663" t="s">
        <v>365</v>
      </c>
      <c r="O12" s="663"/>
      <c r="P12" s="663"/>
      <c r="Q12" s="663"/>
      <c r="R12" s="663"/>
    </row>
    <row r="13" spans="1:18" s="43" customFormat="1" ht="18" customHeight="1" thickBot="1">
      <c r="A13" s="38"/>
      <c r="B13" s="67" t="s">
        <v>85</v>
      </c>
      <c r="C13" s="68"/>
      <c r="D13" s="68"/>
      <c r="E13" s="68"/>
      <c r="F13" s="71">
        <f>SUM(F10:F12)</f>
        <v>0.94399999999999995</v>
      </c>
      <c r="G13" s="71">
        <f>SUM(G10:G12)</f>
        <v>0.94399999999999995</v>
      </c>
      <c r="H13" s="71">
        <f>SUM(H10:H12)</f>
        <v>1.5299999999999998</v>
      </c>
      <c r="I13" s="71">
        <f>SUM(I10:I12)</f>
        <v>1.48</v>
      </c>
      <c r="J13" s="71">
        <f>SUM(J10:J12)</f>
        <v>1.48</v>
      </c>
      <c r="K13" s="656">
        <f>SUM(F13:J13)</f>
        <v>6.3780000000000001</v>
      </c>
      <c r="L13" s="44"/>
      <c r="N13" s="663" t="s">
        <v>367</v>
      </c>
      <c r="O13" s="663"/>
      <c r="P13" s="663"/>
      <c r="Q13" s="663"/>
      <c r="R13" s="663"/>
    </row>
    <row r="14" spans="1:18" s="43" customFormat="1" ht="18" customHeight="1" thickBot="1">
      <c r="A14" s="38"/>
      <c r="B14" s="44"/>
      <c r="C14" s="99"/>
      <c r="D14" s="99"/>
      <c r="E14" s="99"/>
      <c r="F14" s="76"/>
      <c r="G14" s="76"/>
      <c r="H14" s="76"/>
      <c r="I14" s="76"/>
      <c r="J14" s="76"/>
      <c r="K14" s="656"/>
      <c r="L14" s="44"/>
    </row>
    <row r="15" spans="1:18" s="43" customFormat="1" ht="18" customHeight="1" thickBot="1">
      <c r="A15" s="38"/>
      <c r="B15" s="67" t="s">
        <v>341</v>
      </c>
      <c r="C15" s="63"/>
      <c r="D15" s="63"/>
      <c r="E15" s="63"/>
      <c r="F15" s="94">
        <f>F13</f>
        <v>0.94399999999999995</v>
      </c>
      <c r="G15" s="94">
        <f t="shared" ref="G15:K15" si="2">G13</f>
        <v>0.94399999999999995</v>
      </c>
      <c r="H15" s="94">
        <f t="shared" si="2"/>
        <v>1.5299999999999998</v>
      </c>
      <c r="I15" s="94">
        <f t="shared" si="2"/>
        <v>1.48</v>
      </c>
      <c r="J15" s="94">
        <f t="shared" si="2"/>
        <v>1.48</v>
      </c>
      <c r="K15" s="94">
        <f t="shared" si="2"/>
        <v>6.3780000000000001</v>
      </c>
      <c r="L15" s="44"/>
    </row>
    <row r="16" spans="1:18" s="43" customFormat="1" ht="18" customHeight="1">
      <c r="A16" s="38"/>
      <c r="B16" s="44"/>
      <c r="C16" s="63"/>
      <c r="D16" s="63"/>
      <c r="E16" s="63"/>
      <c r="F16" s="63"/>
      <c r="G16" s="63"/>
      <c r="H16" s="63"/>
      <c r="I16" s="63"/>
      <c r="J16" s="63"/>
      <c r="K16" s="63"/>
      <c r="L16" s="44"/>
    </row>
    <row r="17" spans="3:11">
      <c r="C17" s="10"/>
      <c r="D17" s="10"/>
      <c r="E17" s="10"/>
      <c r="F17" s="10"/>
      <c r="G17" s="10"/>
      <c r="H17" s="10"/>
      <c r="I17" s="10"/>
      <c r="J17" s="10"/>
      <c r="K17" s="10"/>
    </row>
  </sheetData>
  <hyperlinks>
    <hyperlink ref="B3" location="Contents!A1" display="Contents!A1"/>
  </hyperlinks>
  <pageMargins left="0.7" right="0.7" top="0.75" bottom="0.75" header="0.3" footer="0.3"/>
  <pageSetup paperSize="8"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45"/>
  <sheetViews>
    <sheetView zoomScaleNormal="100" workbookViewId="0">
      <selection activeCell="M26" sqref="M26"/>
    </sheetView>
  </sheetViews>
  <sheetFormatPr defaultColWidth="9.140625" defaultRowHeight="15"/>
  <cols>
    <col min="1" max="1" width="2.28515625" style="9" customWidth="1"/>
    <col min="2" max="2" width="23.28515625" style="9" customWidth="1"/>
    <col min="3" max="3" width="43.140625" style="9" bestFit="1" customWidth="1"/>
    <col min="4" max="4" width="12.7109375" style="9" customWidth="1"/>
    <col min="5" max="5" width="12.42578125" style="9" customWidth="1"/>
    <col min="6" max="10" width="9.42578125" style="9" customWidth="1"/>
    <col min="11" max="16384" width="9.140625" style="9"/>
  </cols>
  <sheetData>
    <row r="1" spans="1:12">
      <c r="A1" s="23"/>
      <c r="B1" s="23"/>
      <c r="C1" s="23"/>
      <c r="D1" s="23"/>
      <c r="E1" s="23"/>
      <c r="F1" s="23"/>
      <c r="G1" s="23"/>
      <c r="H1" s="23"/>
      <c r="I1" s="23"/>
      <c r="J1" s="23"/>
      <c r="K1" s="23"/>
      <c r="L1" s="23"/>
    </row>
    <row r="2" spans="1:12" ht="27.95" customHeight="1">
      <c r="A2"/>
      <c r="B2" s="113" t="s">
        <v>12</v>
      </c>
      <c r="C2" s="2"/>
      <c r="D2" s="2"/>
      <c r="E2" s="4"/>
      <c r="F2" s="4"/>
      <c r="G2" s="4"/>
      <c r="H2" s="4"/>
      <c r="I2" s="4"/>
      <c r="J2" s="4"/>
      <c r="K2" s="4"/>
      <c r="L2" s="23"/>
    </row>
    <row r="3" spans="1:12" s="43" customFormat="1" ht="18" customHeight="1">
      <c r="A3" s="38"/>
      <c r="B3" s="85" t="s">
        <v>51</v>
      </c>
      <c r="C3" s="38"/>
      <c r="D3" s="38"/>
      <c r="E3" s="38"/>
      <c r="F3" s="38"/>
      <c r="G3" s="38"/>
      <c r="H3" s="38"/>
      <c r="I3" s="38"/>
      <c r="J3" s="38"/>
      <c r="K3" s="38"/>
      <c r="L3" s="38"/>
    </row>
    <row r="4" spans="1:12" s="43" customFormat="1" ht="18" customHeight="1">
      <c r="A4" s="38"/>
      <c r="B4" s="105"/>
      <c r="C4" s="44"/>
      <c r="D4" s="44"/>
      <c r="E4" s="44"/>
      <c r="F4" s="44"/>
      <c r="G4" s="44"/>
      <c r="H4" s="44"/>
      <c r="I4" s="44"/>
      <c r="J4" s="44"/>
      <c r="K4" s="44"/>
      <c r="L4" s="44"/>
    </row>
    <row r="5" spans="1:12" s="103" customFormat="1" ht="20.100000000000001" customHeight="1">
      <c r="A5" s="100"/>
      <c r="B5" s="86" t="s">
        <v>12</v>
      </c>
      <c r="C5" s="86"/>
      <c r="D5" s="86"/>
      <c r="E5" s="101"/>
      <c r="F5" s="101"/>
      <c r="G5" s="101"/>
      <c r="H5" s="101"/>
      <c r="I5" s="101"/>
      <c r="J5" s="101"/>
      <c r="K5" s="101"/>
      <c r="L5" s="102"/>
    </row>
    <row r="6" spans="1:12" s="43" customFormat="1" ht="18" customHeight="1">
      <c r="A6" s="38"/>
      <c r="B6" s="44"/>
      <c r="C6" s="44"/>
      <c r="D6" s="44"/>
      <c r="E6" s="44"/>
      <c r="F6" s="44"/>
      <c r="G6" s="44"/>
      <c r="H6" s="44"/>
      <c r="I6" s="44"/>
      <c r="J6" s="44"/>
      <c r="K6" s="44"/>
      <c r="L6" s="44"/>
    </row>
    <row r="7" spans="1:12" s="43" customFormat="1" ht="18" customHeight="1">
      <c r="A7" s="38"/>
      <c r="B7" s="126" t="s">
        <v>106</v>
      </c>
      <c r="C7" s="92"/>
      <c r="D7" s="92"/>
      <c r="E7" s="44"/>
      <c r="F7" s="44"/>
      <c r="G7" s="44"/>
      <c r="H7" s="44"/>
      <c r="I7" s="44"/>
      <c r="J7" s="44"/>
      <c r="K7" s="44"/>
      <c r="L7" s="44"/>
    </row>
    <row r="8" spans="1:12" s="43" customFormat="1" ht="18" customHeight="1">
      <c r="A8" s="38"/>
      <c r="B8" s="92"/>
      <c r="C8" s="92"/>
      <c r="D8" s="92"/>
      <c r="E8" s="44"/>
      <c r="F8" s="44"/>
      <c r="G8" s="44"/>
      <c r="H8" s="44"/>
      <c r="I8" s="44"/>
      <c r="J8" s="44"/>
      <c r="K8" s="44"/>
      <c r="L8" s="44"/>
    </row>
    <row r="9" spans="1:12" s="43" customFormat="1" ht="18" customHeight="1">
      <c r="A9" s="38"/>
      <c r="B9" s="180" t="s">
        <v>10</v>
      </c>
      <c r="C9" s="180" t="s">
        <v>66</v>
      </c>
      <c r="D9" s="180" t="s">
        <v>92</v>
      </c>
      <c r="E9" s="181" t="s">
        <v>1</v>
      </c>
      <c r="F9" s="181" t="s">
        <v>2</v>
      </c>
      <c r="G9" s="181" t="s">
        <v>3</v>
      </c>
      <c r="H9" s="181" t="s">
        <v>4</v>
      </c>
      <c r="I9" s="181" t="s">
        <v>5</v>
      </c>
      <c r="J9" s="181" t="s">
        <v>6</v>
      </c>
      <c r="K9" s="44"/>
      <c r="L9" s="44"/>
    </row>
    <row r="10" spans="1:12" s="43" customFormat="1" ht="18" customHeight="1">
      <c r="A10" s="38"/>
      <c r="B10" s="604" t="s">
        <v>323</v>
      </c>
      <c r="C10" s="605" t="s">
        <v>317</v>
      </c>
      <c r="D10" s="618"/>
      <c r="E10" s="625">
        <f>AVERAGE(E11:E12)</f>
        <v>4.4999999999999997E-3</v>
      </c>
      <c r="F10" s="625">
        <f t="shared" ref="F10:J10" si="0">AVERAGE(F11:F12)</f>
        <v>7.4999999999999997E-3</v>
      </c>
      <c r="G10" s="625">
        <f t="shared" si="0"/>
        <v>1.01E-2</v>
      </c>
      <c r="H10" s="625">
        <f t="shared" si="0"/>
        <v>1.235E-2</v>
      </c>
      <c r="I10" s="625">
        <f t="shared" si="0"/>
        <v>1.3849999999999999E-2</v>
      </c>
      <c r="J10" s="625">
        <f t="shared" si="0"/>
        <v>1.49E-2</v>
      </c>
      <c r="K10" s="44"/>
      <c r="L10" s="44"/>
    </row>
    <row r="11" spans="1:12" s="43" customFormat="1" ht="18" customHeight="1">
      <c r="A11" s="38"/>
      <c r="B11" s="122" t="s">
        <v>64</v>
      </c>
      <c r="C11" s="123" t="s">
        <v>67</v>
      </c>
      <c r="D11" s="619"/>
      <c r="E11" s="626">
        <v>8.9999999999999993E-3</v>
      </c>
      <c r="F11" s="626">
        <v>1.4E-2</v>
      </c>
      <c r="G11" s="626">
        <v>1.32E-2</v>
      </c>
      <c r="H11" s="626">
        <v>1.47E-2</v>
      </c>
      <c r="I11" s="626">
        <v>1.67E-2</v>
      </c>
      <c r="J11" s="626">
        <v>1.8800000000000001E-2</v>
      </c>
      <c r="K11" s="44"/>
      <c r="L11" s="44"/>
    </row>
    <row r="12" spans="1:12" s="43" customFormat="1" ht="22.5">
      <c r="A12" s="38"/>
      <c r="B12" s="122" t="s">
        <v>65</v>
      </c>
      <c r="C12" s="124" t="s">
        <v>335</v>
      </c>
      <c r="D12" s="619"/>
      <c r="E12" s="626">
        <v>0</v>
      </c>
      <c r="F12" s="626">
        <v>1E-3</v>
      </c>
      <c r="G12" s="626">
        <v>7.0000000000000001E-3</v>
      </c>
      <c r="H12" s="626">
        <v>0.01</v>
      </c>
      <c r="I12" s="626">
        <v>1.0999999999999999E-2</v>
      </c>
      <c r="J12" s="626">
        <v>1.0999999999999999E-2</v>
      </c>
      <c r="K12" s="44"/>
      <c r="L12" s="44" t="s">
        <v>336</v>
      </c>
    </row>
    <row r="13" spans="1:12" s="43" customFormat="1" ht="11.25">
      <c r="A13" s="38"/>
      <c r="B13" s="122"/>
      <c r="C13" s="124"/>
      <c r="D13" s="619"/>
      <c r="E13" s="626"/>
      <c r="F13" s="626"/>
      <c r="G13" s="626"/>
      <c r="H13" s="626"/>
      <c r="I13" s="626"/>
      <c r="J13" s="626"/>
      <c r="K13" s="44"/>
      <c r="L13" s="44"/>
    </row>
    <row r="14" spans="1:12" s="43" customFormat="1" ht="18" customHeight="1">
      <c r="A14" s="38"/>
      <c r="B14" s="177"/>
      <c r="C14" s="177" t="s">
        <v>7</v>
      </c>
      <c r="D14" s="620"/>
      <c r="E14" s="623">
        <v>0</v>
      </c>
      <c r="F14" s="623">
        <v>0</v>
      </c>
      <c r="G14" s="623">
        <v>0</v>
      </c>
      <c r="H14" s="623">
        <v>0</v>
      </c>
      <c r="I14" s="623">
        <v>0</v>
      </c>
      <c r="J14" s="623">
        <v>0</v>
      </c>
      <c r="K14" s="44"/>
      <c r="L14" s="44"/>
    </row>
    <row r="15" spans="1:12" s="43" customFormat="1" ht="18" customHeight="1">
      <c r="A15" s="38"/>
      <c r="B15" s="177"/>
      <c r="C15" s="177"/>
      <c r="D15" s="620"/>
      <c r="E15" s="623"/>
      <c r="F15" s="623"/>
      <c r="G15" s="623"/>
      <c r="H15" s="623"/>
      <c r="I15" s="623"/>
      <c r="J15" s="623"/>
      <c r="K15" s="44"/>
      <c r="L15" s="44"/>
    </row>
    <row r="16" spans="1:12" s="43" customFormat="1" ht="18" customHeight="1">
      <c r="A16" s="38"/>
      <c r="B16" s="412"/>
      <c r="C16" s="613" t="s">
        <v>322</v>
      </c>
      <c r="D16" s="621"/>
      <c r="E16" s="627">
        <f>0.62*E10*100+0.38*E14*100</f>
        <v>0.27899999999999997</v>
      </c>
      <c r="F16" s="627">
        <f t="shared" ref="F16:J16" si="1">0.62*F10*100+0.38*F14*100</f>
        <v>0.46499999999999997</v>
      </c>
      <c r="G16" s="627">
        <f t="shared" si="1"/>
        <v>0.62619999999999998</v>
      </c>
      <c r="H16" s="627">
        <f t="shared" si="1"/>
        <v>0.76569999999999994</v>
      </c>
      <c r="I16" s="627">
        <f t="shared" si="1"/>
        <v>0.85869999999999991</v>
      </c>
      <c r="J16" s="627">
        <f t="shared" si="1"/>
        <v>0.92379999999999995</v>
      </c>
      <c r="K16" s="44"/>
      <c r="L16" s="44"/>
    </row>
    <row r="17" spans="1:19" s="43" customFormat="1" ht="18" customHeight="1">
      <c r="A17" s="38"/>
      <c r="B17" s="177"/>
      <c r="C17" s="177"/>
      <c r="D17" s="620"/>
      <c r="E17" s="620"/>
      <c r="F17" s="620"/>
      <c r="G17" s="620"/>
      <c r="H17" s="620"/>
      <c r="I17" s="620"/>
      <c r="J17" s="620"/>
      <c r="K17" s="177"/>
      <c r="L17" s="44"/>
    </row>
    <row r="18" spans="1:19" s="43" customFormat="1" ht="18" customHeight="1">
      <c r="A18" s="38"/>
      <c r="B18" s="614" t="s">
        <v>247</v>
      </c>
      <c r="C18" s="177" t="s">
        <v>250</v>
      </c>
      <c r="D18" s="622">
        <f>'27 - Customer numbers'!K51+'27 - Customer numbers'!K83+'27 - Customer numbers'!K90</f>
        <v>429590.85454492323</v>
      </c>
      <c r="E18" s="622">
        <f>'27 - Customer numbers'!L51+'27 - Customer numbers'!L83+'27 - Customer numbers'!L90</f>
        <v>431061.23517316015</v>
      </c>
      <c r="F18" s="622">
        <f>'27 - Customer numbers'!M51+'27 - Customer numbers'!M83+'27 - Customer numbers'!M90</f>
        <v>434351.9411304337</v>
      </c>
      <c r="G18" s="622">
        <f>'27 - Customer numbers'!N51+'27 - Customer numbers'!N83+'27 - Customer numbers'!N90</f>
        <v>439525.19339431304</v>
      </c>
      <c r="H18" s="622">
        <f>'27 - Customer numbers'!O51+'27 - Customer numbers'!O83+'27 - Customer numbers'!O90</f>
        <v>444919.77364804671</v>
      </c>
      <c r="I18" s="622">
        <f>'27 - Customer numbers'!P51+'27 - Customer numbers'!P83+'27 - Customer numbers'!P90</f>
        <v>450695.03351064894</v>
      </c>
      <c r="J18" s="622">
        <f>'27 - Customer numbers'!Q51+'27 - Customer numbers'!Q83+'27 - Customer numbers'!Q90</f>
        <v>456664.2151491234</v>
      </c>
      <c r="K18" s="44"/>
      <c r="L18" s="44" t="s">
        <v>251</v>
      </c>
    </row>
    <row r="19" spans="1:19" s="43" customFormat="1" ht="18" customHeight="1">
      <c r="A19" s="38"/>
      <c r="B19" s="177"/>
      <c r="C19" s="177" t="s">
        <v>313</v>
      </c>
      <c r="D19" s="622">
        <f>'AER working - throughpcustomers'!C8</f>
        <v>10220324.315357372</v>
      </c>
      <c r="E19" s="622">
        <f>'AER working - throughpcustomers'!D8</f>
        <v>9728133.3126796447</v>
      </c>
      <c r="F19" s="622">
        <f>'AER working - throughpcustomers'!E8</f>
        <v>9452474.8264131956</v>
      </c>
      <c r="G19" s="622">
        <f>'AER working - throughpcustomers'!F8</f>
        <v>9289311.9342303611</v>
      </c>
      <c r="H19" s="622">
        <f>'AER working - throughpcustomers'!G8</f>
        <v>9127993.5215180293</v>
      </c>
      <c r="I19" s="622">
        <f>'AER working - throughpcustomers'!H8</f>
        <v>8962456.2808483429</v>
      </c>
      <c r="J19" s="622">
        <f>'AER working - throughpcustomers'!I8</f>
        <v>8805047.4973274432</v>
      </c>
      <c r="K19" s="44"/>
      <c r="L19" s="44" t="s">
        <v>338</v>
      </c>
    </row>
    <row r="20" spans="1:19" s="43" customFormat="1" ht="18" customHeight="1">
      <c r="A20" s="38"/>
      <c r="B20" s="177"/>
      <c r="C20" s="178"/>
      <c r="D20" s="622"/>
      <c r="E20" s="622"/>
      <c r="F20" s="622"/>
      <c r="G20" s="622"/>
      <c r="H20" s="622"/>
      <c r="I20" s="622"/>
      <c r="J20" s="622"/>
      <c r="K20" s="44"/>
      <c r="L20" s="44"/>
    </row>
    <row r="21" spans="1:19" s="43" customFormat="1" ht="18" customHeight="1">
      <c r="A21" s="38"/>
      <c r="B21" s="177"/>
      <c r="C21" s="177" t="s">
        <v>248</v>
      </c>
      <c r="D21" s="620"/>
      <c r="E21" s="623">
        <f t="shared" ref="E21:J22" si="2">(E18-D18)/D18</f>
        <v>3.4227465801024352E-3</v>
      </c>
      <c r="F21" s="623">
        <f t="shared" si="2"/>
        <v>7.6339640143044804E-3</v>
      </c>
      <c r="G21" s="623">
        <f t="shared" si="2"/>
        <v>1.1910277758666316E-2</v>
      </c>
      <c r="H21" s="623">
        <f t="shared" si="2"/>
        <v>1.227365424055228E-2</v>
      </c>
      <c r="I21" s="623">
        <f t="shared" si="2"/>
        <v>1.2980452217821039E-2</v>
      </c>
      <c r="J21" s="623">
        <f t="shared" si="2"/>
        <v>1.3244391871767588E-2</v>
      </c>
      <c r="K21" s="44"/>
      <c r="L21" s="44"/>
    </row>
    <row r="22" spans="1:19" s="43" customFormat="1" ht="18" customHeight="1">
      <c r="A22" s="38"/>
      <c r="B22" s="177"/>
      <c r="C22" s="177" t="s">
        <v>249</v>
      </c>
      <c r="D22" s="620"/>
      <c r="E22" s="623">
        <f t="shared" si="2"/>
        <v>-4.8158061084044683E-2</v>
      </c>
      <c r="F22" s="623">
        <f t="shared" si="2"/>
        <v>-2.8336215942595683E-2</v>
      </c>
      <c r="G22" s="623">
        <f t="shared" si="2"/>
        <v>-1.7261393992492408E-2</v>
      </c>
      <c r="H22" s="623">
        <f t="shared" si="2"/>
        <v>-1.7366023862099688E-2</v>
      </c>
      <c r="I22" s="623">
        <f t="shared" si="2"/>
        <v>-1.8135118115438442E-2</v>
      </c>
      <c r="J22" s="623">
        <f t="shared" si="2"/>
        <v>-1.7563129859529999E-2</v>
      </c>
      <c r="K22" s="44"/>
      <c r="L22" s="44"/>
    </row>
    <row r="23" spans="1:19" s="43" customFormat="1" ht="18" customHeight="1">
      <c r="A23" s="38"/>
      <c r="B23" s="177"/>
      <c r="C23" s="177"/>
      <c r="D23" s="620"/>
      <c r="E23" s="623"/>
      <c r="F23" s="623"/>
      <c r="G23" s="623"/>
      <c r="H23" s="623"/>
      <c r="I23" s="623"/>
      <c r="J23" s="623"/>
      <c r="K23" s="44"/>
      <c r="L23" s="44"/>
    </row>
    <row r="24" spans="1:19" s="43" customFormat="1" ht="18" customHeight="1">
      <c r="A24" s="38"/>
      <c r="B24" s="412" t="s">
        <v>247</v>
      </c>
      <c r="C24" s="412" t="s">
        <v>314</v>
      </c>
      <c r="D24" s="621"/>
      <c r="E24" s="624">
        <f t="shared" ref="E24:J24" si="3">0.55*E22+0.45*E21</f>
        <v>-2.4946697635178483E-2</v>
      </c>
      <c r="F24" s="624">
        <f t="shared" si="3"/>
        <v>-1.2149634961990612E-2</v>
      </c>
      <c r="G24" s="624">
        <f t="shared" si="3"/>
        <v>-4.1341417044709833E-3</v>
      </c>
      <c r="H24" s="624">
        <f t="shared" si="3"/>
        <v>-4.0281687159063034E-3</v>
      </c>
      <c r="I24" s="624">
        <f t="shared" si="3"/>
        <v>-4.1331114654716769E-3</v>
      </c>
      <c r="J24" s="624">
        <f t="shared" si="3"/>
        <v>-3.6997450804460864E-3</v>
      </c>
      <c r="K24" s="44">
        <v>0</v>
      </c>
      <c r="L24" s="44"/>
      <c r="N24" s="611"/>
      <c r="O24" s="611"/>
      <c r="P24" s="611"/>
      <c r="Q24" s="611"/>
      <c r="R24" s="611"/>
      <c r="S24" s="611"/>
    </row>
    <row r="25" spans="1:19" s="43" customFormat="1" ht="18" customHeight="1">
      <c r="A25" s="38"/>
      <c r="B25" s="44"/>
      <c r="C25" s="44"/>
      <c r="D25" s="44"/>
      <c r="E25" s="44"/>
      <c r="F25" s="44"/>
      <c r="G25" s="44"/>
      <c r="H25" s="44"/>
      <c r="I25" s="44"/>
      <c r="J25" s="44"/>
      <c r="K25" s="44"/>
      <c r="L25" s="44"/>
    </row>
    <row r="26" spans="1:19" s="43" customFormat="1" ht="18" customHeight="1">
      <c r="A26" s="38"/>
      <c r="B26" s="602" t="s">
        <v>315</v>
      </c>
      <c r="C26" s="44"/>
      <c r="D26" s="44"/>
      <c r="E26" s="44"/>
      <c r="F26" s="44"/>
      <c r="G26" s="44"/>
      <c r="H26" s="44"/>
      <c r="I26" s="44"/>
      <c r="J26" s="44"/>
      <c r="K26" s="44"/>
      <c r="L26" s="44"/>
    </row>
    <row r="27" spans="1:19" s="43" customFormat="1" ht="8.25" customHeight="1">
      <c r="A27" s="38"/>
      <c r="B27" s="44"/>
      <c r="C27" s="44"/>
      <c r="D27" s="44"/>
      <c r="E27" s="44"/>
      <c r="F27" s="44"/>
      <c r="G27" s="44"/>
      <c r="H27" s="44"/>
      <c r="I27" s="44"/>
      <c r="J27" s="44"/>
      <c r="K27" s="44"/>
      <c r="L27" s="44"/>
    </row>
    <row r="28" spans="1:19" s="43" customFormat="1" ht="18" customHeight="1">
      <c r="A28" s="38"/>
      <c r="B28" s="603" t="s">
        <v>324</v>
      </c>
      <c r="C28" s="603" t="s">
        <v>314</v>
      </c>
      <c r="D28" s="603"/>
      <c r="E28" s="606">
        <v>0</v>
      </c>
      <c r="F28" s="606">
        <f>E28</f>
        <v>0</v>
      </c>
      <c r="G28" s="606">
        <f t="shared" ref="G28:J28" si="4">F28</f>
        <v>0</v>
      </c>
      <c r="H28" s="606">
        <f t="shared" si="4"/>
        <v>0</v>
      </c>
      <c r="I28" s="606">
        <f t="shared" si="4"/>
        <v>0</v>
      </c>
      <c r="J28" s="606">
        <f t="shared" si="4"/>
        <v>0</v>
      </c>
      <c r="K28" s="44"/>
      <c r="L28" s="44" t="s">
        <v>337</v>
      </c>
      <c r="P28" s="663" t="s">
        <v>363</v>
      </c>
      <c r="Q28" s="663"/>
      <c r="R28" s="663"/>
    </row>
    <row r="29" spans="1:19" s="43" customFormat="1" ht="18" customHeight="1">
      <c r="A29" s="38"/>
      <c r="B29" s="44"/>
      <c r="C29" s="44"/>
      <c r="D29" s="44"/>
      <c r="E29" s="44"/>
      <c r="F29" s="44"/>
      <c r="G29" s="44"/>
      <c r="H29" s="44"/>
      <c r="I29" s="44"/>
      <c r="J29" s="44"/>
      <c r="K29" s="44"/>
      <c r="L29" s="44"/>
    </row>
    <row r="30" spans="1:19" s="43" customFormat="1" ht="18" customHeight="1">
      <c r="A30" s="38"/>
      <c r="B30" s="616" t="s">
        <v>319</v>
      </c>
      <c r="C30" s="616"/>
      <c r="D30" s="616"/>
      <c r="E30" s="617">
        <f t="shared" ref="E30:J30" si="5">(E16+E24-E28)/100</f>
        <v>2.5405330236482147E-3</v>
      </c>
      <c r="F30" s="617">
        <f t="shared" si="5"/>
        <v>4.5285036503800932E-3</v>
      </c>
      <c r="G30" s="617">
        <f t="shared" si="5"/>
        <v>6.2206585829552895E-3</v>
      </c>
      <c r="H30" s="617">
        <f t="shared" si="5"/>
        <v>7.6167183128409369E-3</v>
      </c>
      <c r="I30" s="617">
        <f t="shared" si="5"/>
        <v>8.5456688853452825E-3</v>
      </c>
      <c r="J30" s="617">
        <f t="shared" si="5"/>
        <v>9.2010025491955378E-3</v>
      </c>
      <c r="K30" s="44"/>
      <c r="L30" s="44"/>
      <c r="N30" s="611"/>
      <c r="O30" s="611"/>
      <c r="P30" s="611"/>
      <c r="Q30" s="611"/>
      <c r="R30" s="611"/>
      <c r="S30" s="611"/>
    </row>
    <row r="31" spans="1:19" s="43" customFormat="1" ht="18" customHeight="1">
      <c r="A31" s="38"/>
      <c r="B31" s="44"/>
      <c r="C31" s="44"/>
      <c r="D31" s="44"/>
      <c r="E31" s="612"/>
      <c r="F31" s="612"/>
      <c r="G31" s="612"/>
      <c r="H31" s="612"/>
      <c r="I31" s="612"/>
      <c r="J31" s="612"/>
      <c r="K31" s="44"/>
      <c r="L31" s="44"/>
    </row>
    <row r="32" spans="1:19" s="43" customFormat="1" ht="18" customHeight="1">
      <c r="A32" s="38"/>
      <c r="B32" s="44"/>
      <c r="C32" s="44"/>
      <c r="D32" s="44"/>
      <c r="E32" s="44"/>
      <c r="F32" s="44"/>
      <c r="G32" s="44"/>
      <c r="H32" s="44"/>
      <c r="I32" s="44"/>
      <c r="J32" s="44"/>
      <c r="K32" s="44"/>
      <c r="L32" s="44"/>
    </row>
    <row r="33" spans="1:12" s="43" customFormat="1" ht="18" customHeight="1">
      <c r="A33" s="38"/>
      <c r="B33" s="180" t="s">
        <v>11</v>
      </c>
      <c r="C33" s="180"/>
      <c r="D33" s="180"/>
      <c r="E33" s="182" t="str">
        <f t="shared" ref="E33:J33" si="6">E9</f>
        <v>2015/16</v>
      </c>
      <c r="F33" s="182" t="str">
        <f t="shared" si="6"/>
        <v>2016/17</v>
      </c>
      <c r="G33" s="182" t="str">
        <f t="shared" si="6"/>
        <v>2017/18</v>
      </c>
      <c r="H33" s="182" t="str">
        <f t="shared" si="6"/>
        <v>2018/19</v>
      </c>
      <c r="I33" s="182" t="str">
        <f t="shared" si="6"/>
        <v>2019/20</v>
      </c>
      <c r="J33" s="182" t="str">
        <f t="shared" si="6"/>
        <v>2020/21</v>
      </c>
      <c r="K33" s="44"/>
      <c r="L33" s="44"/>
    </row>
    <row r="34" spans="1:12" s="43" customFormat="1" ht="18" customHeight="1">
      <c r="A34" s="38"/>
      <c r="B34" s="179" t="s">
        <v>316</v>
      </c>
      <c r="C34" s="179"/>
      <c r="D34" s="179"/>
      <c r="E34" s="615">
        <f>E30</f>
        <v>2.5405330236482147E-3</v>
      </c>
      <c r="F34" s="615">
        <f>(1+E30)*(1+F30)-1</f>
        <v>7.0805414871000227E-3</v>
      </c>
      <c r="G34" s="615">
        <f>(1+E30)*(1+F30)*(1+G30)-1</f>
        <v>1.334524570122908E-2</v>
      </c>
      <c r="H34" s="615">
        <f>(1+E30)*(1+F30)*(1+G30)*(1+H30)-1</f>
        <v>2.1063610991391757E-2</v>
      </c>
      <c r="I34" s="615">
        <f>(1+E30)*(1+F30)*(1+G30)*(1+H30)*(1+I30)-1</f>
        <v>2.9789282521799354E-2</v>
      </c>
      <c r="J34" s="615">
        <f>(1+E30)*(1+F30)*(1+G30)*(1+H30)*(1+I30)*(1+J30)-1</f>
        <v>3.9264376335416573E-2</v>
      </c>
      <c r="K34" s="44"/>
      <c r="L34" s="44"/>
    </row>
    <row r="35" spans="1:12" s="43" customFormat="1" ht="18" customHeight="1">
      <c r="A35" s="38"/>
      <c r="B35" s="179" t="s">
        <v>7</v>
      </c>
      <c r="C35" s="179"/>
      <c r="D35" s="179"/>
      <c r="E35" s="178">
        <f>E14</f>
        <v>0</v>
      </c>
      <c r="F35" s="178">
        <f>(1+E14)*(1+F14)-1</f>
        <v>0</v>
      </c>
      <c r="G35" s="178">
        <f>(1+E14)*(1+F14)*(1+G14)-1</f>
        <v>0</v>
      </c>
      <c r="H35" s="178">
        <f>(1+E14)*(1+F14)*(1+G14)*(1+H14)-1</f>
        <v>0</v>
      </c>
      <c r="I35" s="178">
        <f>(1+E14)*(1+F14)*(1+G14)*(1+H14)*(1+I14)-1</f>
        <v>0</v>
      </c>
      <c r="J35" s="178">
        <f>(1+E14)*(1+F14)*(1+G14)*(1+H14)*(1+I14)*(1+J14)-1</f>
        <v>0</v>
      </c>
      <c r="K35" s="44"/>
      <c r="L35" s="44"/>
    </row>
    <row r="36" spans="1:12" s="43" customFormat="1" ht="18" customHeight="1">
      <c r="A36" s="38"/>
      <c r="B36" s="179"/>
      <c r="C36" s="179"/>
      <c r="D36" s="179"/>
      <c r="E36" s="178"/>
      <c r="F36" s="178"/>
      <c r="G36" s="178"/>
      <c r="H36" s="178"/>
      <c r="I36" s="178"/>
      <c r="J36" s="178"/>
      <c r="K36" s="44"/>
      <c r="L36" s="44"/>
    </row>
    <row r="37" spans="1:12" s="43" customFormat="1" ht="18" customHeight="1">
      <c r="A37" s="38"/>
      <c r="B37" s="179"/>
      <c r="C37" s="179"/>
      <c r="D37" s="179"/>
      <c r="E37" s="178"/>
      <c r="F37" s="178"/>
      <c r="G37" s="178"/>
      <c r="H37" s="178"/>
      <c r="I37" s="178"/>
      <c r="J37" s="178"/>
      <c r="K37" s="44"/>
      <c r="L37" s="44"/>
    </row>
    <row r="38" spans="1:12" s="43" customFormat="1" ht="18" customHeight="1">
      <c r="A38" s="38"/>
      <c r="B38" s="44"/>
      <c r="C38" s="44"/>
      <c r="D38" s="44"/>
      <c r="E38" s="44"/>
      <c r="F38" s="44"/>
      <c r="G38" s="44"/>
      <c r="H38" s="44"/>
      <c r="I38" s="44"/>
      <c r="J38" s="44"/>
      <c r="K38" s="44"/>
      <c r="L38" s="44"/>
    </row>
    <row r="42" spans="1:12">
      <c r="B42" s="11"/>
      <c r="C42" s="11"/>
      <c r="D42" s="11"/>
      <c r="E42" s="12"/>
      <c r="F42" s="12"/>
      <c r="G42" s="12"/>
      <c r="H42" s="12"/>
      <c r="I42" s="12"/>
      <c r="J42" s="12"/>
    </row>
    <row r="43" spans="1:12">
      <c r="B43" s="11"/>
      <c r="C43" s="11"/>
      <c r="D43" s="11"/>
      <c r="E43" s="13"/>
      <c r="F43" s="13"/>
      <c r="G43" s="13"/>
      <c r="H43" s="13"/>
      <c r="I43" s="13"/>
      <c r="J43" s="13"/>
    </row>
    <row r="44" spans="1:12">
      <c r="E44" s="12"/>
      <c r="F44" s="12"/>
      <c r="G44" s="12"/>
      <c r="H44" s="12"/>
      <c r="I44" s="12"/>
      <c r="J44" s="12"/>
    </row>
    <row r="45" spans="1:12">
      <c r="F45" s="14"/>
      <c r="G45" s="14"/>
      <c r="H45" s="14"/>
      <c r="I45" s="14"/>
      <c r="J45" s="14"/>
    </row>
  </sheetData>
  <hyperlinks>
    <hyperlink ref="B3" location="Contents!A1" display="Contents!A1"/>
  </hyperlink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1"/>
  <sheetViews>
    <sheetView zoomScale="140" zoomScaleNormal="140" workbookViewId="0">
      <selection activeCell="G8" sqref="G8"/>
    </sheetView>
  </sheetViews>
  <sheetFormatPr defaultColWidth="9.140625" defaultRowHeight="15"/>
  <cols>
    <col min="1" max="1" width="2.28515625" style="9" customWidth="1"/>
    <col min="2" max="2" width="23.28515625" style="9" customWidth="1"/>
    <col min="3" max="3" width="3.5703125" style="9" customWidth="1"/>
    <col min="4" max="4" width="3.42578125" style="9" customWidth="1"/>
    <col min="5" max="6" width="10.42578125" style="9" bestFit="1" customWidth="1"/>
    <col min="7" max="10" width="12.28515625" style="9" bestFit="1" customWidth="1"/>
    <col min="11" max="11" width="11.7109375" style="9" bestFit="1" customWidth="1"/>
    <col min="12" max="16384" width="9.140625" style="9"/>
  </cols>
  <sheetData>
    <row r="1" spans="1:12">
      <c r="A1" s="23"/>
      <c r="B1" s="23"/>
      <c r="C1" s="23"/>
      <c r="D1" s="23"/>
      <c r="E1" s="23"/>
      <c r="F1" s="23"/>
      <c r="G1" s="23"/>
      <c r="H1" s="23"/>
      <c r="I1" s="23"/>
      <c r="J1" s="23"/>
      <c r="K1" s="23"/>
      <c r="L1" s="23"/>
    </row>
    <row r="2" spans="1:12" ht="27.95" customHeight="1">
      <c r="A2"/>
      <c r="B2" s="113" t="s">
        <v>107</v>
      </c>
      <c r="C2" s="2"/>
      <c r="D2" s="2"/>
      <c r="E2" s="4"/>
      <c r="F2" s="4"/>
      <c r="G2" s="4"/>
      <c r="H2" s="4"/>
      <c r="I2" s="4"/>
      <c r="J2" s="4"/>
      <c r="K2" s="4"/>
      <c r="L2" s="23"/>
    </row>
    <row r="3" spans="1:12" s="43" customFormat="1" ht="18" customHeight="1">
      <c r="A3" s="38"/>
      <c r="B3" s="85" t="s">
        <v>51</v>
      </c>
      <c r="C3" s="38"/>
      <c r="D3" s="38"/>
      <c r="E3" s="38"/>
      <c r="F3" s="38"/>
      <c r="G3" s="38"/>
      <c r="H3" s="38"/>
      <c r="I3" s="38"/>
      <c r="J3" s="38"/>
      <c r="K3" s="38"/>
      <c r="L3" s="38"/>
    </row>
    <row r="4" spans="1:12" s="43" customFormat="1" ht="18" customHeight="1">
      <c r="A4" s="38"/>
      <c r="B4" s="105"/>
      <c r="C4" s="44"/>
      <c r="D4" s="44"/>
      <c r="E4" s="44"/>
      <c r="F4" s="44"/>
      <c r="G4" s="44"/>
      <c r="H4" s="44"/>
      <c r="I4" s="44"/>
      <c r="J4" s="44"/>
      <c r="K4" s="44"/>
      <c r="L4" s="44"/>
    </row>
    <row r="5" spans="1:12" s="103" customFormat="1" ht="20.100000000000001" customHeight="1">
      <c r="A5" s="100"/>
      <c r="B5" s="86" t="s">
        <v>73</v>
      </c>
      <c r="C5" s="86"/>
      <c r="D5" s="86"/>
      <c r="E5" s="101"/>
      <c r="F5" s="101"/>
      <c r="G5" s="101"/>
      <c r="H5" s="101"/>
      <c r="I5" s="101"/>
      <c r="J5" s="101"/>
      <c r="K5" s="101"/>
      <c r="L5" s="102"/>
    </row>
    <row r="6" spans="1:12" s="43" customFormat="1" ht="18" customHeight="1">
      <c r="A6" s="38"/>
      <c r="B6" s="44"/>
      <c r="C6" s="44"/>
      <c r="D6" s="44"/>
      <c r="E6" s="44"/>
      <c r="F6" s="44"/>
      <c r="G6" s="44"/>
      <c r="H6" s="44"/>
      <c r="I6" s="44"/>
      <c r="J6" s="44"/>
      <c r="K6" s="44"/>
      <c r="L6" s="44"/>
    </row>
    <row r="7" spans="1:12" s="43" customFormat="1" ht="18" customHeight="1">
      <c r="A7" s="38"/>
      <c r="B7" s="44"/>
      <c r="C7" s="44"/>
      <c r="D7" s="44"/>
      <c r="E7" s="104"/>
      <c r="F7" s="111" t="s">
        <v>2</v>
      </c>
      <c r="G7" s="104" t="s">
        <v>3</v>
      </c>
      <c r="H7" s="104" t="s">
        <v>4</v>
      </c>
      <c r="I7" s="104" t="s">
        <v>5</v>
      </c>
      <c r="J7" s="104" t="s">
        <v>6</v>
      </c>
      <c r="K7" s="111" t="s">
        <v>9</v>
      </c>
      <c r="L7" s="44"/>
    </row>
    <row r="8" spans="1:12" s="43" customFormat="1" ht="18" customHeight="1">
      <c r="A8" s="38"/>
      <c r="B8" s="44" t="s">
        <v>69</v>
      </c>
      <c r="C8" s="44"/>
      <c r="D8" s="44"/>
      <c r="E8" s="127"/>
      <c r="F8" s="119">
        <v>8.69</v>
      </c>
      <c r="G8" s="119">
        <v>9.8199999999999985</v>
      </c>
      <c r="H8" s="119">
        <v>10.44</v>
      </c>
      <c r="I8" s="119">
        <v>10.44</v>
      </c>
      <c r="J8" s="119">
        <v>10.44</v>
      </c>
      <c r="K8" s="64"/>
      <c r="L8" s="44"/>
    </row>
    <row r="9" spans="1:12" s="43" customFormat="1" ht="18" customHeight="1">
      <c r="A9" s="38"/>
      <c r="B9" s="44" t="s">
        <v>318</v>
      </c>
      <c r="C9" s="44"/>
      <c r="D9" s="44"/>
      <c r="E9" s="114"/>
      <c r="F9" s="115">
        <v>1269</v>
      </c>
      <c r="G9" s="115">
        <v>1225</v>
      </c>
      <c r="H9" s="115">
        <v>1187</v>
      </c>
      <c r="I9" s="115">
        <v>1149</v>
      </c>
      <c r="J9" s="115">
        <v>1113</v>
      </c>
      <c r="K9" s="117">
        <f>SUM(F9:J9)</f>
        <v>5943</v>
      </c>
      <c r="L9" s="44"/>
    </row>
    <row r="10" spans="1:12" s="43" customFormat="1" ht="18" customHeight="1" thickBot="1">
      <c r="A10" s="38"/>
      <c r="B10" s="82" t="s">
        <v>79</v>
      </c>
      <c r="C10" s="82"/>
      <c r="D10" s="82"/>
      <c r="E10" s="125"/>
      <c r="F10" s="129">
        <f>(F8*F9)/1000</f>
        <v>11.027609999999999</v>
      </c>
      <c r="G10" s="129">
        <f t="shared" ref="G10:J10" si="0">(G8*G9)/1000</f>
        <v>12.029499999999999</v>
      </c>
      <c r="H10" s="129">
        <f t="shared" si="0"/>
        <v>12.39228</v>
      </c>
      <c r="I10" s="129">
        <f t="shared" si="0"/>
        <v>11.995559999999999</v>
      </c>
      <c r="J10" s="129">
        <f t="shared" si="0"/>
        <v>11.619719999999999</v>
      </c>
      <c r="K10" s="130">
        <f>SUM(F10:J10)</f>
        <v>59.064669999999992</v>
      </c>
      <c r="L10" s="44"/>
    </row>
    <row r="11" spans="1:12" s="43" customFormat="1" ht="18" customHeight="1" thickBot="1">
      <c r="A11" s="38"/>
      <c r="B11" s="110"/>
      <c r="C11" s="110"/>
      <c r="D11" s="110"/>
      <c r="E11" s="112"/>
      <c r="F11" s="112">
        <f>F10*1.0133</f>
        <v>11.174277213</v>
      </c>
      <c r="G11" s="112">
        <f t="shared" ref="G11:J11" si="1">G10*1.0133</f>
        <v>12.18949235</v>
      </c>
      <c r="H11" s="112">
        <f t="shared" si="1"/>
        <v>12.557097324000001</v>
      </c>
      <c r="I11" s="112">
        <f t="shared" si="1"/>
        <v>12.155100948000001</v>
      </c>
      <c r="J11" s="112">
        <f t="shared" si="1"/>
        <v>11.774262276</v>
      </c>
      <c r="K11" s="130">
        <f>SUM(F11:J11)</f>
        <v>59.850230111000002</v>
      </c>
      <c r="L11" s="44"/>
    </row>
  </sheetData>
  <hyperlinks>
    <hyperlink ref="B3" location="Contents!A1" display="Contents!A1"/>
  </hyperlink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8"/>
  <sheetViews>
    <sheetView zoomScale="160" zoomScaleNormal="160" workbookViewId="0">
      <selection activeCell="H10" sqref="H10"/>
    </sheetView>
  </sheetViews>
  <sheetFormatPr defaultColWidth="9.140625" defaultRowHeight="15"/>
  <cols>
    <col min="1" max="1" width="2.28515625" style="9" customWidth="1"/>
    <col min="2" max="2" width="23.28515625" style="9" customWidth="1"/>
    <col min="3" max="3" width="5.42578125" style="9" customWidth="1"/>
    <col min="4" max="4" width="9.85546875" style="9" customWidth="1"/>
    <col min="5" max="10" width="10.42578125" style="9" bestFit="1" customWidth="1"/>
    <col min="11" max="11" width="11.7109375" style="9" bestFit="1" customWidth="1"/>
    <col min="12" max="12" width="16.7109375" style="9" customWidth="1"/>
    <col min="13" max="13" width="3.5703125" style="9" customWidth="1"/>
    <col min="14" max="16384" width="9.140625" style="9"/>
  </cols>
  <sheetData>
    <row r="1" spans="1:14">
      <c r="A1" s="23"/>
      <c r="B1" s="23"/>
      <c r="C1" s="23"/>
      <c r="D1" s="23"/>
      <c r="E1" s="23"/>
      <c r="F1" s="23"/>
      <c r="G1" s="23"/>
      <c r="H1" s="23"/>
      <c r="I1" s="23"/>
      <c r="J1" s="23"/>
      <c r="K1" s="23"/>
      <c r="L1" s="23"/>
      <c r="M1" s="23"/>
    </row>
    <row r="2" spans="1:14" ht="27.95" customHeight="1">
      <c r="A2"/>
      <c r="B2" s="113" t="s">
        <v>108</v>
      </c>
      <c r="C2" s="2"/>
      <c r="D2" s="2"/>
      <c r="E2" s="4"/>
      <c r="F2" s="4"/>
      <c r="G2" s="4"/>
      <c r="H2" s="4"/>
      <c r="I2" s="4"/>
      <c r="J2" s="4"/>
      <c r="K2" s="4"/>
      <c r="L2" s="23"/>
      <c r="M2" s="23"/>
    </row>
    <row r="3" spans="1:14" s="43" customFormat="1" ht="18" customHeight="1">
      <c r="A3" s="38"/>
      <c r="B3" s="85" t="s">
        <v>51</v>
      </c>
      <c r="C3" s="38"/>
      <c r="D3" s="38"/>
      <c r="E3" s="38"/>
      <c r="F3" s="38"/>
      <c r="G3" s="38"/>
      <c r="H3" s="38"/>
      <c r="I3" s="38"/>
      <c r="J3" s="38"/>
      <c r="K3" s="38"/>
      <c r="L3" s="38"/>
      <c r="M3" s="38"/>
    </row>
    <row r="4" spans="1:14" s="43" customFormat="1" ht="18" customHeight="1">
      <c r="A4" s="38"/>
      <c r="B4" s="105"/>
      <c r="C4" s="44"/>
      <c r="D4" s="44"/>
      <c r="E4" s="44"/>
      <c r="F4" s="44"/>
      <c r="G4" s="44"/>
      <c r="H4" s="44"/>
      <c r="I4" s="44"/>
      <c r="J4" s="44"/>
      <c r="K4" s="44"/>
      <c r="L4" s="44"/>
      <c r="M4" s="44"/>
    </row>
    <row r="5" spans="1:14" s="103" customFormat="1" ht="20.100000000000001" customHeight="1">
      <c r="A5" s="100"/>
      <c r="B5" s="86" t="s">
        <v>109</v>
      </c>
      <c r="C5" s="86"/>
      <c r="D5" s="86"/>
      <c r="E5" s="101"/>
      <c r="F5" s="101"/>
      <c r="G5" s="101"/>
      <c r="H5" s="101"/>
      <c r="I5" s="101"/>
      <c r="J5" s="101"/>
      <c r="K5" s="101"/>
      <c r="L5" s="101"/>
      <c r="M5" s="101"/>
    </row>
    <row r="6" spans="1:14" s="43" customFormat="1" ht="18" customHeight="1">
      <c r="A6" s="38"/>
      <c r="B6" s="44"/>
      <c r="C6" s="44"/>
      <c r="D6" s="44"/>
      <c r="E6" s="44"/>
      <c r="F6" s="44"/>
      <c r="G6" s="44"/>
      <c r="H6" s="44"/>
      <c r="I6" s="44"/>
      <c r="J6" s="44"/>
      <c r="K6" s="44"/>
      <c r="L6" s="44"/>
      <c r="M6" s="44"/>
      <c r="N6" s="103"/>
    </row>
    <row r="7" spans="1:14" s="43" customFormat="1" ht="18" customHeight="1">
      <c r="A7" s="38"/>
      <c r="B7" s="142" t="s">
        <v>86</v>
      </c>
      <c r="C7" s="143"/>
      <c r="D7" s="143"/>
      <c r="E7" s="139" t="s">
        <v>92</v>
      </c>
      <c r="F7" s="139" t="s">
        <v>1</v>
      </c>
      <c r="G7" s="140" t="s">
        <v>2</v>
      </c>
      <c r="H7" s="139" t="s">
        <v>3</v>
      </c>
      <c r="I7" s="139" t="s">
        <v>4</v>
      </c>
      <c r="J7" s="139" t="s">
        <v>5</v>
      </c>
      <c r="K7" s="141" t="s">
        <v>6</v>
      </c>
      <c r="L7" s="152"/>
      <c r="M7" s="152"/>
      <c r="N7" s="103"/>
    </row>
    <row r="8" spans="1:14" s="43" customFormat="1" ht="18" customHeight="1">
      <c r="A8" s="38"/>
      <c r="B8" s="44" t="s">
        <v>98</v>
      </c>
      <c r="C8" s="44"/>
      <c r="D8" s="44"/>
      <c r="E8" s="132">
        <v>6398.7200314184356</v>
      </c>
      <c r="F8" s="132">
        <v>6526.6944320468046</v>
      </c>
      <c r="G8" s="155">
        <v>6576.4927104202206</v>
      </c>
      <c r="H8" s="131">
        <v>6655.0219298138227</v>
      </c>
      <c r="I8" s="131">
        <v>6736.7619871074148</v>
      </c>
      <c r="J8" s="131">
        <v>6824.2724653439118</v>
      </c>
      <c r="K8" s="157">
        <v>6914.7211631681339</v>
      </c>
      <c r="L8" s="152"/>
      <c r="M8" s="152"/>
      <c r="N8" s="103"/>
    </row>
    <row r="9" spans="1:14" s="43" customFormat="1" ht="18" customHeight="1">
      <c r="A9" s="38"/>
      <c r="B9" s="44" t="s">
        <v>75</v>
      </c>
      <c r="C9" s="44"/>
      <c r="D9" s="44"/>
      <c r="E9" s="145">
        <v>4816.2858387416127</v>
      </c>
      <c r="F9" s="145">
        <v>4912.6115555164452</v>
      </c>
      <c r="G9" s="155">
        <v>4950.0944804992459</v>
      </c>
      <c r="H9" s="131">
        <v>5009.2030468118428</v>
      </c>
      <c r="I9" s="131">
        <v>5070.7283953921878</v>
      </c>
      <c r="J9" s="131">
        <v>5136.5971121046641</v>
      </c>
      <c r="K9" s="157">
        <v>5204.6774125904558</v>
      </c>
      <c r="L9" s="152"/>
      <c r="M9" s="152"/>
      <c r="N9" s="103"/>
    </row>
    <row r="10" spans="1:14" s="43" customFormat="1" ht="18" customHeight="1">
      <c r="A10" s="38"/>
      <c r="B10" s="44" t="s">
        <v>76</v>
      </c>
      <c r="C10" s="44"/>
      <c r="D10" s="44"/>
      <c r="E10" s="145">
        <v>123387.01379107771</v>
      </c>
      <c r="F10" s="145">
        <v>125854.75406689927</v>
      </c>
      <c r="G10" s="155">
        <v>126815.01812443932</v>
      </c>
      <c r="H10" s="131">
        <v>128329.3031421842</v>
      </c>
      <c r="I10" s="131">
        <v>129905.50299575587</v>
      </c>
      <c r="J10" s="131">
        <v>131592.97432314837</v>
      </c>
      <c r="K10" s="157">
        <v>133337.10356634459</v>
      </c>
      <c r="L10" s="152"/>
      <c r="M10" s="152"/>
      <c r="N10" s="103"/>
    </row>
    <row r="11" spans="1:14" s="43" customFormat="1" ht="18" customHeight="1">
      <c r="A11" s="38"/>
      <c r="B11" s="44" t="s">
        <v>77</v>
      </c>
      <c r="C11" s="44"/>
      <c r="D11" s="44"/>
      <c r="E11" s="145">
        <v>1463</v>
      </c>
      <c r="F11" s="145">
        <v>1463</v>
      </c>
      <c r="G11" s="155">
        <v>1463</v>
      </c>
      <c r="H11" s="131">
        <v>1463</v>
      </c>
      <c r="I11" s="131">
        <v>1463</v>
      </c>
      <c r="J11" s="131">
        <v>1463</v>
      </c>
      <c r="K11" s="157">
        <v>1463</v>
      </c>
      <c r="L11" s="152"/>
      <c r="M11" s="152"/>
      <c r="N11" s="103"/>
    </row>
    <row r="12" spans="1:14" s="43" customFormat="1" ht="18" customHeight="1">
      <c r="A12" s="38"/>
      <c r="B12" s="44" t="s">
        <v>78</v>
      </c>
      <c r="C12" s="44"/>
      <c r="D12" s="44"/>
      <c r="E12" s="145">
        <v>73</v>
      </c>
      <c r="F12" s="145">
        <v>73</v>
      </c>
      <c r="G12" s="155">
        <v>73</v>
      </c>
      <c r="H12" s="131">
        <v>73</v>
      </c>
      <c r="I12" s="131">
        <v>73</v>
      </c>
      <c r="J12" s="131">
        <v>73</v>
      </c>
      <c r="K12" s="157">
        <v>73</v>
      </c>
      <c r="L12" s="152"/>
      <c r="M12" s="152"/>
      <c r="N12" s="103"/>
    </row>
    <row r="13" spans="1:14" s="43" customFormat="1" ht="18" customHeight="1">
      <c r="A13" s="38"/>
      <c r="B13" s="143" t="s">
        <v>97</v>
      </c>
      <c r="C13" s="143"/>
      <c r="D13" s="143"/>
      <c r="E13" s="146">
        <v>123</v>
      </c>
      <c r="F13" s="146">
        <v>123</v>
      </c>
      <c r="G13" s="156">
        <v>123</v>
      </c>
      <c r="H13" s="144">
        <v>123</v>
      </c>
      <c r="I13" s="144">
        <v>123</v>
      </c>
      <c r="J13" s="144">
        <v>123</v>
      </c>
      <c r="K13" s="158">
        <v>123</v>
      </c>
      <c r="L13" s="152"/>
      <c r="M13" s="152"/>
      <c r="N13" s="103"/>
    </row>
    <row r="14" spans="1:14" s="43" customFormat="1" ht="18" customHeight="1">
      <c r="A14" s="38"/>
      <c r="B14" s="44"/>
      <c r="C14" s="44"/>
      <c r="D14" s="44"/>
      <c r="E14" s="44"/>
      <c r="F14" s="44"/>
      <c r="G14" s="44"/>
      <c r="H14" s="44"/>
      <c r="I14" s="44"/>
      <c r="J14" s="44"/>
      <c r="K14" s="44"/>
      <c r="L14" s="44"/>
      <c r="M14" s="44"/>
      <c r="N14" s="103"/>
    </row>
    <row r="15" spans="1:14" s="43" customFormat="1" ht="18" customHeight="1">
      <c r="A15" s="38"/>
      <c r="B15" s="86" t="s">
        <v>110</v>
      </c>
      <c r="C15" s="86"/>
      <c r="D15" s="86"/>
      <c r="E15" s="101"/>
      <c r="F15" s="101"/>
      <c r="G15" s="101"/>
      <c r="H15" s="101"/>
      <c r="I15" s="101"/>
      <c r="J15" s="101"/>
      <c r="K15" s="101"/>
      <c r="L15" s="101"/>
      <c r="M15" s="101"/>
      <c r="N15" s="103"/>
    </row>
    <row r="16" spans="1:14" s="43" customFormat="1" ht="18" customHeight="1">
      <c r="A16" s="38"/>
      <c r="B16" s="44"/>
      <c r="C16" s="44"/>
      <c r="D16" s="44"/>
      <c r="E16" s="44"/>
      <c r="F16" s="44"/>
      <c r="G16" s="44"/>
      <c r="H16" s="44"/>
      <c r="I16" s="44"/>
      <c r="J16" s="44"/>
      <c r="K16" s="44"/>
      <c r="L16" s="44"/>
      <c r="M16" s="44"/>
      <c r="N16" s="103"/>
    </row>
    <row r="17" spans="1:16" s="43" customFormat="1" ht="26.25" customHeight="1">
      <c r="A17" s="38"/>
      <c r="B17" s="142" t="s">
        <v>86</v>
      </c>
      <c r="C17" s="143"/>
      <c r="D17" s="165" t="s">
        <v>87</v>
      </c>
      <c r="E17" s="159" t="s">
        <v>92</v>
      </c>
      <c r="F17" s="159" t="s">
        <v>1</v>
      </c>
      <c r="G17" s="161" t="s">
        <v>2</v>
      </c>
      <c r="H17" s="159" t="s">
        <v>3</v>
      </c>
      <c r="I17" s="159" t="s">
        <v>4</v>
      </c>
      <c r="J17" s="159" t="s">
        <v>5</v>
      </c>
      <c r="K17" s="162" t="s">
        <v>6</v>
      </c>
      <c r="L17" s="160" t="s">
        <v>93</v>
      </c>
      <c r="M17" s="153"/>
      <c r="N17" s="103"/>
    </row>
    <row r="18" spans="1:16" s="43" customFormat="1" ht="18" customHeight="1">
      <c r="A18" s="38"/>
      <c r="B18" s="44" t="s">
        <v>98</v>
      </c>
      <c r="C18" s="44"/>
      <c r="D18" s="166">
        <v>68</v>
      </c>
      <c r="E18" s="133">
        <f t="shared" ref="E18:F18" si="0">E8*$D18/1000000</f>
        <v>0.43511296213645362</v>
      </c>
      <c r="F18" s="133">
        <f t="shared" si="0"/>
        <v>0.44381522137918272</v>
      </c>
      <c r="G18" s="163">
        <f t="shared" ref="G18:K18" si="1">G8*$D18/1000000</f>
        <v>0.44720150430857503</v>
      </c>
      <c r="H18" s="133">
        <f t="shared" si="1"/>
        <v>0.45254149122733994</v>
      </c>
      <c r="I18" s="133">
        <f t="shared" si="1"/>
        <v>0.45809981512330422</v>
      </c>
      <c r="J18" s="133">
        <f t="shared" si="1"/>
        <v>0.464050527643386</v>
      </c>
      <c r="K18" s="164">
        <f t="shared" si="1"/>
        <v>0.47020103909543309</v>
      </c>
      <c r="L18" s="111"/>
      <c r="M18" s="152"/>
      <c r="N18" s="103"/>
      <c r="P18" s="176"/>
    </row>
    <row r="19" spans="1:16" s="43" customFormat="1" ht="18" customHeight="1">
      <c r="A19" s="38"/>
      <c r="B19" s="44" t="s">
        <v>75</v>
      </c>
      <c r="C19" s="44"/>
      <c r="D19" s="166">
        <v>68</v>
      </c>
      <c r="E19" s="133">
        <f t="shared" ref="E19:F19" si="2">E9*$D19/1000000</f>
        <v>0.32750743703442964</v>
      </c>
      <c r="F19" s="133">
        <f t="shared" si="2"/>
        <v>0.33405758577511824</v>
      </c>
      <c r="G19" s="163">
        <f t="shared" ref="G19:K19" si="3">G9*$D19/1000000</f>
        <v>0.33660642467394875</v>
      </c>
      <c r="H19" s="133">
        <f t="shared" si="3"/>
        <v>0.34062580718320534</v>
      </c>
      <c r="I19" s="133">
        <f t="shared" si="3"/>
        <v>0.34480953088666877</v>
      </c>
      <c r="J19" s="133">
        <f t="shared" si="3"/>
        <v>0.34928860362311714</v>
      </c>
      <c r="K19" s="164">
        <f t="shared" si="3"/>
        <v>0.35391806405615095</v>
      </c>
      <c r="L19" s="111"/>
      <c r="M19" s="152"/>
      <c r="N19" s="103"/>
      <c r="P19" s="176"/>
    </row>
    <row r="20" spans="1:16" s="43" customFormat="1" ht="18" customHeight="1">
      <c r="A20" s="38"/>
      <c r="B20" s="44" t="s">
        <v>76</v>
      </c>
      <c r="C20" s="44"/>
      <c r="D20" s="166">
        <v>9.8000000000000007</v>
      </c>
      <c r="E20" s="133">
        <f t="shared" ref="E20:F20" si="4">E10*$D20/1000000</f>
        <v>1.2091927351525618</v>
      </c>
      <c r="F20" s="133">
        <f t="shared" si="4"/>
        <v>1.233376589855613</v>
      </c>
      <c r="G20" s="163">
        <f t="shared" ref="G20:K20" si="5">G10*$D20/1000000</f>
        <v>1.2427871776195054</v>
      </c>
      <c r="H20" s="133">
        <f t="shared" si="5"/>
        <v>1.2576271707934052</v>
      </c>
      <c r="I20" s="133">
        <f t="shared" si="5"/>
        <v>1.2730739293584077</v>
      </c>
      <c r="J20" s="133">
        <f t="shared" si="5"/>
        <v>1.289611148366854</v>
      </c>
      <c r="K20" s="164">
        <f t="shared" si="5"/>
        <v>1.306703614950177</v>
      </c>
      <c r="L20" s="111"/>
      <c r="M20" s="152"/>
      <c r="N20" s="103"/>
      <c r="P20" s="176"/>
    </row>
    <row r="21" spans="1:16" s="43" customFormat="1" ht="18" customHeight="1">
      <c r="A21" s="38"/>
      <c r="B21" s="44" t="s">
        <v>77</v>
      </c>
      <c r="C21" s="44"/>
      <c r="D21" s="166">
        <v>68</v>
      </c>
      <c r="E21" s="133">
        <f t="shared" ref="E21:F21" si="6">E11*$D21/1000000</f>
        <v>9.9484000000000003E-2</v>
      </c>
      <c r="F21" s="133">
        <f t="shared" si="6"/>
        <v>9.9484000000000003E-2</v>
      </c>
      <c r="G21" s="163">
        <f t="shared" ref="G21:K21" si="7">G11*$D21/1000000</f>
        <v>9.9484000000000003E-2</v>
      </c>
      <c r="H21" s="133">
        <f t="shared" si="7"/>
        <v>9.9484000000000003E-2</v>
      </c>
      <c r="I21" s="133">
        <f t="shared" si="7"/>
        <v>9.9484000000000003E-2</v>
      </c>
      <c r="J21" s="133">
        <f t="shared" si="7"/>
        <v>9.9484000000000003E-2</v>
      </c>
      <c r="K21" s="164">
        <f t="shared" si="7"/>
        <v>9.9484000000000003E-2</v>
      </c>
      <c r="L21" s="111"/>
      <c r="M21" s="152"/>
      <c r="N21" s="323"/>
      <c r="P21" s="176"/>
    </row>
    <row r="22" spans="1:16" s="43" customFormat="1" ht="18" customHeight="1">
      <c r="A22" s="38"/>
      <c r="B22" s="44" t="s">
        <v>78</v>
      </c>
      <c r="C22" s="44"/>
      <c r="D22" s="166">
        <v>74</v>
      </c>
      <c r="E22" s="133">
        <f t="shared" ref="E22:F22" si="8">E12*$D22/1000000</f>
        <v>5.4019999999999997E-3</v>
      </c>
      <c r="F22" s="133">
        <f t="shared" si="8"/>
        <v>5.4019999999999997E-3</v>
      </c>
      <c r="G22" s="163">
        <f t="shared" ref="G22:K22" si="9">G12*$D22/1000000</f>
        <v>5.4019999999999997E-3</v>
      </c>
      <c r="H22" s="133">
        <f t="shared" si="9"/>
        <v>5.4019999999999997E-3</v>
      </c>
      <c r="I22" s="133">
        <f t="shared" si="9"/>
        <v>5.4019999999999997E-3</v>
      </c>
      <c r="J22" s="133">
        <f t="shared" si="9"/>
        <v>5.4019999999999997E-3</v>
      </c>
      <c r="K22" s="164">
        <f t="shared" si="9"/>
        <v>5.4019999999999997E-3</v>
      </c>
      <c r="L22" s="111"/>
      <c r="M22" s="152"/>
      <c r="N22" s="323"/>
      <c r="P22" s="176"/>
    </row>
    <row r="23" spans="1:16" s="43" customFormat="1" ht="18" customHeight="1">
      <c r="A23" s="38"/>
      <c r="B23" s="44" t="s">
        <v>97</v>
      </c>
      <c r="C23" s="44"/>
      <c r="D23" s="166">
        <v>202</v>
      </c>
      <c r="E23" s="133">
        <f t="shared" ref="E23:F23" si="10">E13*$D23/1000000</f>
        <v>2.4846E-2</v>
      </c>
      <c r="F23" s="133">
        <f t="shared" si="10"/>
        <v>2.4846E-2</v>
      </c>
      <c r="G23" s="163">
        <f t="shared" ref="G23:K23" si="11">G13*$D23/1000000</f>
        <v>2.4846E-2</v>
      </c>
      <c r="H23" s="133">
        <f t="shared" si="11"/>
        <v>2.4846E-2</v>
      </c>
      <c r="I23" s="133">
        <f t="shared" si="11"/>
        <v>2.4846E-2</v>
      </c>
      <c r="J23" s="133">
        <f t="shared" si="11"/>
        <v>2.4846E-2</v>
      </c>
      <c r="K23" s="164">
        <f t="shared" si="11"/>
        <v>2.4846E-2</v>
      </c>
      <c r="L23" s="111"/>
      <c r="M23" s="152"/>
      <c r="N23" s="323"/>
      <c r="P23" s="176"/>
    </row>
    <row r="24" spans="1:16" s="43" customFormat="1" ht="18" customHeight="1" thickBot="1">
      <c r="A24" s="38"/>
      <c r="B24" s="82" t="s">
        <v>111</v>
      </c>
      <c r="C24" s="82"/>
      <c r="D24" s="167"/>
      <c r="E24" s="129">
        <f t="shared" ref="E24:F24" si="12">SUM(E18:E23)</f>
        <v>2.1015451343234455</v>
      </c>
      <c r="F24" s="129">
        <f t="shared" si="12"/>
        <v>2.1409813970099143</v>
      </c>
      <c r="G24" s="130">
        <f>SUM(G18:G23)</f>
        <v>2.1563271066020291</v>
      </c>
      <c r="H24" s="129">
        <f t="shared" ref="H24:K24" si="13">SUM(H18:H23)</f>
        <v>2.1805264692039508</v>
      </c>
      <c r="I24" s="129">
        <f t="shared" si="13"/>
        <v>2.2057152753683806</v>
      </c>
      <c r="J24" s="129">
        <f t="shared" si="13"/>
        <v>2.2326822796333574</v>
      </c>
      <c r="K24" s="128">
        <f t="shared" si="13"/>
        <v>2.2605547181017611</v>
      </c>
      <c r="L24" s="130">
        <f>SUM(G24:K24)</f>
        <v>11.035805848909479</v>
      </c>
      <c r="M24" s="154"/>
      <c r="N24" s="103"/>
    </row>
    <row r="25" spans="1:16" s="43" customFormat="1" ht="18" customHeight="1">
      <c r="A25" s="38"/>
      <c r="B25" s="110"/>
      <c r="C25" s="110"/>
      <c r="D25" s="110"/>
      <c r="E25" s="112"/>
      <c r="F25" s="112"/>
      <c r="G25" s="112"/>
      <c r="H25" s="112"/>
      <c r="I25" s="112"/>
      <c r="J25" s="112"/>
      <c r="K25" s="120"/>
      <c r="L25" s="44"/>
      <c r="M25" s="44"/>
      <c r="N25" s="103"/>
    </row>
    <row r="26" spans="1:16">
      <c r="D26" s="15"/>
      <c r="N26" s="103"/>
    </row>
    <row r="27" spans="1:16">
      <c r="D27" s="15"/>
    </row>
    <row r="28" spans="1:16">
      <c r="D28" s="15"/>
    </row>
  </sheetData>
  <hyperlinks>
    <hyperlink ref="B3" location="Contents!A1" display="Contents!A1"/>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5"/>
  <sheetViews>
    <sheetView workbookViewId="0"/>
  </sheetViews>
  <sheetFormatPr defaultColWidth="9.140625" defaultRowHeight="15"/>
  <cols>
    <col min="1" max="1" width="2.28515625" style="9" customWidth="1"/>
    <col min="2" max="2" width="23.28515625" style="9" customWidth="1"/>
    <col min="3" max="3" width="3.5703125" style="9" customWidth="1"/>
    <col min="4" max="4" width="3.42578125" style="9" customWidth="1"/>
    <col min="5" max="5" width="10.42578125" style="9" bestFit="1" customWidth="1"/>
    <col min="6" max="10" width="10.85546875" style="9" bestFit="1" customWidth="1"/>
    <col min="11" max="11" width="11.7109375" style="9" bestFit="1" customWidth="1"/>
    <col min="12" max="16384" width="9.140625" style="9"/>
  </cols>
  <sheetData>
    <row r="1" spans="1:15">
      <c r="A1" s="23"/>
      <c r="B1" s="23"/>
      <c r="C1" s="23"/>
      <c r="D1" s="23"/>
      <c r="E1" s="23"/>
      <c r="F1" s="23"/>
      <c r="G1" s="23"/>
      <c r="H1" s="23"/>
      <c r="I1" s="23"/>
      <c r="J1" s="23"/>
      <c r="K1" s="23"/>
      <c r="L1" s="23"/>
    </row>
    <row r="2" spans="1:15" ht="27.95" customHeight="1">
      <c r="A2"/>
      <c r="B2" s="113" t="s">
        <v>112</v>
      </c>
      <c r="C2" s="2"/>
      <c r="D2" s="2"/>
      <c r="E2" s="4"/>
      <c r="F2" s="4"/>
      <c r="G2" s="4"/>
      <c r="H2" s="4"/>
      <c r="I2" s="4"/>
      <c r="J2" s="4"/>
      <c r="K2" s="4"/>
      <c r="L2" s="23"/>
    </row>
    <row r="3" spans="1:15" s="43" customFormat="1" ht="18" customHeight="1">
      <c r="A3" s="38"/>
      <c r="B3" s="85" t="s">
        <v>51</v>
      </c>
      <c r="C3" s="38"/>
      <c r="D3" s="38"/>
      <c r="E3" s="38"/>
      <c r="F3" s="38"/>
      <c r="G3" s="38"/>
      <c r="H3" s="38"/>
      <c r="I3" s="38"/>
      <c r="J3" s="38"/>
      <c r="K3" s="38"/>
      <c r="L3" s="38"/>
    </row>
    <row r="4" spans="1:15" s="43" customFormat="1" ht="18" customHeight="1">
      <c r="A4" s="38"/>
      <c r="B4" s="105"/>
      <c r="C4" s="44"/>
      <c r="D4" s="44"/>
      <c r="E4" s="44"/>
      <c r="F4" s="44"/>
      <c r="G4" s="44"/>
      <c r="H4" s="44"/>
      <c r="I4" s="44"/>
      <c r="J4" s="44"/>
      <c r="K4" s="44"/>
      <c r="L4" s="44"/>
    </row>
    <row r="5" spans="1:15" s="103" customFormat="1" ht="20.100000000000001" customHeight="1">
      <c r="A5" s="100"/>
      <c r="B5" s="86" t="s">
        <v>112</v>
      </c>
      <c r="C5" s="86"/>
      <c r="D5" s="86"/>
      <c r="E5" s="101"/>
      <c r="F5" s="101"/>
      <c r="G5" s="101"/>
      <c r="H5" s="101"/>
      <c r="I5" s="101"/>
      <c r="J5" s="101"/>
      <c r="K5" s="101"/>
      <c r="L5" s="102"/>
    </row>
    <row r="6" spans="1:15" s="43" customFormat="1" ht="18" customHeight="1">
      <c r="A6" s="38"/>
      <c r="B6" s="44"/>
      <c r="C6" s="44"/>
      <c r="D6" s="44"/>
      <c r="E6" s="44"/>
      <c r="F6" s="44"/>
      <c r="G6" s="44"/>
      <c r="H6" s="44"/>
      <c r="I6" s="44"/>
      <c r="J6" s="44"/>
      <c r="K6" s="44"/>
      <c r="L6" s="44"/>
    </row>
    <row r="7" spans="1:15" s="43" customFormat="1" ht="18" customHeight="1">
      <c r="A7" s="38"/>
      <c r="B7" s="44"/>
      <c r="C7" s="44"/>
      <c r="D7" s="44"/>
      <c r="E7" s="104"/>
      <c r="F7" s="111" t="s">
        <v>2</v>
      </c>
      <c r="G7" s="104" t="s">
        <v>3</v>
      </c>
      <c r="H7" s="104" t="s">
        <v>4</v>
      </c>
      <c r="I7" s="104" t="s">
        <v>5</v>
      </c>
      <c r="J7" s="104" t="s">
        <v>6</v>
      </c>
      <c r="K7" s="111" t="s">
        <v>9</v>
      </c>
      <c r="L7" s="44"/>
    </row>
    <row r="8" spans="1:15" s="43" customFormat="1" ht="18" customHeight="1">
      <c r="A8" s="38"/>
      <c r="B8" s="44" t="s">
        <v>101</v>
      </c>
      <c r="C8" s="44"/>
      <c r="D8" s="44"/>
      <c r="E8" s="127"/>
      <c r="F8" s="173">
        <f>0.430117+0.054553</f>
        <v>0.48467000000000005</v>
      </c>
      <c r="G8" s="173">
        <f>F8</f>
        <v>0.48467000000000005</v>
      </c>
      <c r="H8" s="173">
        <f t="shared" ref="H8:J8" si="0">G8</f>
        <v>0.48467000000000005</v>
      </c>
      <c r="I8" s="173">
        <f t="shared" si="0"/>
        <v>0.48467000000000005</v>
      </c>
      <c r="J8" s="173">
        <f t="shared" si="0"/>
        <v>0.48467000000000005</v>
      </c>
      <c r="K8" s="64"/>
      <c r="L8" s="44"/>
    </row>
    <row r="9" spans="1:15" s="43" customFormat="1" ht="18" customHeight="1">
      <c r="A9" s="38"/>
      <c r="B9" s="143" t="s">
        <v>99</v>
      </c>
      <c r="C9" s="143"/>
      <c r="D9" s="143"/>
      <c r="E9" s="116"/>
      <c r="F9" s="173">
        <v>9.3298000000000006E-2</v>
      </c>
      <c r="G9" s="173">
        <v>0.16786999999999999</v>
      </c>
      <c r="H9" s="173">
        <v>0.24363000000000001</v>
      </c>
      <c r="I9" s="173">
        <v>0.277893</v>
      </c>
      <c r="J9" s="173">
        <v>0.31798500000000002</v>
      </c>
      <c r="K9" s="117"/>
      <c r="L9" s="44"/>
    </row>
    <row r="10" spans="1:15" s="43" customFormat="1" ht="18" customHeight="1" thickBot="1">
      <c r="A10" s="38"/>
      <c r="B10" s="82" t="s">
        <v>9</v>
      </c>
      <c r="C10" s="82"/>
      <c r="D10" s="82"/>
      <c r="E10" s="125"/>
      <c r="F10" s="174">
        <f>F8+F9</f>
        <v>0.57796800000000004</v>
      </c>
      <c r="G10" s="174">
        <f t="shared" ref="G10:J10" si="1">G8+G9</f>
        <v>0.65254000000000001</v>
      </c>
      <c r="H10" s="174">
        <f t="shared" si="1"/>
        <v>0.72830000000000006</v>
      </c>
      <c r="I10" s="174">
        <f t="shared" si="1"/>
        <v>0.7625630000000001</v>
      </c>
      <c r="J10" s="174">
        <f t="shared" si="1"/>
        <v>0.80265500000000012</v>
      </c>
      <c r="K10" s="130">
        <f>SUM(F10:J10)</f>
        <v>3.5240260000000001</v>
      </c>
      <c r="L10" s="44"/>
    </row>
    <row r="11" spans="1:15" s="43" customFormat="1" ht="18" customHeight="1">
      <c r="A11" s="38"/>
      <c r="B11" s="110"/>
      <c r="C11" s="110"/>
      <c r="D11" s="110"/>
      <c r="E11" s="112"/>
      <c r="F11" s="112"/>
      <c r="G11" s="112"/>
      <c r="H11" s="112"/>
      <c r="I11" s="112"/>
      <c r="J11" s="112"/>
      <c r="K11" s="120"/>
      <c r="L11" s="44"/>
    </row>
    <row r="15" spans="1:15">
      <c r="O15" s="15"/>
    </row>
  </sheetData>
  <hyperlinks>
    <hyperlink ref="B3" location="Contents!A1" display="Contents!A1"/>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8"/>
  <sheetViews>
    <sheetView workbookViewId="0"/>
  </sheetViews>
  <sheetFormatPr defaultColWidth="9.140625" defaultRowHeight="15"/>
  <cols>
    <col min="1" max="1" width="2.28515625" style="9" customWidth="1"/>
    <col min="2" max="2" width="23.28515625" style="9" customWidth="1"/>
    <col min="3" max="3" width="3.5703125" style="9" customWidth="1"/>
    <col min="4" max="4" width="3.42578125" style="9" customWidth="1"/>
    <col min="5" max="10" width="10.42578125" style="9" bestFit="1" customWidth="1"/>
    <col min="11" max="11" width="14.28515625" style="9" customWidth="1"/>
    <col min="12" max="16384" width="9.140625" style="9"/>
  </cols>
  <sheetData>
    <row r="1" spans="1:12">
      <c r="A1" s="23"/>
      <c r="B1" s="23"/>
      <c r="C1" s="23"/>
      <c r="D1" s="23"/>
      <c r="E1" s="23"/>
      <c r="F1" s="23"/>
      <c r="G1" s="23"/>
      <c r="H1" s="23"/>
      <c r="I1" s="23"/>
      <c r="J1" s="23"/>
      <c r="K1" s="23"/>
      <c r="L1" s="23"/>
    </row>
    <row r="2" spans="1:12" ht="27.95" customHeight="1">
      <c r="A2"/>
      <c r="B2" s="113" t="s">
        <v>113</v>
      </c>
      <c r="C2" s="2"/>
      <c r="D2" s="2"/>
      <c r="E2" s="4"/>
      <c r="F2" s="4"/>
      <c r="G2" s="4"/>
      <c r="H2" s="4"/>
      <c r="I2" s="4"/>
      <c r="J2" s="4"/>
      <c r="K2" s="4"/>
      <c r="L2" s="23"/>
    </row>
    <row r="3" spans="1:12" s="43" customFormat="1" ht="18" customHeight="1">
      <c r="A3" s="38"/>
      <c r="B3" s="85" t="s">
        <v>51</v>
      </c>
      <c r="C3" s="38"/>
      <c r="D3" s="38"/>
      <c r="E3" s="38"/>
      <c r="F3" s="38"/>
      <c r="G3" s="38"/>
      <c r="H3" s="38"/>
      <c r="I3" s="38"/>
      <c r="J3" s="38"/>
      <c r="K3" s="38"/>
      <c r="L3" s="38"/>
    </row>
    <row r="4" spans="1:12" s="43" customFormat="1" ht="18" customHeight="1">
      <c r="A4" s="38"/>
      <c r="B4" s="105"/>
      <c r="C4" s="44"/>
      <c r="D4" s="44"/>
      <c r="E4" s="44"/>
      <c r="F4" s="44"/>
      <c r="G4" s="44"/>
      <c r="H4" s="44"/>
      <c r="I4" s="44"/>
      <c r="J4" s="44"/>
      <c r="K4" s="44"/>
      <c r="L4" s="44"/>
    </row>
    <row r="5" spans="1:12" s="103" customFormat="1" ht="20.100000000000001" customHeight="1">
      <c r="A5" s="100"/>
      <c r="B5" s="86" t="s">
        <v>52</v>
      </c>
      <c r="C5" s="86"/>
      <c r="D5" s="86"/>
      <c r="E5" s="101"/>
      <c r="F5" s="101"/>
      <c r="G5" s="101"/>
      <c r="H5" s="101"/>
      <c r="I5" s="101"/>
      <c r="J5" s="101"/>
      <c r="K5" s="101"/>
      <c r="L5" s="102"/>
    </row>
    <row r="6" spans="1:12" s="43" customFormat="1" ht="18" customHeight="1">
      <c r="A6" s="38"/>
      <c r="B6" s="44"/>
      <c r="C6" s="44"/>
      <c r="D6" s="44"/>
      <c r="E6" s="44"/>
      <c r="F6" s="44"/>
      <c r="G6" s="44"/>
      <c r="H6" s="44"/>
      <c r="I6" s="44"/>
      <c r="J6" s="44"/>
      <c r="K6" s="44"/>
      <c r="L6" s="44"/>
    </row>
    <row r="7" spans="1:12" s="43" customFormat="1" ht="22.5">
      <c r="A7" s="38"/>
      <c r="B7" s="44"/>
      <c r="C7" s="44"/>
      <c r="D7" s="44"/>
      <c r="E7" s="139" t="s">
        <v>1</v>
      </c>
      <c r="F7" s="140" t="s">
        <v>2</v>
      </c>
      <c r="G7" s="139" t="s">
        <v>3</v>
      </c>
      <c r="H7" s="139" t="s">
        <v>4</v>
      </c>
      <c r="I7" s="139" t="s">
        <v>5</v>
      </c>
      <c r="J7" s="141" t="s">
        <v>6</v>
      </c>
      <c r="K7" s="39" t="str">
        <f>'Input - O&amp;M'!K4</f>
        <v>Total for 
2016/17-2020/21</v>
      </c>
      <c r="L7" s="44"/>
    </row>
    <row r="8" spans="1:12" s="43" customFormat="1" ht="18" customHeight="1">
      <c r="A8" s="38"/>
      <c r="B8" s="44" t="s">
        <v>52</v>
      </c>
      <c r="C8" s="44"/>
      <c r="D8" s="44"/>
      <c r="E8" s="121">
        <v>20.02</v>
      </c>
      <c r="F8" s="118">
        <f>$E$8</f>
        <v>20.02</v>
      </c>
      <c r="G8" s="119">
        <f t="shared" ref="G8:J8" si="0">$E$8</f>
        <v>20.02</v>
      </c>
      <c r="H8" s="119">
        <f t="shared" si="0"/>
        <v>20.02</v>
      </c>
      <c r="I8" s="119">
        <f t="shared" si="0"/>
        <v>20.02</v>
      </c>
      <c r="J8" s="119">
        <f t="shared" si="0"/>
        <v>20.02</v>
      </c>
      <c r="K8" s="64"/>
      <c r="L8" s="44"/>
    </row>
    <row r="9" spans="1:12" s="43" customFormat="1" ht="18" customHeight="1">
      <c r="A9" s="38"/>
      <c r="B9" s="44" t="s">
        <v>63</v>
      </c>
      <c r="C9" s="44"/>
      <c r="D9" s="44"/>
      <c r="E9" s="116">
        <v>1470.3806282369187</v>
      </c>
      <c r="F9" s="114">
        <v>3290.7059572735452</v>
      </c>
      <c r="G9" s="114">
        <v>5180.2522638793453</v>
      </c>
      <c r="H9" s="114">
        <v>5397.1469824158121</v>
      </c>
      <c r="I9" s="114">
        <v>5777.770759961335</v>
      </c>
      <c r="J9" s="114">
        <v>5971.6379189498839</v>
      </c>
      <c r="K9" s="117">
        <f>SUM(F9:J9)</f>
        <v>25617.513882479921</v>
      </c>
      <c r="L9" s="44"/>
    </row>
    <row r="10" spans="1:12" s="43" customFormat="1" ht="18" customHeight="1" thickBot="1">
      <c r="A10" s="38"/>
      <c r="B10" s="82" t="s">
        <v>81</v>
      </c>
      <c r="C10" s="82"/>
      <c r="D10" s="82"/>
      <c r="E10" s="128">
        <v>0</v>
      </c>
      <c r="F10" s="128">
        <v>0</v>
      </c>
      <c r="G10" s="128">
        <v>0</v>
      </c>
      <c r="H10" s="128">
        <v>0</v>
      </c>
      <c r="I10" s="128">
        <v>0</v>
      </c>
      <c r="J10" s="128">
        <v>0</v>
      </c>
      <c r="K10" s="130">
        <f>SUM(F10:J10)</f>
        <v>0</v>
      </c>
      <c r="L10" s="44"/>
    </row>
    <row r="11" spans="1:12" s="43" customFormat="1" ht="18" customHeight="1">
      <c r="A11" s="38"/>
      <c r="B11" s="110"/>
      <c r="C11" s="110"/>
      <c r="D11" s="110"/>
      <c r="E11" s="112"/>
      <c r="F11" s="112"/>
      <c r="G11" s="112"/>
      <c r="H11" s="112"/>
      <c r="I11" s="112"/>
      <c r="J11" s="112"/>
      <c r="K11" s="120"/>
      <c r="L11" s="44"/>
    </row>
    <row r="15" spans="1:12">
      <c r="B15" s="11"/>
      <c r="C15" s="11"/>
      <c r="D15" s="11"/>
      <c r="E15" s="12"/>
      <c r="F15" s="12"/>
      <c r="G15" s="12"/>
      <c r="H15" s="12"/>
      <c r="I15" s="12"/>
      <c r="J15" s="12"/>
    </row>
    <row r="16" spans="1:12">
      <c r="B16" s="11"/>
      <c r="C16" s="11"/>
      <c r="D16" s="11"/>
      <c r="E16" s="13"/>
      <c r="F16" s="13"/>
      <c r="G16" s="13"/>
      <c r="H16" s="13"/>
      <c r="I16" s="13"/>
      <c r="J16" s="13"/>
    </row>
    <row r="17" spans="5:10">
      <c r="E17" s="12"/>
      <c r="F17" s="12"/>
      <c r="G17" s="12"/>
      <c r="H17" s="12"/>
      <c r="I17" s="12"/>
      <c r="J17" s="12"/>
    </row>
    <row r="18" spans="5:10">
      <c r="F18" s="14"/>
      <c r="G18" s="14"/>
      <c r="H18" s="14"/>
      <c r="I18" s="14"/>
      <c r="J18" s="14"/>
    </row>
  </sheetData>
  <hyperlinks>
    <hyperlink ref="B3" location="Contents!A1" display="Contents!A1"/>
  </hyperlink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41"/>
  <sheetViews>
    <sheetView zoomScale="115" zoomScaleNormal="115" workbookViewId="0">
      <selection activeCell="J10" sqref="J10"/>
    </sheetView>
  </sheetViews>
  <sheetFormatPr defaultColWidth="9.140625" defaultRowHeight="15"/>
  <cols>
    <col min="1" max="1" width="2.7109375" style="9" customWidth="1"/>
    <col min="2" max="2" width="66.42578125" style="9" customWidth="1"/>
    <col min="3" max="3" width="12.140625" style="9" customWidth="1"/>
    <col min="4" max="4" width="10.140625" style="9" customWidth="1"/>
    <col min="5" max="9" width="12" style="9" customWidth="1"/>
    <col min="10" max="10" width="12.7109375" style="9" bestFit="1" customWidth="1"/>
    <col min="11" max="12" width="9.140625" style="9"/>
    <col min="13" max="13" width="12" style="9" customWidth="1"/>
    <col min="14" max="16384" width="9.140625" style="9"/>
  </cols>
  <sheetData>
    <row r="1" spans="1:13">
      <c r="A1" s="23"/>
      <c r="B1" s="23"/>
      <c r="C1" s="23"/>
      <c r="D1" s="23"/>
      <c r="E1" s="23"/>
      <c r="F1" s="23"/>
      <c r="G1" s="23"/>
      <c r="H1" s="23"/>
      <c r="I1" s="23"/>
      <c r="J1" s="23"/>
      <c r="K1" s="23"/>
    </row>
    <row r="2" spans="1:13" ht="27.95" customHeight="1">
      <c r="A2"/>
      <c r="B2" s="113" t="s">
        <v>45</v>
      </c>
      <c r="C2" s="2"/>
      <c r="D2" s="4"/>
      <c r="E2" s="4"/>
      <c r="F2" s="4"/>
      <c r="G2" s="4"/>
      <c r="H2" s="4"/>
      <c r="I2" s="4"/>
      <c r="J2" s="1"/>
      <c r="K2"/>
    </row>
    <row r="3" spans="1:13">
      <c r="A3" s="23"/>
      <c r="B3" s="85" t="s">
        <v>51</v>
      </c>
      <c r="C3" s="23"/>
      <c r="D3" s="23"/>
      <c r="E3" s="23"/>
      <c r="F3" s="23"/>
      <c r="G3" s="23"/>
      <c r="H3" s="23"/>
      <c r="I3" s="23"/>
      <c r="J3" s="23"/>
      <c r="K3" s="23"/>
    </row>
    <row r="4" spans="1:13" ht="23.25">
      <c r="A4" s="23"/>
      <c r="B4" s="38"/>
      <c r="C4" s="39" t="s">
        <v>18</v>
      </c>
      <c r="D4" s="40" t="s">
        <v>1</v>
      </c>
      <c r="E4" s="41" t="s">
        <v>2</v>
      </c>
      <c r="F4" s="40" t="s">
        <v>3</v>
      </c>
      <c r="G4" s="40" t="s">
        <v>4</v>
      </c>
      <c r="H4" s="40" t="s">
        <v>5</v>
      </c>
      <c r="I4" s="42" t="s">
        <v>6</v>
      </c>
      <c r="J4" s="39" t="s">
        <v>17</v>
      </c>
      <c r="K4" s="23"/>
    </row>
    <row r="5" spans="1:13">
      <c r="A5" s="23"/>
      <c r="B5" s="38"/>
      <c r="C5" s="38"/>
      <c r="D5" s="38"/>
      <c r="E5" s="38"/>
      <c r="F5" s="38"/>
      <c r="G5" s="38"/>
      <c r="H5" s="38"/>
      <c r="I5" s="38"/>
      <c r="J5" s="38"/>
      <c r="K5" s="23"/>
    </row>
    <row r="6" spans="1:13" s="103" customFormat="1" ht="20.100000000000001" customHeight="1">
      <c r="A6" s="100"/>
      <c r="B6" s="86" t="s">
        <v>33</v>
      </c>
      <c r="C6" s="86"/>
      <c r="D6" s="86"/>
      <c r="E6" s="86"/>
      <c r="F6" s="86"/>
      <c r="G6" s="86"/>
      <c r="H6" s="86"/>
      <c r="I6" s="86"/>
      <c r="J6" s="86"/>
      <c r="K6" s="100"/>
    </row>
    <row r="7" spans="1:13" ht="18" customHeight="1">
      <c r="A7" s="23"/>
      <c r="B7" s="44" t="s">
        <v>32</v>
      </c>
      <c r="C7" s="47">
        <f>'Input - O&amp;M'!D10</f>
        <v>43.237308362026226</v>
      </c>
      <c r="D7" s="47">
        <f>'Input - O&amp;M'!E10</f>
        <v>43.237308362026226</v>
      </c>
      <c r="E7" s="50">
        <f>'Input - O&amp;M'!F10</f>
        <v>43.237308362026226</v>
      </c>
      <c r="F7" s="94">
        <f>'Input - O&amp;M'!G10</f>
        <v>43.237308362026226</v>
      </c>
      <c r="G7" s="94">
        <f>'Input - O&amp;M'!H10</f>
        <v>43.237308362026226</v>
      </c>
      <c r="H7" s="94">
        <f>'Input - O&amp;M'!I10</f>
        <v>43.237308362026226</v>
      </c>
      <c r="I7" s="106">
        <f>'Input - O&amp;M'!J10</f>
        <v>43.237308362026226</v>
      </c>
      <c r="J7" s="47">
        <f>SUM(E7:I7)</f>
        <v>216.18654181013113</v>
      </c>
      <c r="K7" s="33"/>
    </row>
    <row r="8" spans="1:13" ht="18" customHeight="1">
      <c r="A8" s="23"/>
      <c r="B8" s="44" t="s">
        <v>24</v>
      </c>
      <c r="C8" s="47">
        <f>'Input - A&amp;G'!D10</f>
        <v>8.1539847000374355</v>
      </c>
      <c r="D8" s="47">
        <f>'Input - A&amp;G'!E10</f>
        <v>8.1539847000374355</v>
      </c>
      <c r="E8" s="50">
        <f>'Input - A&amp;G'!F10</f>
        <v>8.1539847000374355</v>
      </c>
      <c r="F8" s="94">
        <f>'Input - A&amp;G'!G10</f>
        <v>8.1539847000374355</v>
      </c>
      <c r="G8" s="94">
        <f>'Input - A&amp;G'!H10</f>
        <v>8.1539847000374355</v>
      </c>
      <c r="H8" s="94">
        <f>'Input - A&amp;G'!I10</f>
        <v>8.1539847000374355</v>
      </c>
      <c r="I8" s="106">
        <f>'Input - A&amp;G'!J10</f>
        <v>8.1539847000374355</v>
      </c>
      <c r="J8" s="47">
        <f t="shared" ref="J8:J9" si="0">SUM(E8:I8)</f>
        <v>40.769923500187176</v>
      </c>
      <c r="K8" s="33"/>
    </row>
    <row r="9" spans="1:13" ht="18" customHeight="1">
      <c r="A9" s="23"/>
      <c r="B9" s="44" t="s">
        <v>23</v>
      </c>
      <c r="C9" s="47">
        <f>'Input - Ntwk Devpmt'!D10</f>
        <v>6.0194170958516233</v>
      </c>
      <c r="D9" s="47">
        <f>'Input - Ntwk Devpmt'!E10</f>
        <v>6.0194170958516233</v>
      </c>
      <c r="E9" s="50">
        <f>'Input - Ntwk Devpmt'!F10</f>
        <v>6.0194170958516233</v>
      </c>
      <c r="F9" s="94">
        <f>'Input - Ntwk Devpmt'!G10</f>
        <v>6.0194170958516233</v>
      </c>
      <c r="G9" s="94">
        <f>'Input - Ntwk Devpmt'!H10</f>
        <v>6.0194170958516233</v>
      </c>
      <c r="H9" s="94">
        <f>'Input - Ntwk Devpmt'!I10</f>
        <v>6.0194170958516233</v>
      </c>
      <c r="I9" s="106">
        <f>'Input - Ntwk Devpmt'!J10</f>
        <v>6.0194170958516233</v>
      </c>
      <c r="J9" s="47">
        <f t="shared" si="0"/>
        <v>30.097085479258116</v>
      </c>
      <c r="K9" s="33"/>
    </row>
    <row r="10" spans="1:13" ht="18" customHeight="1">
      <c r="A10" s="23"/>
      <c r="B10" s="44" t="s">
        <v>82</v>
      </c>
      <c r="C10" s="47"/>
      <c r="D10" s="47"/>
      <c r="E10" s="50">
        <f>'Input - Non-Base Year Costs'!F13</f>
        <v>0.94399999999999995</v>
      </c>
      <c r="F10" s="98">
        <f>'Input - Non-Base Year Costs'!G13</f>
        <v>0.94399999999999995</v>
      </c>
      <c r="G10" s="98">
        <f>'Input - Non-Base Year Costs'!H13</f>
        <v>1.5299999999999998</v>
      </c>
      <c r="H10" s="98">
        <f>'Input - Non-Base Year Costs'!I13</f>
        <v>1.48</v>
      </c>
      <c r="I10" s="135">
        <f>'Input - Non-Base Year Costs'!J13</f>
        <v>1.48</v>
      </c>
      <c r="J10" s="47">
        <f>SUM(E10:I10)</f>
        <v>6.3780000000000001</v>
      </c>
      <c r="K10" s="33"/>
      <c r="L10" s="9" t="s">
        <v>344</v>
      </c>
    </row>
    <row r="11" spans="1:13" ht="18" customHeight="1" thickBot="1">
      <c r="A11" s="23"/>
      <c r="B11" s="82" t="s">
        <v>325</v>
      </c>
      <c r="C11" s="69">
        <f>SUM(C7:C10)</f>
        <v>57.410710157915283</v>
      </c>
      <c r="D11" s="69">
        <f t="shared" ref="D11:J11" si="1">SUM(D7:D10)</f>
        <v>57.410710157915283</v>
      </c>
      <c r="E11" s="71">
        <f t="shared" si="1"/>
        <v>58.354710157915285</v>
      </c>
      <c r="F11" s="83">
        <f t="shared" si="1"/>
        <v>58.354710157915285</v>
      </c>
      <c r="G11" s="83">
        <f t="shared" si="1"/>
        <v>58.940710157915284</v>
      </c>
      <c r="H11" s="83">
        <f t="shared" si="1"/>
        <v>58.890710157915279</v>
      </c>
      <c r="I11" s="134">
        <f t="shared" si="1"/>
        <v>58.890710157915279</v>
      </c>
      <c r="J11" s="69">
        <f t="shared" si="1"/>
        <v>293.43155078957642</v>
      </c>
      <c r="K11" s="33"/>
      <c r="M11" s="15"/>
    </row>
    <row r="12" spans="1:13" ht="18" customHeight="1">
      <c r="A12" s="23"/>
      <c r="B12" s="44"/>
      <c r="C12" s="44"/>
      <c r="D12" s="44"/>
      <c r="E12" s="44"/>
      <c r="F12" s="44"/>
      <c r="G12" s="44"/>
      <c r="H12" s="44"/>
      <c r="I12" s="44"/>
      <c r="J12" s="44"/>
      <c r="K12" s="33"/>
    </row>
    <row r="13" spans="1:13" s="103" customFormat="1" ht="20.100000000000001" customHeight="1">
      <c r="A13" s="100"/>
      <c r="B13" s="86" t="s">
        <v>34</v>
      </c>
      <c r="C13" s="86"/>
      <c r="D13" s="86"/>
      <c r="E13" s="86"/>
      <c r="F13" s="86"/>
      <c r="G13" s="86"/>
      <c r="H13" s="86"/>
      <c r="I13" s="86"/>
      <c r="J13" s="86"/>
      <c r="K13" s="100"/>
    </row>
    <row r="14" spans="1:13" ht="18" customHeight="1">
      <c r="A14" s="23"/>
      <c r="B14" s="44" t="str">
        <f>B7</f>
        <v>Operating &amp; Maintenance</v>
      </c>
      <c r="C14" s="79">
        <f>'Input - O&amp;M'!D12</f>
        <v>43.237308362026226</v>
      </c>
      <c r="D14" s="79">
        <f>'Input - O&amp;M'!E12</f>
        <v>43.347154171773617</v>
      </c>
      <c r="E14" s="79">
        <f>'Input - O&amp;M'!F12</f>
        <v>43.543451917674091</v>
      </c>
      <c r="F14" s="79">
        <f>'Input - O&amp;M'!G12</f>
        <v>43.814320865577272</v>
      </c>
      <c r="G14" s="79">
        <f>'Input - O&amp;M'!H12</f>
        <v>44.148042205678799</v>
      </c>
      <c r="H14" s="79">
        <f>'Input - O&amp;M'!I12</f>
        <v>44.525316756304782</v>
      </c>
      <c r="I14" s="79">
        <f>'Input - O&amp;M'!J12</f>
        <v>44.934994309283276</v>
      </c>
      <c r="J14" s="79">
        <f>SUM(E14:I14)</f>
        <v>220.96612605451821</v>
      </c>
      <c r="K14" s="33"/>
    </row>
    <row r="15" spans="1:13" ht="18" customHeight="1">
      <c r="A15" s="23"/>
      <c r="B15" s="44" t="str">
        <f>B8</f>
        <v>Administration &amp; General</v>
      </c>
      <c r="C15" s="79">
        <f>'Input - A&amp;G'!D12</f>
        <v>8.1539847000374355</v>
      </c>
      <c r="D15" s="79">
        <f>'Input - A&amp;G'!E12</f>
        <v>8.1747001674422037</v>
      </c>
      <c r="E15" s="79">
        <f>'Input - A&amp;G'!F12</f>
        <v>8.2117193269912292</v>
      </c>
      <c r="F15" s="79">
        <f>'Input - A&amp;G'!G12</f>
        <v>8.2628016293034978</v>
      </c>
      <c r="G15" s="79">
        <f>'Input - A&amp;G'!H12</f>
        <v>8.325737061788784</v>
      </c>
      <c r="H15" s="79">
        <f>'Input - A&amp;G'!I12</f>
        <v>8.3968860539452805</v>
      </c>
      <c r="I15" s="79">
        <f>'Input - A&amp;G'!J12</f>
        <v>8.4741458239329344</v>
      </c>
      <c r="J15" s="79">
        <f t="shared" ref="J15:J16" si="2">SUM(E15:I15)</f>
        <v>41.671289895961728</v>
      </c>
      <c r="K15" s="33"/>
    </row>
    <row r="16" spans="1:13" ht="18" customHeight="1">
      <c r="A16" s="23"/>
      <c r="B16" s="44" t="str">
        <f>B9</f>
        <v>Network Development</v>
      </c>
      <c r="C16" s="79">
        <f>'Input - Ntwk Devpmt'!D12</f>
        <v>6.0194170958516233</v>
      </c>
      <c r="D16" s="79">
        <f>'Input - Ntwk Devpmt'!E12</f>
        <v>6.0347096237667479</v>
      </c>
      <c r="E16" s="79">
        <f>'Input - Ntwk Devpmt'!F12</f>
        <v>6.06203782832696</v>
      </c>
      <c r="F16" s="79">
        <f>'Input - Ntwk Devpmt'!G12</f>
        <v>6.0997476959739423</v>
      </c>
      <c r="G16" s="79">
        <f>'Input - Ntwk Devpmt'!H12</f>
        <v>6.1462077559535748</v>
      </c>
      <c r="H16" s="79">
        <f>'Input - Ntwk Devpmt'!I12</f>
        <v>6.1987312123364964</v>
      </c>
      <c r="I16" s="79">
        <f>'Input - Ntwk Devpmt'!J12</f>
        <v>6.2557657540229821</v>
      </c>
      <c r="J16" s="79">
        <f t="shared" si="2"/>
        <v>30.762490246613957</v>
      </c>
      <c r="K16" s="33"/>
    </row>
    <row r="17" spans="1:14" ht="18" customHeight="1">
      <c r="A17" s="23"/>
      <c r="B17" s="44" t="s">
        <v>82</v>
      </c>
      <c r="C17" s="79"/>
      <c r="D17" s="79"/>
      <c r="E17" s="80">
        <f>'Input - Non-Base Year Costs'!F15</f>
        <v>0.94399999999999995</v>
      </c>
      <c r="F17" s="80">
        <f>'Input - Non-Base Year Costs'!G15</f>
        <v>0.94399999999999995</v>
      </c>
      <c r="G17" s="80">
        <f>'Input - Non-Base Year Costs'!H15</f>
        <v>1.5299999999999998</v>
      </c>
      <c r="H17" s="80">
        <f>'Input - Non-Base Year Costs'!I15</f>
        <v>1.48</v>
      </c>
      <c r="I17" s="80">
        <f>'Input - Non-Base Year Costs'!J15</f>
        <v>1.48</v>
      </c>
      <c r="J17" s="79">
        <f>SUM(E17:I17)</f>
        <v>6.3780000000000001</v>
      </c>
      <c r="K17" s="33"/>
    </row>
    <row r="18" spans="1:14" ht="18" customHeight="1" thickBot="1">
      <c r="A18" s="23"/>
      <c r="B18" s="82" t="s">
        <v>326</v>
      </c>
      <c r="C18" s="107">
        <f>SUM(C14:C17)</f>
        <v>57.410710157915283</v>
      </c>
      <c r="D18" s="107">
        <f>SUM(D14:D17)</f>
        <v>57.556563962982565</v>
      </c>
      <c r="E18" s="136">
        <f>SUM(E14:E17)</f>
        <v>58.76120907299228</v>
      </c>
      <c r="F18" s="137">
        <f t="shared" ref="F18" si="3">SUM(F14:F17)</f>
        <v>59.120870190854717</v>
      </c>
      <c r="G18" s="137">
        <f t="shared" ref="G18" si="4">SUM(G14:G17)</f>
        <v>60.149987023421161</v>
      </c>
      <c r="H18" s="137">
        <f t="shared" ref="H18" si="5">SUM(H14:H17)</f>
        <v>60.600934022586557</v>
      </c>
      <c r="I18" s="138">
        <f t="shared" ref="I18" si="6">SUM(I14:I17)</f>
        <v>61.14490588723919</v>
      </c>
      <c r="J18" s="107">
        <f t="shared" ref="J18" si="7">SUM(J14:J17)</f>
        <v>299.77790619709384</v>
      </c>
      <c r="K18" s="33"/>
      <c r="M18" s="15"/>
      <c r="N18" s="15"/>
    </row>
    <row r="19" spans="1:14" ht="18" customHeight="1">
      <c r="A19" s="23"/>
      <c r="B19" s="108"/>
      <c r="C19" s="108"/>
      <c r="D19" s="109"/>
      <c r="E19" s="175"/>
      <c r="F19" s="175"/>
      <c r="G19" s="175"/>
      <c r="H19" s="175"/>
      <c r="I19" s="175"/>
      <c r="J19" s="108"/>
      <c r="K19" s="33"/>
    </row>
    <row r="20" spans="1:14" s="103" customFormat="1" ht="20.100000000000001" customHeight="1">
      <c r="A20" s="100"/>
      <c r="B20" s="86" t="s">
        <v>133</v>
      </c>
      <c r="C20" s="86"/>
      <c r="D20" s="86"/>
      <c r="E20" s="86"/>
      <c r="F20" s="86"/>
      <c r="G20" s="86"/>
      <c r="H20" s="86"/>
      <c r="I20" s="86"/>
      <c r="J20" s="86"/>
      <c r="K20" s="100"/>
      <c r="M20" s="409"/>
    </row>
    <row r="21" spans="1:14" ht="18" customHeight="1">
      <c r="A21" s="23"/>
      <c r="B21" s="44" t="s">
        <v>0</v>
      </c>
      <c r="C21" s="94">
        <f>('RIN 23(a) - Opex incl. RPM'!AU26)/1000000</f>
        <v>8.7724863200000005</v>
      </c>
      <c r="D21" s="94">
        <f>('RIN 23(a) - Opex incl. RPM'!AV26)/1000000</f>
        <v>9.3041700292682918</v>
      </c>
      <c r="E21" s="609">
        <f>'Input - UAFG'!F10</f>
        <v>11.027609999999999</v>
      </c>
      <c r="F21" s="610">
        <f>'Input - UAFG'!G10</f>
        <v>12.029499999999999</v>
      </c>
      <c r="G21" s="610">
        <f>'Input - UAFG'!H10</f>
        <v>12.39228</v>
      </c>
      <c r="H21" s="610">
        <f>'Input - UAFG'!I10</f>
        <v>11.995559999999999</v>
      </c>
      <c r="I21" s="610">
        <f>'Input - UAFG'!J10</f>
        <v>11.619719999999999</v>
      </c>
      <c r="J21" s="50">
        <f>SUM(E21:I21)</f>
        <v>59.064669999999992</v>
      </c>
      <c r="K21" s="33"/>
      <c r="M21" s="15"/>
    </row>
    <row r="22" spans="1:14" ht="18" customHeight="1">
      <c r="A22" s="23"/>
      <c r="B22" s="44" t="s">
        <v>68</v>
      </c>
      <c r="C22" s="94"/>
      <c r="D22" s="94"/>
      <c r="E22" s="50"/>
      <c r="F22" s="94"/>
      <c r="G22" s="94"/>
      <c r="H22" s="94"/>
      <c r="I22" s="94"/>
      <c r="J22" s="50">
        <f>SUM(E22:I22)</f>
        <v>0</v>
      </c>
      <c r="K22" s="33"/>
      <c r="L22" s="9" t="s">
        <v>332</v>
      </c>
      <c r="M22" s="15"/>
    </row>
    <row r="23" spans="1:14" ht="18" customHeight="1">
      <c r="A23" s="23"/>
      <c r="B23" s="44" t="s">
        <v>100</v>
      </c>
      <c r="C23" s="94"/>
      <c r="D23" s="94"/>
      <c r="E23" s="50"/>
      <c r="F23" s="94"/>
      <c r="G23" s="94"/>
      <c r="H23" s="94"/>
      <c r="I23" s="94"/>
      <c r="J23" s="50">
        <f>SUM(E23:I23)</f>
        <v>0</v>
      </c>
      <c r="K23" s="33"/>
      <c r="L23" s="9" t="s">
        <v>332</v>
      </c>
      <c r="M23" s="15"/>
    </row>
    <row r="24" spans="1:14" ht="18" customHeight="1">
      <c r="A24" s="23"/>
      <c r="B24" s="44" t="s">
        <v>35</v>
      </c>
      <c r="C24" s="94"/>
      <c r="D24" s="94"/>
      <c r="E24" s="50">
        <f>'Input - Incremental Cost'!F10</f>
        <v>0</v>
      </c>
      <c r="F24" s="50">
        <f>'Input - Incremental Cost'!G10</f>
        <v>0</v>
      </c>
      <c r="G24" s="50">
        <f>'Input - Incremental Cost'!H10</f>
        <v>0</v>
      </c>
      <c r="H24" s="50">
        <f>'Input - Incremental Cost'!I10</f>
        <v>0</v>
      </c>
      <c r="I24" s="50">
        <f>'Input - Incremental Cost'!J10</f>
        <v>0</v>
      </c>
      <c r="J24" s="81">
        <f>SUM(E24:I24)</f>
        <v>0</v>
      </c>
      <c r="K24" s="33"/>
      <c r="L24" s="9" t="s">
        <v>333</v>
      </c>
      <c r="M24" s="15"/>
    </row>
    <row r="25" spans="1:14" ht="25.5" customHeight="1" thickBot="1">
      <c r="A25" s="23"/>
      <c r="B25" s="628" t="s">
        <v>327</v>
      </c>
      <c r="C25" s="69">
        <f>C18+C21</f>
        <v>66.183196477915288</v>
      </c>
      <c r="D25" s="69">
        <f>D18+D21</f>
        <v>66.860733992250857</v>
      </c>
      <c r="E25" s="71">
        <f>E18+SUM(E21:E24)</f>
        <v>69.788819072992283</v>
      </c>
      <c r="F25" s="69">
        <f t="shared" ref="F25:I25" si="8">F18+SUM(F21:F24)</f>
        <v>71.150370190854716</v>
      </c>
      <c r="G25" s="69">
        <f t="shared" si="8"/>
        <v>72.542267023421161</v>
      </c>
      <c r="H25" s="69">
        <f t="shared" si="8"/>
        <v>72.596494022586555</v>
      </c>
      <c r="I25" s="69">
        <f t="shared" si="8"/>
        <v>72.764625887239191</v>
      </c>
      <c r="J25" s="71">
        <f>SUM(E25:I25)</f>
        <v>358.84257619709388</v>
      </c>
      <c r="K25" s="109"/>
      <c r="M25" s="15"/>
    </row>
    <row r="26" spans="1:14" ht="18" customHeight="1">
      <c r="A26" s="23"/>
      <c r="B26" s="84"/>
      <c r="C26" s="84"/>
      <c r="D26" s="84"/>
      <c r="E26" s="147"/>
      <c r="F26" s="147"/>
      <c r="G26" s="147"/>
      <c r="H26" s="147"/>
      <c r="I26" s="147"/>
      <c r="J26" s="147"/>
      <c r="K26" s="33"/>
    </row>
    <row r="27" spans="1:14">
      <c r="B27" s="629" t="s">
        <v>237</v>
      </c>
      <c r="C27" s="629"/>
      <c r="D27" s="629" t="s">
        <v>242</v>
      </c>
      <c r="E27" s="630">
        <v>5.899175180671655</v>
      </c>
      <c r="F27" s="630">
        <v>6.2255724832427521</v>
      </c>
      <c r="G27" s="630">
        <v>6.610266139387277</v>
      </c>
      <c r="H27" s="630">
        <v>7.0269490351349377</v>
      </c>
      <c r="I27" s="630">
        <v>7.4837333205804111</v>
      </c>
      <c r="J27" s="630">
        <f>SUM(E27:I27)</f>
        <v>33.245696159017029</v>
      </c>
      <c r="K27" s="629"/>
      <c r="L27" s="629" t="s">
        <v>246</v>
      </c>
      <c r="M27" s="629"/>
      <c r="N27" s="629"/>
    </row>
    <row r="28" spans="1:14">
      <c r="B28" s="629"/>
      <c r="C28" s="629"/>
      <c r="D28" s="629" t="s">
        <v>243</v>
      </c>
      <c r="E28" s="630">
        <f>E27/1.0133</f>
        <v>5.8217459594114818</v>
      </c>
      <c r="F28" s="630">
        <f t="shared" ref="F28:I28" si="9">F27/1.0133</f>
        <v>6.1438591564618097</v>
      </c>
      <c r="G28" s="630">
        <f t="shared" si="9"/>
        <v>6.5235035422750185</v>
      </c>
      <c r="H28" s="630">
        <f t="shared" si="9"/>
        <v>6.9347172951099747</v>
      </c>
      <c r="I28" s="630">
        <f t="shared" si="9"/>
        <v>7.385506089588878</v>
      </c>
      <c r="J28" s="630">
        <f>SUM(E28:I28)</f>
        <v>32.809332042847167</v>
      </c>
      <c r="K28" s="629"/>
      <c r="L28" s="629" t="s">
        <v>245</v>
      </c>
      <c r="M28" s="629"/>
      <c r="N28" s="629"/>
    </row>
    <row r="31" spans="1:14" ht="15.75" thickBot="1">
      <c r="B31" s="406" t="s">
        <v>331</v>
      </c>
      <c r="C31" s="405"/>
      <c r="D31" s="410" t="s">
        <v>242</v>
      </c>
      <c r="E31" s="411">
        <f>E25*1.0133</f>
        <v>70.717010366663089</v>
      </c>
      <c r="F31" s="411">
        <f t="shared" ref="F31:I31" si="10">F25*1.0133</f>
        <v>72.096670114393092</v>
      </c>
      <c r="G31" s="411">
        <f t="shared" si="10"/>
        <v>73.507079174832668</v>
      </c>
      <c r="H31" s="411">
        <f t="shared" si="10"/>
        <v>73.562027393086964</v>
      </c>
      <c r="I31" s="411">
        <f t="shared" si="10"/>
        <v>73.732395411539486</v>
      </c>
      <c r="J31" s="631">
        <f t="shared" ref="J31" si="11">SUM(E31:I31)</f>
        <v>363.61518246051526</v>
      </c>
    </row>
    <row r="32" spans="1:14" ht="15.75" thickBot="1">
      <c r="B32" s="406" t="s">
        <v>331</v>
      </c>
      <c r="C32" s="405"/>
      <c r="D32" s="405" t="s">
        <v>243</v>
      </c>
      <c r="E32" s="407">
        <f>E31/1.0133</f>
        <v>69.788819072992283</v>
      </c>
      <c r="F32" s="407">
        <f t="shared" ref="F32:J32" si="12">F31/1.0133</f>
        <v>71.150370190854716</v>
      </c>
      <c r="G32" s="407">
        <f t="shared" si="12"/>
        <v>72.542267023421161</v>
      </c>
      <c r="H32" s="407">
        <f t="shared" si="12"/>
        <v>72.596494022586555</v>
      </c>
      <c r="I32" s="407">
        <f t="shared" si="12"/>
        <v>72.764625887239191</v>
      </c>
      <c r="J32" s="632">
        <f t="shared" si="12"/>
        <v>358.84257619709388</v>
      </c>
    </row>
    <row r="33" spans="2:14">
      <c r="E33" s="15"/>
      <c r="F33" s="15"/>
      <c r="G33" s="15"/>
      <c r="H33" s="15"/>
      <c r="I33" s="15"/>
    </row>
    <row r="34" spans="2:14">
      <c r="B34" s="9" t="s">
        <v>330</v>
      </c>
      <c r="D34" s="410" t="s">
        <v>242</v>
      </c>
      <c r="E34" s="411">
        <v>68.385385528884015</v>
      </c>
      <c r="F34" s="411">
        <v>70.581477764320255</v>
      </c>
      <c r="G34" s="411">
        <v>72.439217075251605</v>
      </c>
      <c r="H34" s="411">
        <v>72.639224001804536</v>
      </c>
      <c r="I34" s="411">
        <v>73.387958735699215</v>
      </c>
      <c r="J34" s="631">
        <v>357.43326310595961</v>
      </c>
      <c r="K34" s="405"/>
      <c r="L34" s="405" t="s">
        <v>244</v>
      </c>
      <c r="M34" s="629"/>
      <c r="N34" s="629"/>
    </row>
    <row r="35" spans="2:14">
      <c r="D35" s="405" t="s">
        <v>243</v>
      </c>
      <c r="E35" s="407">
        <v>67.487797817905857</v>
      </c>
      <c r="F35" s="407">
        <v>69.655065394572432</v>
      </c>
      <c r="G35" s="407">
        <v>71.488421074954701</v>
      </c>
      <c r="H35" s="407">
        <v>71.685802824242103</v>
      </c>
      <c r="I35" s="407">
        <v>72.424710091482495</v>
      </c>
      <c r="J35" s="632">
        <v>352.7417972031576</v>
      </c>
    </row>
    <row r="37" spans="2:14" ht="18.75">
      <c r="B37" s="634" t="s">
        <v>328</v>
      </c>
      <c r="C37" s="634"/>
      <c r="D37" s="634"/>
      <c r="E37" s="635">
        <f>E31-E34</f>
        <v>2.3316248377790743</v>
      </c>
      <c r="F37" s="635">
        <f t="shared" ref="F37:I37" si="13">F31-F34</f>
        <v>1.5151923500728373</v>
      </c>
      <c r="G37" s="635">
        <f t="shared" si="13"/>
        <v>1.0678620995810633</v>
      </c>
      <c r="H37" s="635">
        <f t="shared" si="13"/>
        <v>0.92280339128242872</v>
      </c>
      <c r="I37" s="635">
        <f t="shared" si="13"/>
        <v>0.34443667584027082</v>
      </c>
      <c r="J37" s="636">
        <f t="shared" ref="J37" si="14">SUM(E37:I37)</f>
        <v>6.1819193545556743</v>
      </c>
    </row>
    <row r="38" spans="2:14">
      <c r="B38" s="9" t="s">
        <v>329</v>
      </c>
      <c r="J38" s="633">
        <f>J37/J31</f>
        <v>1.7001268518888002E-2</v>
      </c>
    </row>
    <row r="39" spans="2:14">
      <c r="D39" s="16"/>
      <c r="E39" s="17"/>
      <c r="F39" s="17"/>
      <c r="G39" s="17"/>
      <c r="H39" s="17"/>
      <c r="I39" s="17"/>
    </row>
    <row r="40" spans="2:14">
      <c r="E40" s="15"/>
      <c r="F40" s="15"/>
      <c r="G40" s="15"/>
      <c r="H40" s="15"/>
      <c r="I40" s="15"/>
    </row>
    <row r="41" spans="2:14">
      <c r="E41" s="18"/>
      <c r="F41" s="18"/>
      <c r="G41" s="18"/>
      <c r="H41" s="18"/>
      <c r="I41" s="18"/>
    </row>
  </sheetData>
  <hyperlinks>
    <hyperlink ref="B3" location="Contents!A1" display="Contents!A1"/>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31"/>
  <sheetViews>
    <sheetView workbookViewId="0"/>
  </sheetViews>
  <sheetFormatPr defaultColWidth="9.140625" defaultRowHeight="15"/>
  <cols>
    <col min="1" max="1" width="2.7109375" style="9" customWidth="1"/>
    <col min="2" max="2" width="62.5703125" style="9" customWidth="1"/>
    <col min="3" max="3" width="11.28515625" style="9" customWidth="1"/>
    <col min="4" max="4" width="8.5703125" style="9" bestFit="1" customWidth="1"/>
    <col min="5" max="9" width="8.5703125" style="9" customWidth="1"/>
    <col min="10" max="10" width="12.7109375" style="9" bestFit="1" customWidth="1"/>
    <col min="11" max="16384" width="9.140625" style="9"/>
  </cols>
  <sheetData>
    <row r="1" spans="1:13">
      <c r="A1" s="23"/>
      <c r="B1" s="23"/>
      <c r="C1" s="23"/>
      <c r="D1" s="23"/>
      <c r="E1" s="23"/>
      <c r="F1" s="23"/>
      <c r="G1" s="23"/>
      <c r="H1" s="23"/>
      <c r="I1" s="23"/>
      <c r="J1" s="23"/>
      <c r="K1" s="23"/>
    </row>
    <row r="2" spans="1:13" ht="27.95" customHeight="1">
      <c r="A2"/>
      <c r="B2" s="113" t="s">
        <v>88</v>
      </c>
      <c r="C2" s="2"/>
      <c r="D2" s="4"/>
      <c r="E2" s="4"/>
      <c r="F2" s="4"/>
      <c r="G2" s="4"/>
      <c r="H2" s="4"/>
      <c r="I2" s="4"/>
      <c r="J2" s="1"/>
      <c r="K2"/>
    </row>
    <row r="3" spans="1:13">
      <c r="A3" s="23"/>
      <c r="B3" s="85" t="s">
        <v>51</v>
      </c>
      <c r="C3" s="23"/>
      <c r="D3" s="23"/>
      <c r="E3" s="23"/>
      <c r="F3" s="23"/>
      <c r="G3" s="23"/>
      <c r="H3" s="23"/>
      <c r="I3" s="23"/>
      <c r="J3" s="23"/>
      <c r="K3" s="23"/>
    </row>
    <row r="4" spans="1:13" ht="23.25">
      <c r="A4" s="23"/>
      <c r="B4" s="38"/>
      <c r="C4" s="39" t="s">
        <v>18</v>
      </c>
      <c r="D4" s="40" t="s">
        <v>1</v>
      </c>
      <c r="E4" s="41" t="s">
        <v>2</v>
      </c>
      <c r="F4" s="40" t="s">
        <v>3</v>
      </c>
      <c r="G4" s="40" t="s">
        <v>4</v>
      </c>
      <c r="H4" s="40" t="s">
        <v>5</v>
      </c>
      <c r="I4" s="42" t="s">
        <v>6</v>
      </c>
      <c r="J4" s="39" t="s">
        <v>17</v>
      </c>
      <c r="K4" s="23"/>
    </row>
    <row r="5" spans="1:13">
      <c r="A5" s="23"/>
      <c r="B5" s="38"/>
      <c r="C5" s="38"/>
      <c r="D5" s="38"/>
      <c r="E5" s="38"/>
      <c r="F5" s="38"/>
      <c r="G5" s="38"/>
      <c r="H5" s="38"/>
      <c r="I5" s="38"/>
      <c r="J5" s="38"/>
      <c r="K5" s="23"/>
    </row>
    <row r="6" spans="1:13">
      <c r="A6" s="23"/>
      <c r="B6" s="86" t="s">
        <v>91</v>
      </c>
      <c r="C6" s="86"/>
      <c r="D6" s="86"/>
      <c r="E6" s="86"/>
      <c r="F6" s="86"/>
      <c r="G6" s="86"/>
      <c r="H6" s="86"/>
      <c r="I6" s="86"/>
      <c r="J6" s="86"/>
      <c r="K6" s="23"/>
    </row>
    <row r="7" spans="1:13">
      <c r="A7" s="23"/>
      <c r="B7" s="170"/>
      <c r="C7" s="170"/>
      <c r="D7" s="170"/>
      <c r="E7" s="170"/>
      <c r="F7" s="170"/>
      <c r="G7" s="170"/>
      <c r="H7" s="170"/>
      <c r="I7" s="170"/>
      <c r="J7" s="170"/>
      <c r="K7" s="23"/>
    </row>
    <row r="8" spans="1:13">
      <c r="A8" s="23"/>
      <c r="B8" s="23"/>
      <c r="C8" s="44" t="s">
        <v>89</v>
      </c>
      <c r="D8" s="148">
        <v>1.0133000000000001</v>
      </c>
      <c r="E8" s="23"/>
      <c r="F8" s="23"/>
      <c r="G8" s="23"/>
      <c r="H8" s="23"/>
      <c r="I8" s="23"/>
      <c r="J8" s="23"/>
      <c r="K8" s="23"/>
    </row>
    <row r="9" spans="1:13">
      <c r="A9" s="23"/>
      <c r="B9" s="23"/>
      <c r="C9" s="44"/>
      <c r="D9" s="23"/>
      <c r="E9" s="23"/>
      <c r="F9" s="23"/>
      <c r="G9" s="23"/>
      <c r="H9" s="23"/>
      <c r="I9" s="23"/>
      <c r="J9" s="23"/>
      <c r="K9" s="23"/>
    </row>
    <row r="10" spans="1:13" s="103" customFormat="1" ht="20.100000000000001" customHeight="1">
      <c r="A10" s="100"/>
      <c r="B10" s="86" t="s">
        <v>90</v>
      </c>
      <c r="C10" s="86"/>
      <c r="D10" s="86"/>
      <c r="E10" s="86"/>
      <c r="F10" s="86"/>
      <c r="G10" s="86"/>
      <c r="H10" s="86"/>
      <c r="I10" s="86"/>
      <c r="J10" s="86"/>
      <c r="K10" s="23"/>
      <c r="L10" s="9"/>
    </row>
    <row r="11" spans="1:13" ht="18" customHeight="1" thickBot="1">
      <c r="A11" s="23"/>
      <c r="B11" s="82" t="s">
        <v>102</v>
      </c>
      <c r="C11" s="82"/>
      <c r="D11" s="82"/>
      <c r="E11" s="71">
        <f>'Opex Forecast Summary'!E31</f>
        <v>70.717010366663089</v>
      </c>
      <c r="F11" s="71">
        <f>'Opex Forecast Summary'!F31</f>
        <v>72.096670114393092</v>
      </c>
      <c r="G11" s="71">
        <f>'Opex Forecast Summary'!G31</f>
        <v>73.507079174832668</v>
      </c>
      <c r="H11" s="71">
        <f>'Opex Forecast Summary'!H31</f>
        <v>73.562027393086964</v>
      </c>
      <c r="I11" s="71">
        <f>'Opex Forecast Summary'!I31</f>
        <v>73.732395411539486</v>
      </c>
      <c r="J11" s="71">
        <f>SUM(E11:I11)</f>
        <v>363.61518246051526</v>
      </c>
      <c r="K11" s="23"/>
      <c r="M11" s="15"/>
    </row>
    <row r="12" spans="1:13" ht="18" customHeight="1">
      <c r="A12" s="23"/>
      <c r="B12" s="84"/>
      <c r="C12" s="84"/>
      <c r="D12" s="84" t="s">
        <v>236</v>
      </c>
      <c r="E12" s="147"/>
      <c r="F12" s="147"/>
      <c r="G12" s="147"/>
      <c r="H12" s="147"/>
      <c r="I12" s="147"/>
      <c r="J12" s="147"/>
      <c r="K12" s="33"/>
    </row>
    <row r="13" spans="1:13">
      <c r="A13" s="23"/>
      <c r="B13" s="86" t="s">
        <v>114</v>
      </c>
      <c r="C13" s="86"/>
      <c r="D13" s="86"/>
      <c r="E13" s="403">
        <f t="shared" ref="E13:I13" si="0">SUM(E11:E12)</f>
        <v>70.717010366663089</v>
      </c>
      <c r="F13" s="403">
        <f t="shared" si="0"/>
        <v>72.096670114393092</v>
      </c>
      <c r="G13" s="403">
        <f t="shared" si="0"/>
        <v>73.507079174832668</v>
      </c>
      <c r="H13" s="403">
        <f t="shared" si="0"/>
        <v>73.562027393086964</v>
      </c>
      <c r="I13" s="403">
        <f t="shared" si="0"/>
        <v>73.732395411539486</v>
      </c>
      <c r="J13" s="86"/>
      <c r="K13" s="23"/>
    </row>
    <row r="14" spans="1:13">
      <c r="A14" s="23"/>
      <c r="B14" s="23"/>
      <c r="C14" s="44" t="s">
        <v>89</v>
      </c>
      <c r="D14" s="23"/>
      <c r="E14" s="149">
        <v>1.0386325000000001</v>
      </c>
      <c r="F14" s="150">
        <v>1.0645983125</v>
      </c>
      <c r="G14" s="150">
        <v>1.0912132703124999</v>
      </c>
      <c r="H14" s="150">
        <v>1.1184936020703125</v>
      </c>
      <c r="I14" s="151">
        <v>1.1464559421220701</v>
      </c>
      <c r="J14" s="23"/>
      <c r="K14" s="23"/>
    </row>
    <row r="15" spans="1:13">
      <c r="A15" s="23"/>
      <c r="B15" s="23"/>
      <c r="C15" s="44"/>
      <c r="D15" s="23"/>
      <c r="E15" s="23"/>
      <c r="F15" s="23"/>
      <c r="G15" s="23"/>
      <c r="H15" s="23"/>
      <c r="I15" s="23"/>
      <c r="J15" s="23"/>
      <c r="K15" s="23"/>
    </row>
    <row r="16" spans="1:13" s="103" customFormat="1" ht="24.75" customHeight="1">
      <c r="A16" s="100"/>
      <c r="B16" s="113" t="s">
        <v>115</v>
      </c>
      <c r="C16" s="2"/>
      <c r="D16" s="4"/>
      <c r="E16" s="4"/>
      <c r="F16" s="4"/>
      <c r="G16" s="4"/>
      <c r="H16" s="4"/>
      <c r="I16" s="4"/>
      <c r="J16" s="1"/>
      <c r="K16" s="23"/>
      <c r="L16" s="9"/>
    </row>
    <row r="17" spans="1:12" s="103" customFormat="1" ht="20.100000000000001" customHeight="1">
      <c r="A17" s="102"/>
      <c r="B17" s="172" t="s">
        <v>98</v>
      </c>
      <c r="C17" s="170"/>
      <c r="D17" s="170"/>
      <c r="E17" s="163">
        <f>'Input - ARS'!G18*'PTRM Input'!E$14</f>
        <v>0.46447801642377606</v>
      </c>
      <c r="F17" s="133">
        <f>'Input - ARS'!H18*'PTRM Input'!F$14</f>
        <v>0.48177490789685967</v>
      </c>
      <c r="G17" s="133">
        <f>'Input - ARS'!I18*'PTRM Input'!G$14</f>
        <v>0.49988459739025243</v>
      </c>
      <c r="H17" s="133">
        <f>'Input - ARS'!J18*'PTRM Input'!H$14</f>
        <v>0.51903754620647991</v>
      </c>
      <c r="I17" s="164">
        <f>'Input - ARS'!K18*'PTRM Input'!I$14</f>
        <v>0.53906477526293106</v>
      </c>
      <c r="J17" s="23"/>
      <c r="K17" s="23"/>
      <c r="L17" s="9"/>
    </row>
    <row r="18" spans="1:12" s="103" customFormat="1" ht="20.100000000000001" customHeight="1">
      <c r="A18" s="102"/>
      <c r="B18" s="172" t="s">
        <v>75</v>
      </c>
      <c r="C18" s="170"/>
      <c r="D18" s="170"/>
      <c r="E18" s="163">
        <f>'Input - ARS'!G19*'PTRM Input'!E$14</f>
        <v>0.34961037237516507</v>
      </c>
      <c r="F18" s="133">
        <f>'Input - ARS'!H19*'PTRM Input'!F$14</f>
        <v>0.36262965952119081</v>
      </c>
      <c r="G18" s="133">
        <f>'Input - ARS'!I19*'PTRM Input'!G$14</f>
        <v>0.3762607358337608</v>
      </c>
      <c r="H18" s="133">
        <f>'Input - ARS'!J19*'PTRM Input'!H$14</f>
        <v>0.39067706842852989</v>
      </c>
      <c r="I18" s="164">
        <f>'Input - ARS'!K19*'PTRM Input'!I$14</f>
        <v>0.4057514675615137</v>
      </c>
      <c r="J18" s="23"/>
      <c r="K18" s="23"/>
      <c r="L18" s="9"/>
    </row>
    <row r="19" spans="1:12" s="103" customFormat="1" ht="20.100000000000001" customHeight="1">
      <c r="A19" s="102"/>
      <c r="B19" s="172" t="s">
        <v>76</v>
      </c>
      <c r="C19" s="170"/>
      <c r="D19" s="170"/>
      <c r="E19" s="163">
        <f>'Input - ARS'!G20*'PTRM Input'!E$14</f>
        <v>1.2907991532588909</v>
      </c>
      <c r="F19" s="133">
        <f>'Input - ARS'!H20*'PTRM Input'!F$14</f>
        <v>1.3388677637808086</v>
      </c>
      <c r="G19" s="133">
        <f>'Input - ARS'!I20*'PTRM Input'!G$14</f>
        <v>1.3891951658047725</v>
      </c>
      <c r="H19" s="133">
        <f>'Input - ARS'!J20*'PTRM Input'!H$14</f>
        <v>1.4424218186068747</v>
      </c>
      <c r="I19" s="164">
        <f>'Input - ARS'!K20*'PTRM Input'!I$14</f>
        <v>1.4980781239520198</v>
      </c>
      <c r="J19" s="23"/>
      <c r="K19" s="23"/>
      <c r="L19" s="9"/>
    </row>
    <row r="20" spans="1:12" s="103" customFormat="1" ht="20.100000000000001" customHeight="1">
      <c r="A20" s="102"/>
      <c r="B20" s="172" t="s">
        <v>77</v>
      </c>
      <c r="C20" s="170"/>
      <c r="D20" s="170"/>
      <c r="E20" s="163">
        <f>'Input - ARS'!G21*'PTRM Input'!E$14</f>
        <v>0.10332731563000001</v>
      </c>
      <c r="F20" s="133">
        <f>'Input - ARS'!H21*'PTRM Input'!F$14</f>
        <v>0.10591049852075</v>
      </c>
      <c r="G20" s="133">
        <f>'Input - ARS'!I21*'PTRM Input'!G$14</f>
        <v>0.10855826098376875</v>
      </c>
      <c r="H20" s="133">
        <f>'Input - ARS'!J21*'PTRM Input'!H$14</f>
        <v>0.11127221750836297</v>
      </c>
      <c r="I20" s="164">
        <f>'Input - ARS'!K21*'PTRM Input'!I$14</f>
        <v>0.11405402294607203</v>
      </c>
      <c r="J20" s="23"/>
      <c r="K20" s="23"/>
      <c r="L20" s="9"/>
    </row>
    <row r="21" spans="1:12" s="103" customFormat="1" ht="20.100000000000001" customHeight="1">
      <c r="A21" s="102"/>
      <c r="B21" s="172" t="s">
        <v>78</v>
      </c>
      <c r="C21" s="170"/>
      <c r="D21" s="170"/>
      <c r="E21" s="163">
        <f>'Input - ARS'!G22*'PTRM Input'!E$14</f>
        <v>5.6106927650000004E-3</v>
      </c>
      <c r="F21" s="133">
        <f>'Input - ARS'!H22*'PTRM Input'!F$14</f>
        <v>5.7509600841249998E-3</v>
      </c>
      <c r="G21" s="133">
        <f>'Input - ARS'!I22*'PTRM Input'!G$14</f>
        <v>5.894734086228124E-3</v>
      </c>
      <c r="H21" s="133">
        <f>'Input - ARS'!J22*'PTRM Input'!H$14</f>
        <v>6.0421024383838272E-3</v>
      </c>
      <c r="I21" s="164">
        <f>'Input - ARS'!K22*'PTRM Input'!I$14</f>
        <v>6.1931549993434224E-3</v>
      </c>
      <c r="J21" s="23"/>
      <c r="K21" s="23"/>
      <c r="L21" s="9"/>
    </row>
    <row r="22" spans="1:12" s="103" customFormat="1" ht="20.100000000000001" customHeight="1">
      <c r="A22" s="102"/>
      <c r="B22" s="172" t="s">
        <v>97</v>
      </c>
      <c r="C22" s="170"/>
      <c r="D22" s="170"/>
      <c r="E22" s="163">
        <f>'Input - ARS'!G23*'PTRM Input'!E$14</f>
        <v>2.5805863095000003E-2</v>
      </c>
      <c r="F22" s="133">
        <f>'Input - ARS'!H23*'PTRM Input'!F$14</f>
        <v>2.6451009672375E-2</v>
      </c>
      <c r="G22" s="133">
        <f>'Input - ARS'!I23*'PTRM Input'!G$14</f>
        <v>2.7112284914184374E-2</v>
      </c>
      <c r="H22" s="133">
        <f>'Input - ARS'!J23*'PTRM Input'!H$14</f>
        <v>2.7790092037038982E-2</v>
      </c>
      <c r="I22" s="164">
        <f>'Input - ARS'!K23*'PTRM Input'!I$14</f>
        <v>2.8484844337964953E-2</v>
      </c>
      <c r="J22" s="23"/>
      <c r="K22" s="23"/>
      <c r="L22" s="9"/>
    </row>
    <row r="23" spans="1:12" ht="18" customHeight="1" thickBot="1">
      <c r="A23" s="23"/>
      <c r="B23" s="171" t="s">
        <v>80</v>
      </c>
      <c r="C23" s="82"/>
      <c r="D23" s="82"/>
      <c r="E23" s="71">
        <f>SUM(E17:E22)</f>
        <v>2.2396314135478321</v>
      </c>
      <c r="F23" s="69">
        <f t="shared" ref="F23:I23" si="1">SUM(F17:F22)</f>
        <v>2.3213847994761094</v>
      </c>
      <c r="G23" s="69">
        <f t="shared" si="1"/>
        <v>2.4069057790129671</v>
      </c>
      <c r="H23" s="69">
        <f t="shared" si="1"/>
        <v>2.49724084522567</v>
      </c>
      <c r="I23" s="69">
        <f t="shared" si="1"/>
        <v>2.591626389059845</v>
      </c>
      <c r="J23" s="71">
        <f>SUM(E23:I23)</f>
        <v>12.056789226322424</v>
      </c>
      <c r="K23" s="23"/>
    </row>
    <row r="24" spans="1:12" ht="18" customHeight="1">
      <c r="A24" s="23"/>
      <c r="B24" s="84"/>
      <c r="C24" s="84"/>
      <c r="D24" s="84"/>
      <c r="E24" s="147"/>
      <c r="F24" s="147"/>
      <c r="G24" s="147"/>
      <c r="H24" s="147"/>
      <c r="I24" s="147"/>
      <c r="J24" s="147"/>
      <c r="K24" s="33"/>
    </row>
    <row r="29" spans="1:12">
      <c r="D29" s="16"/>
      <c r="E29" s="17"/>
      <c r="F29" s="17"/>
      <c r="G29" s="17"/>
      <c r="H29" s="17"/>
      <c r="I29" s="17"/>
    </row>
    <row r="30" spans="1:12">
      <c r="E30" s="15"/>
      <c r="F30" s="15"/>
      <c r="G30" s="15"/>
      <c r="H30" s="15"/>
      <c r="I30" s="15"/>
    </row>
    <row r="31" spans="1:12">
      <c r="E31" s="18"/>
      <c r="F31" s="18"/>
      <c r="G31" s="18"/>
      <c r="H31" s="18"/>
      <c r="I31" s="18"/>
    </row>
  </sheetData>
  <hyperlinks>
    <hyperlink ref="B3" location="Contents!A1" display="Contents!A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249977111117893"/>
  </sheetPr>
  <dimension ref="A1:BA83"/>
  <sheetViews>
    <sheetView workbookViewId="0"/>
  </sheetViews>
  <sheetFormatPr defaultColWidth="9.140625" defaultRowHeight="20.100000000000001" customHeight="1" outlineLevelRow="1"/>
  <cols>
    <col min="1" max="1" width="13.42578125" style="230" customWidth="1"/>
    <col min="2" max="2" width="98.42578125" style="315" customWidth="1"/>
    <col min="3" max="3" width="17.140625" style="315" customWidth="1"/>
    <col min="4" max="4" width="17" style="230" customWidth="1"/>
    <col min="5" max="5" width="15.7109375" style="230" customWidth="1"/>
    <col min="6" max="6" width="17.140625" style="230" customWidth="1"/>
    <col min="7" max="7" width="15.7109375" style="230" customWidth="1"/>
    <col min="8" max="17" width="17" style="230" customWidth="1"/>
    <col min="18" max="18" width="13" style="230" customWidth="1"/>
    <col min="19" max="19" width="32.140625" style="230" customWidth="1"/>
    <col min="20" max="34" width="14.85546875" style="230" customWidth="1"/>
    <col min="35" max="37" width="9.140625" style="230"/>
    <col min="38" max="38" width="25" style="230" customWidth="1"/>
    <col min="39" max="53" width="15.42578125" style="230" customWidth="1"/>
    <col min="54" max="16384" width="9.140625" style="230"/>
  </cols>
  <sheetData>
    <row r="1" spans="1:49" s="185" customFormat="1" ht="23.1" customHeight="1">
      <c r="B1" s="186" t="s">
        <v>393</v>
      </c>
      <c r="C1" s="187"/>
      <c r="D1" s="187"/>
      <c r="E1" s="187"/>
      <c r="F1" s="187"/>
      <c r="G1" s="187"/>
      <c r="H1" s="187"/>
      <c r="I1" s="187"/>
      <c r="J1" s="187"/>
      <c r="K1" s="187"/>
      <c r="L1" s="187"/>
      <c r="M1" s="187"/>
      <c r="N1" s="187"/>
      <c r="O1" s="187"/>
      <c r="P1" s="187"/>
      <c r="Q1" s="187"/>
    </row>
    <row r="2" spans="1:49" s="185" customFormat="1" ht="23.1" customHeight="1">
      <c r="B2" s="188" t="s">
        <v>385</v>
      </c>
      <c r="C2" s="188"/>
      <c r="D2" s="188"/>
      <c r="E2" s="188"/>
      <c r="F2" s="188"/>
      <c r="G2" s="188"/>
      <c r="H2" s="188"/>
      <c r="I2" s="188"/>
      <c r="J2" s="188"/>
      <c r="K2" s="188"/>
      <c r="L2" s="188"/>
      <c r="M2" s="188"/>
      <c r="N2" s="188"/>
      <c r="O2" s="188"/>
      <c r="P2" s="188"/>
      <c r="Q2" s="188"/>
    </row>
    <row r="3" spans="1:49" s="185" customFormat="1" ht="23.1" customHeight="1">
      <c r="B3" s="189" t="s">
        <v>387</v>
      </c>
      <c r="C3" s="189"/>
      <c r="D3" s="189"/>
      <c r="E3" s="189"/>
      <c r="F3" s="189"/>
      <c r="G3" s="189"/>
      <c r="H3" s="189"/>
      <c r="I3" s="189"/>
      <c r="J3" s="189"/>
      <c r="K3" s="189"/>
      <c r="L3" s="189"/>
      <c r="M3" s="189"/>
      <c r="N3" s="189"/>
      <c r="O3" s="189"/>
      <c r="P3" s="189"/>
      <c r="Q3" s="189"/>
    </row>
    <row r="4" spans="1:49" s="185" customFormat="1" ht="23.1" customHeight="1">
      <c r="B4" s="190" t="s">
        <v>135</v>
      </c>
      <c r="C4" s="190"/>
      <c r="D4" s="190"/>
      <c r="E4" s="190"/>
      <c r="F4" s="190"/>
      <c r="G4" s="190"/>
      <c r="H4" s="190"/>
      <c r="I4" s="190"/>
      <c r="J4" s="190"/>
      <c r="K4" s="190"/>
      <c r="L4" s="190"/>
      <c r="M4" s="190"/>
      <c r="N4" s="190"/>
      <c r="O4" s="190"/>
      <c r="P4" s="190"/>
      <c r="Q4" s="190"/>
    </row>
    <row r="5" spans="1:49" s="194" customFormat="1" ht="36.75" customHeight="1">
      <c r="A5" s="191"/>
      <c r="B5" s="192"/>
      <c r="C5" s="193"/>
      <c r="D5" s="193"/>
      <c r="E5" s="193"/>
      <c r="F5" s="193"/>
      <c r="G5" s="193"/>
      <c r="H5" s="193"/>
      <c r="I5" s="193"/>
      <c r="J5" s="193"/>
      <c r="K5" s="193"/>
      <c r="L5" s="193"/>
      <c r="M5" s="193"/>
      <c r="N5" s="193"/>
      <c r="O5" s="193"/>
      <c r="P5" s="193"/>
      <c r="Q5" s="193"/>
      <c r="R5" s="193"/>
      <c r="S5" s="192"/>
    </row>
    <row r="6" spans="1:49" s="194" customFormat="1" ht="25.5">
      <c r="A6" s="191"/>
      <c r="B6" s="195" t="s">
        <v>136</v>
      </c>
      <c r="C6" s="193"/>
      <c r="D6" s="193"/>
      <c r="E6" s="193"/>
      <c r="F6" s="193"/>
      <c r="G6" s="193"/>
      <c r="H6" s="193"/>
      <c r="I6" s="193"/>
      <c r="J6" s="193"/>
      <c r="K6" s="193"/>
      <c r="L6" s="193"/>
      <c r="M6" s="193"/>
      <c r="N6" s="193"/>
      <c r="O6" s="193"/>
      <c r="P6" s="193"/>
      <c r="Q6" s="193"/>
      <c r="R6" s="193"/>
      <c r="S6" s="192"/>
      <c r="AK6" s="193"/>
      <c r="AL6" s="192"/>
    </row>
    <row r="7" spans="1:49" s="194" customFormat="1" ht="26.25" thickBot="1">
      <c r="A7" s="191"/>
      <c r="B7" s="196" t="s">
        <v>137</v>
      </c>
      <c r="C7" s="193"/>
      <c r="D7" s="193"/>
      <c r="E7" s="193"/>
      <c r="F7" s="193"/>
      <c r="G7" s="193"/>
      <c r="H7" s="193"/>
      <c r="I7" s="193"/>
      <c r="J7" s="193"/>
      <c r="K7" s="193"/>
      <c r="L7" s="193"/>
      <c r="M7" s="193"/>
      <c r="N7" s="193"/>
      <c r="O7" s="193"/>
      <c r="P7" s="193"/>
      <c r="Q7" s="193"/>
      <c r="R7" s="193"/>
      <c r="S7" s="192"/>
      <c r="T7" s="215" t="s">
        <v>388</v>
      </c>
      <c r="U7" s="216" t="s">
        <v>389</v>
      </c>
      <c r="V7" s="216" t="s">
        <v>390</v>
      </c>
      <c r="W7" s="216" t="s">
        <v>391</v>
      </c>
      <c r="X7" s="216" t="s">
        <v>392</v>
      </c>
      <c r="Y7" s="217" t="s">
        <v>374</v>
      </c>
      <c r="Z7" s="217" t="s">
        <v>376</v>
      </c>
      <c r="AA7" s="217" t="s">
        <v>377</v>
      </c>
      <c r="AB7" s="217" t="s">
        <v>379</v>
      </c>
      <c r="AC7" s="217" t="s">
        <v>375</v>
      </c>
      <c r="AK7" s="193"/>
      <c r="AL7" s="192"/>
      <c r="AM7" s="215" t="s">
        <v>388</v>
      </c>
      <c r="AN7" s="216" t="s">
        <v>389</v>
      </c>
      <c r="AO7" s="216" t="s">
        <v>390</v>
      </c>
      <c r="AP7" s="216" t="s">
        <v>391</v>
      </c>
      <c r="AQ7" s="216" t="s">
        <v>392</v>
      </c>
      <c r="AR7" s="217" t="s">
        <v>374</v>
      </c>
      <c r="AS7" s="217" t="s">
        <v>376</v>
      </c>
      <c r="AT7" s="217" t="s">
        <v>377</v>
      </c>
      <c r="AU7" s="217" t="s">
        <v>379</v>
      </c>
      <c r="AV7" s="217" t="s">
        <v>375</v>
      </c>
    </row>
    <row r="8" spans="1:49" s="201" customFormat="1" ht="25.5">
      <c r="A8" s="197"/>
      <c r="B8" s="198" t="s">
        <v>138</v>
      </c>
      <c r="C8" s="193"/>
      <c r="D8" s="193"/>
      <c r="E8" s="193"/>
      <c r="F8" s="199"/>
      <c r="G8" s="199"/>
      <c r="H8" s="199"/>
      <c r="I8" s="199"/>
      <c r="J8" s="199"/>
      <c r="K8" s="199"/>
      <c r="L8" s="199"/>
      <c r="M8" s="199"/>
      <c r="N8" s="199"/>
      <c r="O8" s="199"/>
      <c r="P8" s="199"/>
      <c r="Q8" s="199"/>
      <c r="R8" s="199"/>
      <c r="S8" s="317" t="s">
        <v>189</v>
      </c>
      <c r="T8" s="201">
        <v>2.4358130348913765</v>
      </c>
      <c r="U8" s="201">
        <v>4.2416452442159303</v>
      </c>
      <c r="V8" s="201">
        <v>2.4660912453760897</v>
      </c>
      <c r="W8" s="201">
        <v>2.8880866425992746</v>
      </c>
      <c r="X8" s="201">
        <v>3.3333333333333215</v>
      </c>
      <c r="Y8" s="201">
        <v>1.5846066779853007</v>
      </c>
      <c r="Z8" s="201">
        <v>2.5025025025025016</v>
      </c>
      <c r="AA8" s="201">
        <v>2.9296875</v>
      </c>
      <c r="AB8" s="201">
        <v>1.3282732447817747</v>
      </c>
      <c r="AC8" s="319">
        <v>2.5</v>
      </c>
      <c r="AK8" s="199"/>
      <c r="AL8" s="317" t="s">
        <v>189</v>
      </c>
      <c r="AM8" s="201">
        <v>2.4358130348913765</v>
      </c>
      <c r="AN8" s="201">
        <v>4.2416452442159303</v>
      </c>
      <c r="AO8" s="201">
        <v>2.4660912453760897</v>
      </c>
      <c r="AP8" s="201">
        <v>2.8880866425992746</v>
      </c>
      <c r="AQ8" s="201">
        <v>3.3333333333333215</v>
      </c>
      <c r="AR8" s="201">
        <v>1.5846066779853007</v>
      </c>
      <c r="AS8" s="201">
        <v>2.5025025025025016</v>
      </c>
      <c r="AT8" s="201">
        <v>2.9296875</v>
      </c>
      <c r="AU8" s="201">
        <v>1.3282732447817747</v>
      </c>
      <c r="AV8" s="319">
        <v>2.5</v>
      </c>
    </row>
    <row r="9" spans="1:49" s="201" customFormat="1" ht="32.25" customHeight="1">
      <c r="A9" s="197"/>
      <c r="B9" s="198" t="s">
        <v>139</v>
      </c>
      <c r="C9" s="193"/>
      <c r="D9" s="193"/>
      <c r="E9" s="193"/>
      <c r="F9" s="199"/>
      <c r="G9" s="199"/>
      <c r="H9" s="199"/>
      <c r="I9" s="199"/>
      <c r="J9" s="199"/>
      <c r="K9" s="199"/>
      <c r="L9" s="199"/>
      <c r="M9" s="199"/>
      <c r="N9" s="199"/>
      <c r="O9" s="199"/>
      <c r="P9" s="199"/>
      <c r="Q9" s="199"/>
      <c r="R9" s="404" t="s">
        <v>238</v>
      </c>
      <c r="T9" s="319">
        <f t="shared" ref="T9:AB9" si="0">U9*(1+T8/100)</f>
        <v>1.2633173001836597</v>
      </c>
      <c r="U9" s="319">
        <f t="shared" si="0"/>
        <v>1.2332769787782643</v>
      </c>
      <c r="V9" s="319">
        <f t="shared" si="0"/>
        <v>1.1830943150301969</v>
      </c>
      <c r="W9" s="319">
        <f t="shared" si="0"/>
        <v>1.1546203242954147</v>
      </c>
      <c r="X9" s="319">
        <f t="shared" si="0"/>
        <v>1.1222099292274732</v>
      </c>
      <c r="Y9" s="319">
        <f t="shared" si="0"/>
        <v>1.0860096089298128</v>
      </c>
      <c r="Z9" s="319">
        <f t="shared" si="0"/>
        <v>1.069069069069069</v>
      </c>
      <c r="AA9" s="319">
        <f t="shared" si="0"/>
        <v>1.04296875</v>
      </c>
      <c r="AB9" s="319">
        <f t="shared" si="0"/>
        <v>1.0132827324478177</v>
      </c>
      <c r="AC9" s="201">
        <f>AB8/$AB$8</f>
        <v>1</v>
      </c>
      <c r="AD9" s="319">
        <v>1</v>
      </c>
      <c r="AK9" s="404" t="s">
        <v>241</v>
      </c>
      <c r="AM9" s="319">
        <f t="shared" ref="AM9:AT9" si="1">AN9*(1+AN8/100)</f>
        <v>1.2332769787782643</v>
      </c>
      <c r="AN9" s="319">
        <f t="shared" si="1"/>
        <v>1.1830943150301969</v>
      </c>
      <c r="AO9" s="319">
        <f t="shared" si="1"/>
        <v>1.1546203242954147</v>
      </c>
      <c r="AP9" s="319">
        <f t="shared" si="1"/>
        <v>1.1222099292274732</v>
      </c>
      <c r="AQ9" s="319">
        <f t="shared" si="1"/>
        <v>1.0860096089298128</v>
      </c>
      <c r="AR9" s="319">
        <f t="shared" si="1"/>
        <v>1.069069069069069</v>
      </c>
      <c r="AS9" s="319">
        <f t="shared" si="1"/>
        <v>1.04296875</v>
      </c>
      <c r="AT9" s="319">
        <f t="shared" si="1"/>
        <v>1.0132827324478177</v>
      </c>
      <c r="AU9" s="201">
        <f>AU8/$AB$8</f>
        <v>1</v>
      </c>
      <c r="AV9" s="319">
        <f>AU9/(1+AV8/100)</f>
        <v>0.97560975609756106</v>
      </c>
      <c r="AW9" s="319">
        <f>AV9</f>
        <v>0.97560975609756106</v>
      </c>
    </row>
    <row r="10" spans="1:49" s="201" customFormat="1" ht="25.5">
      <c r="A10" s="197"/>
      <c r="B10" s="198" t="s">
        <v>386</v>
      </c>
      <c r="C10" s="193"/>
      <c r="D10" s="193"/>
      <c r="E10" s="193"/>
      <c r="F10" s="199"/>
      <c r="G10" s="199"/>
      <c r="H10" s="199"/>
      <c r="I10" s="199"/>
      <c r="J10" s="199"/>
      <c r="K10" s="199"/>
      <c r="L10" s="199"/>
      <c r="M10" s="199"/>
      <c r="N10" s="199"/>
      <c r="O10" s="199"/>
      <c r="P10" s="199"/>
      <c r="Q10" s="199"/>
      <c r="R10" s="199"/>
      <c r="S10" s="200"/>
      <c r="AK10" s="199"/>
      <c r="AL10" s="200"/>
    </row>
    <row r="11" spans="1:49" s="201" customFormat="1" ht="20.100000000000001" customHeight="1">
      <c r="A11" s="197"/>
      <c r="B11" s="198" t="s">
        <v>140</v>
      </c>
      <c r="C11" s="199"/>
      <c r="D11" s="199"/>
      <c r="E11" s="199"/>
      <c r="F11" s="199"/>
      <c r="G11" s="199"/>
      <c r="H11" s="199"/>
      <c r="I11" s="199"/>
      <c r="J11" s="199"/>
      <c r="K11" s="199"/>
      <c r="L11" s="199"/>
      <c r="M11" s="199"/>
      <c r="N11" s="199"/>
      <c r="O11" s="199"/>
      <c r="P11" s="199"/>
      <c r="Q11" s="199"/>
      <c r="R11" s="199"/>
      <c r="S11" s="200"/>
      <c r="AK11" s="199"/>
      <c r="AL11" s="200"/>
    </row>
    <row r="12" spans="1:49" s="201" customFormat="1" ht="20.100000000000001" customHeight="1">
      <c r="A12" s="197"/>
      <c r="B12" s="198" t="s">
        <v>141</v>
      </c>
      <c r="C12" s="193"/>
      <c r="D12" s="193"/>
      <c r="E12" s="193"/>
      <c r="F12" s="199"/>
      <c r="G12" s="199"/>
      <c r="H12" s="199"/>
      <c r="I12" s="199"/>
      <c r="J12" s="199"/>
      <c r="K12" s="199"/>
      <c r="L12" s="199"/>
      <c r="M12" s="199"/>
      <c r="N12" s="199"/>
      <c r="O12" s="199"/>
      <c r="P12" s="199"/>
      <c r="Q12" s="199"/>
      <c r="R12" s="199"/>
      <c r="S12" s="200"/>
      <c r="AK12" s="199"/>
      <c r="AL12" s="200"/>
    </row>
    <row r="13" spans="1:49" s="201" customFormat="1" ht="20.100000000000001" customHeight="1">
      <c r="A13" s="197"/>
      <c r="B13" s="198" t="s">
        <v>142</v>
      </c>
      <c r="C13" s="193"/>
      <c r="D13" s="193"/>
      <c r="E13" s="193"/>
      <c r="F13" s="199"/>
      <c r="G13" s="199"/>
      <c r="H13" s="199"/>
      <c r="I13" s="199"/>
      <c r="J13" s="199"/>
      <c r="K13" s="199"/>
      <c r="L13" s="199"/>
      <c r="M13" s="199"/>
      <c r="N13" s="199"/>
      <c r="O13" s="199"/>
      <c r="P13" s="199"/>
      <c r="Q13" s="199"/>
      <c r="R13" s="199"/>
      <c r="S13" s="200"/>
      <c r="AK13" s="199"/>
      <c r="AL13" s="200"/>
    </row>
    <row r="14" spans="1:49" s="194" customFormat="1" ht="20.100000000000001" customHeight="1" thickBot="1">
      <c r="A14" s="202"/>
      <c r="B14" s="203"/>
      <c r="C14" s="202"/>
      <c r="D14" s="202"/>
      <c r="E14" s="202"/>
      <c r="F14" s="193"/>
      <c r="G14" s="202"/>
      <c r="H14" s="202"/>
      <c r="I14" s="202"/>
      <c r="J14" s="202"/>
      <c r="K14" s="202"/>
      <c r="L14" s="202"/>
      <c r="M14" s="193"/>
      <c r="N14" s="193"/>
      <c r="O14" s="193"/>
      <c r="P14" s="193"/>
      <c r="Q14" s="193"/>
      <c r="R14" s="193"/>
      <c r="S14" s="192"/>
      <c r="AK14" s="193"/>
      <c r="AL14" s="192"/>
    </row>
    <row r="15" spans="1:49" s="206" customFormat="1" ht="20.100000000000001" customHeight="1">
      <c r="A15" s="204"/>
      <c r="B15" s="205" t="s">
        <v>143</v>
      </c>
      <c r="C15" s="204"/>
      <c r="D15" s="204"/>
      <c r="E15" s="204"/>
      <c r="F15" s="204"/>
      <c r="G15" s="204"/>
      <c r="H15" s="204"/>
      <c r="I15" s="204"/>
      <c r="J15" s="204"/>
      <c r="K15" s="204"/>
      <c r="L15" s="204"/>
      <c r="M15" s="204"/>
      <c r="N15" s="204"/>
      <c r="O15" s="204"/>
      <c r="P15" s="204"/>
      <c r="Q15" s="204"/>
      <c r="R15" s="204"/>
      <c r="AK15" s="204"/>
    </row>
    <row r="16" spans="1:49" s="206" customFormat="1" ht="20.100000000000001" customHeight="1" thickBot="1">
      <c r="A16" s="204"/>
      <c r="B16" s="207" t="s">
        <v>144</v>
      </c>
      <c r="C16" s="204"/>
      <c r="D16" s="204"/>
      <c r="E16" s="204"/>
      <c r="F16" s="204"/>
      <c r="G16" s="204"/>
      <c r="H16" s="204"/>
      <c r="I16" s="204"/>
      <c r="J16" s="204"/>
      <c r="K16" s="204"/>
      <c r="L16" s="204"/>
      <c r="M16" s="204"/>
      <c r="N16" s="204"/>
      <c r="O16" s="204"/>
      <c r="P16" s="204"/>
      <c r="Q16" s="204"/>
      <c r="R16" s="204"/>
      <c r="S16" s="318" t="s">
        <v>239</v>
      </c>
      <c r="AB16" s="322" t="s">
        <v>190</v>
      </c>
      <c r="AK16" s="204"/>
      <c r="AL16" s="318" t="s">
        <v>240</v>
      </c>
      <c r="AU16" s="322" t="s">
        <v>190</v>
      </c>
    </row>
    <row r="17" spans="1:53" s="206" customFormat="1" ht="20.100000000000001" customHeight="1">
      <c r="A17" s="204"/>
      <c r="C17" s="204"/>
      <c r="D17" s="204"/>
      <c r="E17" s="204"/>
      <c r="F17" s="204"/>
      <c r="G17" s="204"/>
      <c r="H17" s="204"/>
      <c r="I17" s="204"/>
      <c r="J17" s="204"/>
      <c r="K17" s="204"/>
      <c r="L17" s="204"/>
      <c r="M17" s="204"/>
      <c r="N17" s="204"/>
      <c r="O17" s="204"/>
      <c r="P17" s="204"/>
      <c r="Q17" s="204"/>
      <c r="R17" s="204"/>
      <c r="AK17" s="204"/>
    </row>
    <row r="18" spans="1:53" s="194" customFormat="1" ht="21.75" customHeight="1" thickBot="1">
      <c r="A18" s="191"/>
      <c r="B18" s="208" t="s">
        <v>145</v>
      </c>
      <c r="C18" s="208"/>
      <c r="D18" s="208"/>
      <c r="E18" s="208"/>
      <c r="F18" s="208"/>
      <c r="G18" s="208"/>
      <c r="H18" s="208"/>
      <c r="I18" s="208"/>
      <c r="J18" s="208"/>
      <c r="K18" s="208"/>
      <c r="L18" s="208"/>
      <c r="M18" s="208"/>
      <c r="N18" s="208"/>
      <c r="O18" s="208"/>
      <c r="P18" s="208"/>
      <c r="Q18" s="208"/>
      <c r="R18" s="191"/>
      <c r="S18" s="208" t="s">
        <v>145</v>
      </c>
      <c r="T18" s="208"/>
      <c r="U18" s="208"/>
      <c r="V18" s="208"/>
      <c r="W18" s="208"/>
      <c r="X18" s="208"/>
      <c r="Y18" s="208"/>
      <c r="Z18" s="208"/>
      <c r="AA18" s="208"/>
      <c r="AB18" s="208"/>
      <c r="AC18" s="208"/>
      <c r="AD18" s="208"/>
      <c r="AE18" s="208"/>
      <c r="AF18" s="208"/>
      <c r="AG18" s="208"/>
      <c r="AH18" s="208"/>
      <c r="AK18" s="191"/>
      <c r="AL18" s="208" t="s">
        <v>145</v>
      </c>
      <c r="AM18" s="208"/>
      <c r="AN18" s="208"/>
      <c r="AO18" s="208"/>
      <c r="AP18" s="208"/>
      <c r="AQ18" s="208"/>
      <c r="AR18" s="208"/>
      <c r="AS18" s="208"/>
      <c r="AT18" s="208"/>
      <c r="AU18" s="208"/>
      <c r="AV18" s="208"/>
      <c r="AW18" s="208"/>
      <c r="AX18" s="208"/>
      <c r="AY18" s="208"/>
      <c r="AZ18" s="208"/>
      <c r="BA18" s="208"/>
    </row>
    <row r="19" spans="1:53" s="212" customFormat="1" ht="16.5" customHeight="1">
      <c r="A19" s="209"/>
      <c r="B19" s="680"/>
      <c r="C19" s="686" t="s">
        <v>146</v>
      </c>
      <c r="D19" s="687"/>
      <c r="E19" s="687"/>
      <c r="F19" s="687"/>
      <c r="G19" s="687"/>
      <c r="H19" s="688" t="s">
        <v>147</v>
      </c>
      <c r="I19" s="689"/>
      <c r="J19" s="689"/>
      <c r="K19" s="689"/>
      <c r="L19" s="689"/>
      <c r="M19" s="690" t="s">
        <v>148</v>
      </c>
      <c r="N19" s="690"/>
      <c r="O19" s="690"/>
      <c r="P19" s="690"/>
      <c r="Q19" s="691"/>
      <c r="R19" s="210"/>
      <c r="S19" s="680"/>
      <c r="T19" s="686" t="s">
        <v>146</v>
      </c>
      <c r="U19" s="687"/>
      <c r="V19" s="687"/>
      <c r="W19" s="687"/>
      <c r="X19" s="687"/>
      <c r="Y19" s="688" t="s">
        <v>147</v>
      </c>
      <c r="Z19" s="689"/>
      <c r="AA19" s="689"/>
      <c r="AB19" s="689"/>
      <c r="AC19" s="689"/>
      <c r="AD19" s="690" t="s">
        <v>148</v>
      </c>
      <c r="AE19" s="690"/>
      <c r="AF19" s="690"/>
      <c r="AG19" s="690"/>
      <c r="AH19" s="691"/>
      <c r="AK19" s="210"/>
      <c r="AL19" s="680"/>
      <c r="AM19" s="686" t="s">
        <v>146</v>
      </c>
      <c r="AN19" s="687"/>
      <c r="AO19" s="687"/>
      <c r="AP19" s="687"/>
      <c r="AQ19" s="687"/>
      <c r="AR19" s="688" t="s">
        <v>147</v>
      </c>
      <c r="AS19" s="689"/>
      <c r="AT19" s="689"/>
      <c r="AU19" s="689"/>
      <c r="AV19" s="689"/>
      <c r="AW19" s="690" t="s">
        <v>148</v>
      </c>
      <c r="AX19" s="690"/>
      <c r="AY19" s="690"/>
      <c r="AZ19" s="690"/>
      <c r="BA19" s="691"/>
    </row>
    <row r="20" spans="1:53" s="206" customFormat="1" ht="15" customHeight="1">
      <c r="A20" s="213"/>
      <c r="B20" s="681"/>
      <c r="C20" s="692" t="s">
        <v>149</v>
      </c>
      <c r="D20" s="693"/>
      <c r="E20" s="693"/>
      <c r="F20" s="693"/>
      <c r="G20" s="693"/>
      <c r="H20" s="693"/>
      <c r="I20" s="693"/>
      <c r="J20" s="693"/>
      <c r="K20" s="693"/>
      <c r="L20" s="678" t="s">
        <v>378</v>
      </c>
      <c r="M20" s="678"/>
      <c r="N20" s="678"/>
      <c r="O20" s="678"/>
      <c r="P20" s="678"/>
      <c r="Q20" s="679"/>
      <c r="R20" s="204"/>
      <c r="S20" s="681"/>
      <c r="T20" s="692" t="s">
        <v>187</v>
      </c>
      <c r="U20" s="693"/>
      <c r="V20" s="693"/>
      <c r="W20" s="693"/>
      <c r="X20" s="693"/>
      <c r="Y20" s="693"/>
      <c r="Z20" s="693"/>
      <c r="AA20" s="693"/>
      <c r="AB20" s="693"/>
      <c r="AC20" s="678" t="s">
        <v>188</v>
      </c>
      <c r="AD20" s="678"/>
      <c r="AE20" s="678"/>
      <c r="AF20" s="678"/>
      <c r="AG20" s="678"/>
      <c r="AH20" s="679"/>
      <c r="AK20" s="204"/>
      <c r="AL20" s="681"/>
      <c r="AM20" s="692" t="s">
        <v>187</v>
      </c>
      <c r="AN20" s="693"/>
      <c r="AO20" s="693"/>
      <c r="AP20" s="693"/>
      <c r="AQ20" s="693"/>
      <c r="AR20" s="693"/>
      <c r="AS20" s="693"/>
      <c r="AT20" s="693"/>
      <c r="AU20" s="693"/>
      <c r="AV20" s="678" t="s">
        <v>188</v>
      </c>
      <c r="AW20" s="678"/>
      <c r="AX20" s="678"/>
      <c r="AY20" s="678"/>
      <c r="AZ20" s="678"/>
      <c r="BA20" s="679"/>
    </row>
    <row r="21" spans="1:53" s="212" customFormat="1" ht="16.5" customHeight="1">
      <c r="A21" s="209"/>
      <c r="B21" s="681"/>
      <c r="C21" s="692" t="s">
        <v>150</v>
      </c>
      <c r="D21" s="693"/>
      <c r="E21" s="693"/>
      <c r="F21" s="693"/>
      <c r="G21" s="693"/>
      <c r="H21" s="693"/>
      <c r="I21" s="693"/>
      <c r="J21" s="693"/>
      <c r="K21" s="694"/>
      <c r="L21" s="677" t="s">
        <v>151</v>
      </c>
      <c r="M21" s="678"/>
      <c r="N21" s="678"/>
      <c r="O21" s="678"/>
      <c r="P21" s="678"/>
      <c r="Q21" s="679"/>
      <c r="R21" s="214"/>
      <c r="S21" s="681"/>
      <c r="T21" s="692" t="s">
        <v>150</v>
      </c>
      <c r="U21" s="693"/>
      <c r="V21" s="693"/>
      <c r="W21" s="693"/>
      <c r="X21" s="693"/>
      <c r="Y21" s="693"/>
      <c r="Z21" s="693"/>
      <c r="AA21" s="693"/>
      <c r="AB21" s="694"/>
      <c r="AC21" s="677" t="s">
        <v>151</v>
      </c>
      <c r="AD21" s="678"/>
      <c r="AE21" s="678"/>
      <c r="AF21" s="678"/>
      <c r="AG21" s="678"/>
      <c r="AH21" s="679"/>
      <c r="AK21" s="214"/>
      <c r="AL21" s="681"/>
      <c r="AM21" s="692" t="s">
        <v>150</v>
      </c>
      <c r="AN21" s="693"/>
      <c r="AO21" s="693"/>
      <c r="AP21" s="693"/>
      <c r="AQ21" s="693"/>
      <c r="AR21" s="693"/>
      <c r="AS21" s="693"/>
      <c r="AT21" s="693"/>
      <c r="AU21" s="694"/>
      <c r="AV21" s="677" t="s">
        <v>151</v>
      </c>
      <c r="AW21" s="678"/>
      <c r="AX21" s="678"/>
      <c r="AY21" s="678"/>
      <c r="AZ21" s="678"/>
      <c r="BA21" s="679"/>
    </row>
    <row r="22" spans="1:53" s="206" customFormat="1" ht="12.75" customHeight="1" thickBot="1">
      <c r="A22" s="204"/>
      <c r="B22" s="682"/>
      <c r="C22" s="215" t="s">
        <v>388</v>
      </c>
      <c r="D22" s="216" t="s">
        <v>389</v>
      </c>
      <c r="E22" s="216" t="s">
        <v>390</v>
      </c>
      <c r="F22" s="216" t="s">
        <v>391</v>
      </c>
      <c r="G22" s="216" t="s">
        <v>392</v>
      </c>
      <c r="H22" s="217" t="s">
        <v>374</v>
      </c>
      <c r="I22" s="217" t="s">
        <v>376</v>
      </c>
      <c r="J22" s="217" t="s">
        <v>377</v>
      </c>
      <c r="K22" s="217" t="s">
        <v>379</v>
      </c>
      <c r="L22" s="217" t="s">
        <v>375</v>
      </c>
      <c r="M22" s="216" t="s">
        <v>380</v>
      </c>
      <c r="N22" s="216" t="s">
        <v>381</v>
      </c>
      <c r="O22" s="216" t="s">
        <v>382</v>
      </c>
      <c r="P22" s="216" t="s">
        <v>383</v>
      </c>
      <c r="Q22" s="218" t="s">
        <v>384</v>
      </c>
      <c r="R22" s="204"/>
      <c r="S22" s="682"/>
      <c r="T22" s="215" t="s">
        <v>388</v>
      </c>
      <c r="U22" s="216" t="s">
        <v>389</v>
      </c>
      <c r="V22" s="216" t="s">
        <v>390</v>
      </c>
      <c r="W22" s="216" t="s">
        <v>391</v>
      </c>
      <c r="X22" s="216" t="s">
        <v>392</v>
      </c>
      <c r="Y22" s="217" t="s">
        <v>374</v>
      </c>
      <c r="Z22" s="217" t="s">
        <v>376</v>
      </c>
      <c r="AA22" s="217" t="s">
        <v>377</v>
      </c>
      <c r="AB22" s="217" t="s">
        <v>379</v>
      </c>
      <c r="AC22" s="217" t="s">
        <v>375</v>
      </c>
      <c r="AD22" s="216" t="s">
        <v>380</v>
      </c>
      <c r="AE22" s="216" t="s">
        <v>381</v>
      </c>
      <c r="AF22" s="216" t="s">
        <v>382</v>
      </c>
      <c r="AG22" s="216" t="s">
        <v>383</v>
      </c>
      <c r="AH22" s="218" t="s">
        <v>384</v>
      </c>
      <c r="AK22" s="204"/>
      <c r="AL22" s="682"/>
      <c r="AM22" s="215" t="s">
        <v>388</v>
      </c>
      <c r="AN22" s="216" t="s">
        <v>389</v>
      </c>
      <c r="AO22" s="216" t="s">
        <v>390</v>
      </c>
      <c r="AP22" s="216" t="s">
        <v>391</v>
      </c>
      <c r="AQ22" s="216" t="s">
        <v>392</v>
      </c>
      <c r="AR22" s="217" t="s">
        <v>374</v>
      </c>
      <c r="AS22" s="217" t="s">
        <v>376</v>
      </c>
      <c r="AT22" s="217" t="s">
        <v>377</v>
      </c>
      <c r="AU22" s="217" t="s">
        <v>379</v>
      </c>
      <c r="AV22" s="217" t="s">
        <v>375</v>
      </c>
      <c r="AW22" s="216" t="s">
        <v>380</v>
      </c>
      <c r="AX22" s="216" t="s">
        <v>381</v>
      </c>
      <c r="AY22" s="216" t="s">
        <v>382</v>
      </c>
      <c r="AZ22" s="216" t="s">
        <v>383</v>
      </c>
      <c r="BA22" s="218" t="s">
        <v>384</v>
      </c>
    </row>
    <row r="23" spans="1:53" s="206" customFormat="1" ht="12.75" customHeight="1">
      <c r="A23" s="204"/>
      <c r="B23" s="219" t="s">
        <v>152</v>
      </c>
      <c r="C23" s="220"/>
      <c r="D23" s="220"/>
      <c r="E23" s="220"/>
      <c r="F23" s="220"/>
      <c r="G23" s="221"/>
      <c r="H23" s="220"/>
      <c r="I23" s="220"/>
      <c r="J23" s="220"/>
      <c r="K23" s="220"/>
      <c r="L23" s="222"/>
      <c r="M23" s="220"/>
      <c r="N23" s="220"/>
      <c r="O23" s="220"/>
      <c r="P23" s="220"/>
      <c r="Q23" s="222"/>
      <c r="R23" s="204"/>
      <c r="S23" s="219" t="s">
        <v>152</v>
      </c>
      <c r="T23" s="220"/>
      <c r="U23" s="220"/>
      <c r="V23" s="220"/>
      <c r="W23" s="220"/>
      <c r="X23" s="221"/>
      <c r="Y23" s="220"/>
      <c r="Z23" s="220"/>
      <c r="AA23" s="220"/>
      <c r="AB23" s="220"/>
      <c r="AC23" s="222"/>
      <c r="AD23" s="220"/>
      <c r="AE23" s="220"/>
      <c r="AF23" s="220"/>
      <c r="AG23" s="220"/>
      <c r="AH23" s="222"/>
      <c r="AK23" s="204"/>
      <c r="AL23" s="219" t="s">
        <v>152</v>
      </c>
      <c r="AM23" s="220"/>
      <c r="AN23" s="220"/>
      <c r="AO23" s="220"/>
      <c r="AP23" s="220"/>
      <c r="AQ23" s="221"/>
      <c r="AR23" s="220"/>
      <c r="AS23" s="220"/>
      <c r="AT23" s="220"/>
      <c r="AU23" s="220"/>
      <c r="AV23" s="222"/>
      <c r="AW23" s="220"/>
      <c r="AX23" s="220"/>
      <c r="AY23" s="220"/>
      <c r="AZ23" s="220"/>
      <c r="BA23" s="222"/>
    </row>
    <row r="24" spans="1:53" ht="20.100000000000001" customHeight="1" outlineLevel="1">
      <c r="A24" s="191"/>
      <c r="B24" s="223" t="s">
        <v>153</v>
      </c>
      <c r="C24" s="224">
        <v>25632776</v>
      </c>
      <c r="D24" s="225">
        <v>24600676</v>
      </c>
      <c r="E24" s="225">
        <v>29695676</v>
      </c>
      <c r="F24" s="225">
        <v>32424676</v>
      </c>
      <c r="G24" s="226">
        <v>34498676</v>
      </c>
      <c r="H24" s="224">
        <v>35089470.760476902</v>
      </c>
      <c r="I24" s="227">
        <v>34872296.228405401</v>
      </c>
      <c r="J24" s="225">
        <v>38102957.645893477</v>
      </c>
      <c r="K24" s="225">
        <v>40418319.157888778</v>
      </c>
      <c r="L24" s="228">
        <v>41411867.802688703</v>
      </c>
      <c r="M24" s="224">
        <v>40445952.395843476</v>
      </c>
      <c r="N24" s="225">
        <v>41609016.922125839</v>
      </c>
      <c r="O24" s="225">
        <v>43013940.848771021</v>
      </c>
      <c r="P24" s="225">
        <v>43481322.214719146</v>
      </c>
      <c r="Q24" s="229">
        <v>44380962.539292723</v>
      </c>
      <c r="R24" s="191"/>
      <c r="S24" s="223" t="s">
        <v>153</v>
      </c>
      <c r="T24" s="224">
        <f>C24*T$9</f>
        <v>32382329.372532509</v>
      </c>
      <c r="U24" s="224">
        <f t="shared" ref="U24:AA24" si="2">D24*U$9</f>
        <v>30339447.373182956</v>
      </c>
      <c r="V24" s="224">
        <f t="shared" si="2"/>
        <v>35132785.456578657</v>
      </c>
      <c r="W24" s="224">
        <f t="shared" si="2"/>
        <v>37438189.918293752</v>
      </c>
      <c r="X24" s="224">
        <f t="shared" si="2"/>
        <v>38714756.752401531</v>
      </c>
      <c r="Y24" s="224">
        <f t="shared" si="2"/>
        <v>38107502.418139622</v>
      </c>
      <c r="Z24" s="224">
        <f t="shared" si="2"/>
        <v>37280893.265202165</v>
      </c>
      <c r="AA24" s="224">
        <f t="shared" si="2"/>
        <v>39740194.107240461</v>
      </c>
      <c r="AB24" s="224">
        <f t="shared" ref="AB24:AB30" si="3">K24*AB$9</f>
        <v>40955184.877253518</v>
      </c>
      <c r="AC24" s="224">
        <f t="shared" ref="AC24:AC30" si="4">L24*AC$9</f>
        <v>41411867.802688703</v>
      </c>
      <c r="AD24" s="224">
        <f t="shared" ref="AD24:AH30" si="5">M24*$AD$9</f>
        <v>40445952.395843476</v>
      </c>
      <c r="AE24" s="224">
        <f t="shared" si="5"/>
        <v>41609016.922125839</v>
      </c>
      <c r="AF24" s="224">
        <f t="shared" si="5"/>
        <v>43013940.848771021</v>
      </c>
      <c r="AG24" s="224">
        <f t="shared" si="5"/>
        <v>43481322.214719146</v>
      </c>
      <c r="AH24" s="224">
        <f t="shared" si="5"/>
        <v>44380962.539292723</v>
      </c>
      <c r="AK24" s="191"/>
      <c r="AL24" s="223" t="s">
        <v>153</v>
      </c>
      <c r="AM24" s="224">
        <f>C24*AM$9</f>
        <v>31612312.54298</v>
      </c>
      <c r="AN24" s="224">
        <f t="shared" ref="AN24:AU30" si="6">D24*AN$9</f>
        <v>29104919.921499804</v>
      </c>
      <c r="AO24" s="224">
        <f t="shared" si="6"/>
        <v>34287231.053291567</v>
      </c>
      <c r="AP24" s="224">
        <f t="shared" si="6"/>
        <v>36387293.359183751</v>
      </c>
      <c r="AQ24" s="224">
        <f t="shared" si="6"/>
        <v>37465893.631356321</v>
      </c>
      <c r="AR24" s="224">
        <f t="shared" si="6"/>
        <v>37513067.840029359</v>
      </c>
      <c r="AS24" s="224">
        <f t="shared" si="6"/>
        <v>36370715.206969693</v>
      </c>
      <c r="AT24" s="224">
        <f t="shared" si="6"/>
        <v>38609069.037774414</v>
      </c>
      <c r="AU24" s="224">
        <f t="shared" si="6"/>
        <v>40418319.157888778</v>
      </c>
      <c r="AV24" s="224">
        <f>L24*$AV$9</f>
        <v>40401822.246525571</v>
      </c>
      <c r="AW24" s="224">
        <f t="shared" ref="AW24:BA30" si="7">M24*$AV$9</f>
        <v>39459465.75204242</v>
      </c>
      <c r="AX24" s="224">
        <f t="shared" si="7"/>
        <v>40594162.850854479</v>
      </c>
      <c r="AY24" s="224">
        <f t="shared" si="7"/>
        <v>41964820.340264417</v>
      </c>
      <c r="AZ24" s="224">
        <f t="shared" si="7"/>
        <v>42420802.16070161</v>
      </c>
      <c r="BA24" s="224">
        <f t="shared" si="7"/>
        <v>43298500.03833437</v>
      </c>
    </row>
    <row r="25" spans="1:53" ht="20.100000000000001" customHeight="1" outlineLevel="1">
      <c r="A25" s="191"/>
      <c r="B25" s="223" t="s">
        <v>154</v>
      </c>
      <c r="C25" s="224">
        <v>4291000</v>
      </c>
      <c r="D25" s="225">
        <v>7594000</v>
      </c>
      <c r="E25" s="225">
        <v>7500000</v>
      </c>
      <c r="F25" s="225">
        <v>6149000</v>
      </c>
      <c r="G25" s="226">
        <v>7677000</v>
      </c>
      <c r="H25" s="224">
        <v>7878066.6297007306</v>
      </c>
      <c r="I25" s="227">
        <v>7915338.6290834136</v>
      </c>
      <c r="J25" s="225">
        <v>8246396.2999599986</v>
      </c>
      <c r="K25" s="225">
        <v>8168263.0797216455</v>
      </c>
      <c r="L25" s="229">
        <v>8300723.4774168944</v>
      </c>
      <c r="M25" s="224">
        <v>8434093.2122234013</v>
      </c>
      <c r="N25" s="225">
        <v>8555811.401138654</v>
      </c>
      <c r="O25" s="225">
        <v>8685551.1455359738</v>
      </c>
      <c r="P25" s="225">
        <v>8781547.7425129842</v>
      </c>
      <c r="Q25" s="229">
        <v>8920542.5056877956</v>
      </c>
      <c r="R25" s="191"/>
      <c r="S25" s="223" t="s">
        <v>154</v>
      </c>
      <c r="T25" s="224">
        <f t="shared" ref="T25:T30" si="8">C25*T$9</f>
        <v>5420894.5350880837</v>
      </c>
      <c r="U25" s="224">
        <f t="shared" ref="U25:U30" si="9">D25*U$9</f>
        <v>9365505.3768421393</v>
      </c>
      <c r="V25" s="224">
        <f t="shared" ref="V25:V30" si="10">E25*V$9</f>
        <v>8873207.362726476</v>
      </c>
      <c r="W25" s="224">
        <f t="shared" ref="W25:W30" si="11">F25*W$9</f>
        <v>7099760.3740925053</v>
      </c>
      <c r="X25" s="224">
        <f t="shared" ref="X25:X30" si="12">G25*X$9</f>
        <v>8615205.6266793124</v>
      </c>
      <c r="Y25" s="224">
        <f t="shared" ref="Y25:Y30" si="13">H25*Y$9</f>
        <v>8555656.0596442986</v>
      </c>
      <c r="Z25" s="224">
        <f t="shared" ref="Z25:Z30" si="14">I25*Z$9</f>
        <v>8462043.699560646</v>
      </c>
      <c r="AA25" s="224">
        <f t="shared" ref="AA25:AA30" si="15">J25*AA$9</f>
        <v>8600733.6409739051</v>
      </c>
      <c r="AB25" s="224">
        <f t="shared" si="3"/>
        <v>8276759.9327729754</v>
      </c>
      <c r="AC25" s="224">
        <f t="shared" si="4"/>
        <v>8300723.4774168944</v>
      </c>
      <c r="AD25" s="224">
        <f t="shared" si="5"/>
        <v>8434093.2122234013</v>
      </c>
      <c r="AE25" s="224">
        <f t="shared" si="5"/>
        <v>8555811.401138654</v>
      </c>
      <c r="AF25" s="224">
        <f t="shared" si="5"/>
        <v>8685551.1455359738</v>
      </c>
      <c r="AG25" s="224">
        <f t="shared" si="5"/>
        <v>8781547.7425129842</v>
      </c>
      <c r="AH25" s="224">
        <f t="shared" si="5"/>
        <v>8920542.5056877956</v>
      </c>
      <c r="AK25" s="191"/>
      <c r="AL25" s="223" t="s">
        <v>154</v>
      </c>
      <c r="AM25" s="224">
        <f t="shared" ref="AM25:AM30" si="16">C25*AM$9</f>
        <v>5291991.5159375323</v>
      </c>
      <c r="AN25" s="224">
        <f t="shared" si="6"/>
        <v>8984418.2283393145</v>
      </c>
      <c r="AO25" s="224">
        <f t="shared" si="6"/>
        <v>8659652.4322156105</v>
      </c>
      <c r="AP25" s="224">
        <f t="shared" si="6"/>
        <v>6900468.8548197327</v>
      </c>
      <c r="AQ25" s="224">
        <f t="shared" si="6"/>
        <v>8337295.7677541729</v>
      </c>
      <c r="AR25" s="224">
        <f t="shared" si="6"/>
        <v>8422197.3578782585</v>
      </c>
      <c r="AS25" s="224">
        <f t="shared" si="6"/>
        <v>8255450.8358018417</v>
      </c>
      <c r="AT25" s="224">
        <f t="shared" si="6"/>
        <v>8355930.9756710418</v>
      </c>
      <c r="AU25" s="224">
        <f t="shared" si="6"/>
        <v>8168263.0797216455</v>
      </c>
      <c r="AV25" s="224">
        <f t="shared" ref="AV25:AV30" si="17">L25*$AV$9</f>
        <v>8098266.8072359953</v>
      </c>
      <c r="AW25" s="224">
        <f t="shared" si="7"/>
        <v>8228383.621681368</v>
      </c>
      <c r="AX25" s="224">
        <f t="shared" si="7"/>
        <v>8347133.0742816143</v>
      </c>
      <c r="AY25" s="224">
        <f t="shared" si="7"/>
        <v>8473708.4346692432</v>
      </c>
      <c r="AZ25" s="224">
        <f t="shared" si="7"/>
        <v>8567363.6512321811</v>
      </c>
      <c r="BA25" s="224">
        <f t="shared" si="7"/>
        <v>8702968.2982319966</v>
      </c>
    </row>
    <row r="26" spans="1:53" ht="20.100000000000001" customHeight="1" outlineLevel="1">
      <c r="A26" s="191"/>
      <c r="B26" s="223" t="s">
        <v>0</v>
      </c>
      <c r="C26" s="224">
        <v>7434000</v>
      </c>
      <c r="D26" s="225">
        <v>9882000</v>
      </c>
      <c r="E26" s="225">
        <v>10342000</v>
      </c>
      <c r="F26" s="225">
        <v>10927000</v>
      </c>
      <c r="G26" s="226">
        <v>11121000</v>
      </c>
      <c r="H26" s="224">
        <v>10507958.09</v>
      </c>
      <c r="I26" s="227">
        <v>11019447.359999999</v>
      </c>
      <c r="J26" s="225">
        <v>10548957.73</v>
      </c>
      <c r="K26" s="225">
        <v>8772486.3200000003</v>
      </c>
      <c r="L26" s="229">
        <v>9536774.2799999993</v>
      </c>
      <c r="M26" s="224">
        <v>10610539.468690699</v>
      </c>
      <c r="N26" s="225">
        <v>11472853.206831118</v>
      </c>
      <c r="O26" s="225">
        <v>11742325.616698291</v>
      </c>
      <c r="P26" s="225">
        <v>11319178.747628082</v>
      </c>
      <c r="Q26" s="229">
        <v>10948925.237191647</v>
      </c>
      <c r="R26" s="191"/>
      <c r="S26" s="223" t="s">
        <v>0</v>
      </c>
      <c r="T26" s="224">
        <f t="shared" si="8"/>
        <v>9391500.8095653262</v>
      </c>
      <c r="U26" s="224">
        <f t="shared" si="9"/>
        <v>12187243.104286807</v>
      </c>
      <c r="V26" s="224">
        <f t="shared" si="10"/>
        <v>12235561.406042296</v>
      </c>
      <c r="W26" s="224">
        <f t="shared" si="11"/>
        <v>12616536.283575997</v>
      </c>
      <c r="X26" s="224">
        <f t="shared" si="12"/>
        <v>12480096.62293873</v>
      </c>
      <c r="Y26" s="224">
        <f t="shared" si="13"/>
        <v>11411743.455971763</v>
      </c>
      <c r="Z26" s="224">
        <f t="shared" si="14"/>
        <v>11780550.33081081</v>
      </c>
      <c r="AA26" s="224">
        <f t="shared" si="15"/>
        <v>11002233.257460939</v>
      </c>
      <c r="AB26" s="224">
        <f t="shared" si="3"/>
        <v>8889008.9086907022</v>
      </c>
      <c r="AC26" s="224">
        <f t="shared" si="4"/>
        <v>9536774.2799999993</v>
      </c>
      <c r="AD26" s="224">
        <f t="shared" si="5"/>
        <v>10610539.468690699</v>
      </c>
      <c r="AE26" s="224">
        <f t="shared" si="5"/>
        <v>11472853.206831118</v>
      </c>
      <c r="AF26" s="224">
        <f t="shared" si="5"/>
        <v>11742325.616698291</v>
      </c>
      <c r="AG26" s="224">
        <f t="shared" si="5"/>
        <v>11319178.747628082</v>
      </c>
      <c r="AH26" s="224">
        <f t="shared" si="5"/>
        <v>10948925.237191647</v>
      </c>
      <c r="AK26" s="191"/>
      <c r="AL26" s="223" t="s">
        <v>0</v>
      </c>
      <c r="AM26" s="224">
        <f t="shared" si="16"/>
        <v>9168181.0602376163</v>
      </c>
      <c r="AN26" s="224">
        <f t="shared" si="6"/>
        <v>11691338.021128407</v>
      </c>
      <c r="AO26" s="224">
        <f t="shared" si="6"/>
        <v>11941083.393863179</v>
      </c>
      <c r="AP26" s="224">
        <f t="shared" si="6"/>
        <v>12262387.8966686</v>
      </c>
      <c r="AQ26" s="224">
        <f t="shared" si="6"/>
        <v>12077512.860908449</v>
      </c>
      <c r="AR26" s="224">
        <f t="shared" si="6"/>
        <v>11233732.973093092</v>
      </c>
      <c r="AS26" s="224">
        <f t="shared" si="6"/>
        <v>11492939.23875</v>
      </c>
      <c r="AT26" s="224">
        <f t="shared" si="6"/>
        <v>10689076.713130929</v>
      </c>
      <c r="AU26" s="224">
        <f t="shared" si="6"/>
        <v>8772486.3200000003</v>
      </c>
      <c r="AV26" s="224">
        <f t="shared" si="17"/>
        <v>9304170.0292682927</v>
      </c>
      <c r="AW26" s="224">
        <f t="shared" si="7"/>
        <v>10351745.823112877</v>
      </c>
      <c r="AX26" s="224">
        <f t="shared" si="7"/>
        <v>11193027.518859629</v>
      </c>
      <c r="AY26" s="224">
        <f t="shared" si="7"/>
        <v>11455927.430925163</v>
      </c>
      <c r="AZ26" s="224">
        <f t="shared" si="7"/>
        <v>11043101.21719813</v>
      </c>
      <c r="BA26" s="224">
        <f t="shared" si="7"/>
        <v>10681878.280186974</v>
      </c>
    </row>
    <row r="27" spans="1:53" ht="20.100000000000001" customHeight="1" outlineLevel="1">
      <c r="A27" s="191"/>
      <c r="B27" s="223" t="s">
        <v>23</v>
      </c>
      <c r="C27" s="224">
        <v>5643000</v>
      </c>
      <c r="D27" s="225">
        <v>3441000</v>
      </c>
      <c r="E27" s="225">
        <v>1177000</v>
      </c>
      <c r="F27" s="225">
        <v>4416000</v>
      </c>
      <c r="G27" s="226">
        <v>4471000</v>
      </c>
      <c r="H27" s="224">
        <v>5624177.3399999999</v>
      </c>
      <c r="I27" s="227">
        <v>4824251.6099999975</v>
      </c>
      <c r="J27" s="225">
        <v>5482185.6300000008</v>
      </c>
      <c r="K27" s="225">
        <v>6588000</v>
      </c>
      <c r="L27" s="229">
        <v>6687449.5567189921</v>
      </c>
      <c r="M27" s="224">
        <v>6708776.9495578501</v>
      </c>
      <c r="N27" s="225">
        <v>6733230.9381868839</v>
      </c>
      <c r="O27" s="225">
        <v>6761297.0899703484</v>
      </c>
      <c r="P27" s="225">
        <v>6793763.3838819349</v>
      </c>
      <c r="Q27" s="229">
        <v>6845881.4570039129</v>
      </c>
      <c r="R27" s="191"/>
      <c r="S27" s="223" t="s">
        <v>23</v>
      </c>
      <c r="T27" s="224">
        <f t="shared" si="8"/>
        <v>7128899.524936392</v>
      </c>
      <c r="U27" s="224">
        <f t="shared" si="9"/>
        <v>4243706.0839760071</v>
      </c>
      <c r="V27" s="224">
        <f t="shared" si="10"/>
        <v>1392502.0087905417</v>
      </c>
      <c r="W27" s="224">
        <f t="shared" si="11"/>
        <v>5098803.352088551</v>
      </c>
      <c r="X27" s="224">
        <f t="shared" si="12"/>
        <v>5017400.5935760327</v>
      </c>
      <c r="Y27" s="224">
        <f t="shared" si="13"/>
        <v>6107910.633565315</v>
      </c>
      <c r="Z27" s="224">
        <f t="shared" si="14"/>
        <v>5157458.1776576545</v>
      </c>
      <c r="AA27" s="224">
        <f t="shared" si="15"/>
        <v>5717748.2937890636</v>
      </c>
      <c r="AB27" s="224">
        <f t="shared" si="3"/>
        <v>6675506.6413662229</v>
      </c>
      <c r="AC27" s="224">
        <f t="shared" si="4"/>
        <v>6687449.5567189921</v>
      </c>
      <c r="AD27" s="224">
        <f t="shared" si="5"/>
        <v>6708776.9495578501</v>
      </c>
      <c r="AE27" s="224">
        <f t="shared" si="5"/>
        <v>6733230.9381868839</v>
      </c>
      <c r="AF27" s="224">
        <f t="shared" si="5"/>
        <v>6761297.0899703484</v>
      </c>
      <c r="AG27" s="224">
        <f t="shared" si="5"/>
        <v>6793763.3838819349</v>
      </c>
      <c r="AH27" s="224">
        <f t="shared" si="5"/>
        <v>6845881.4570039129</v>
      </c>
      <c r="AK27" s="191"/>
      <c r="AL27" s="223" t="s">
        <v>23</v>
      </c>
      <c r="AM27" s="224">
        <f t="shared" si="16"/>
        <v>6959381.9912457447</v>
      </c>
      <c r="AN27" s="224">
        <f t="shared" si="6"/>
        <v>4071027.5380189074</v>
      </c>
      <c r="AO27" s="224">
        <f t="shared" si="6"/>
        <v>1358988.1216957031</v>
      </c>
      <c r="AP27" s="224">
        <f t="shared" si="6"/>
        <v>4955679.0474685216</v>
      </c>
      <c r="AQ27" s="224">
        <f t="shared" si="6"/>
        <v>4855548.9615251934</v>
      </c>
      <c r="AR27" s="224">
        <f t="shared" si="6"/>
        <v>6012634.0331531521</v>
      </c>
      <c r="AS27" s="224">
        <f t="shared" si="6"/>
        <v>5031543.6713671852</v>
      </c>
      <c r="AT27" s="224">
        <f t="shared" si="6"/>
        <v>5555004.0349525623</v>
      </c>
      <c r="AU27" s="224">
        <f t="shared" si="6"/>
        <v>6588000</v>
      </c>
      <c r="AV27" s="224">
        <f t="shared" si="17"/>
        <v>6524341.0309453588</v>
      </c>
      <c r="AW27" s="224">
        <f t="shared" si="7"/>
        <v>6545148.2434710739</v>
      </c>
      <c r="AX27" s="224">
        <f t="shared" si="7"/>
        <v>6569005.7933530584</v>
      </c>
      <c r="AY27" s="224">
        <f t="shared" si="7"/>
        <v>6596387.4048491213</v>
      </c>
      <c r="AZ27" s="224">
        <f t="shared" si="7"/>
        <v>6628061.8379335953</v>
      </c>
      <c r="BA27" s="224">
        <f t="shared" si="7"/>
        <v>6678908.7385404035</v>
      </c>
    </row>
    <row r="28" spans="1:53" ht="20.100000000000001" customHeight="1" outlineLevel="1">
      <c r="A28" s="191"/>
      <c r="B28" s="223" t="s">
        <v>155</v>
      </c>
      <c r="C28" s="224">
        <v>366224</v>
      </c>
      <c r="D28" s="225">
        <v>366224</v>
      </c>
      <c r="E28" s="225">
        <v>366224</v>
      </c>
      <c r="F28" s="225">
        <v>366224</v>
      </c>
      <c r="G28" s="226">
        <v>366224</v>
      </c>
      <c r="H28" s="224">
        <v>758784</v>
      </c>
      <c r="I28" s="227">
        <v>762940.68626219418</v>
      </c>
      <c r="J28" s="225">
        <v>780380.01383454073</v>
      </c>
      <c r="K28" s="225">
        <v>801153</v>
      </c>
      <c r="L28" s="229">
        <v>811808.33490000002</v>
      </c>
      <c r="M28" s="224">
        <v>1492135.3551443405</v>
      </c>
      <c r="N28" s="225">
        <v>1592159.9858594411</v>
      </c>
      <c r="O28" s="225">
        <v>1701188.3994775051</v>
      </c>
      <c r="P28" s="225">
        <v>1793946.6933365499</v>
      </c>
      <c r="Q28" s="229">
        <v>1881586.3759320462</v>
      </c>
      <c r="R28" s="191"/>
      <c r="S28" s="223" t="s">
        <v>155</v>
      </c>
      <c r="T28" s="224">
        <f t="shared" si="8"/>
        <v>462657.11494246061</v>
      </c>
      <c r="U28" s="224">
        <f t="shared" si="9"/>
        <v>451655.62827609107</v>
      </c>
      <c r="V28" s="224">
        <f t="shared" si="10"/>
        <v>433277.5324276188</v>
      </c>
      <c r="W28" s="224">
        <f t="shared" si="11"/>
        <v>422849.67364476394</v>
      </c>
      <c r="X28" s="224">
        <f t="shared" si="12"/>
        <v>410980.20912140212</v>
      </c>
      <c r="Y28" s="224">
        <f t="shared" si="13"/>
        <v>824046.71510219912</v>
      </c>
      <c r="Z28" s="224">
        <f t="shared" si="14"/>
        <v>815636.28921724053</v>
      </c>
      <c r="AA28" s="224">
        <f t="shared" si="15"/>
        <v>813911.96755399369</v>
      </c>
      <c r="AB28" s="224">
        <f t="shared" si="3"/>
        <v>811794.50094876648</v>
      </c>
      <c r="AC28" s="224">
        <f t="shared" si="4"/>
        <v>811808.33490000002</v>
      </c>
      <c r="AD28" s="224">
        <f t="shared" si="5"/>
        <v>1492135.3551443405</v>
      </c>
      <c r="AE28" s="224">
        <f t="shared" si="5"/>
        <v>1592159.9858594411</v>
      </c>
      <c r="AF28" s="224">
        <f t="shared" si="5"/>
        <v>1701188.3994775051</v>
      </c>
      <c r="AG28" s="224">
        <f t="shared" si="5"/>
        <v>1793946.6933365499</v>
      </c>
      <c r="AH28" s="224">
        <f t="shared" si="5"/>
        <v>1881586.3759320462</v>
      </c>
      <c r="AK28" s="191"/>
      <c r="AL28" s="223" t="s">
        <v>155</v>
      </c>
      <c r="AM28" s="224">
        <f t="shared" si="16"/>
        <v>451655.62827609107</v>
      </c>
      <c r="AN28" s="224">
        <f t="shared" si="6"/>
        <v>433277.5324276188</v>
      </c>
      <c r="AO28" s="224">
        <f t="shared" si="6"/>
        <v>422849.67364476394</v>
      </c>
      <c r="AP28" s="224">
        <f t="shared" si="6"/>
        <v>410980.20912140212</v>
      </c>
      <c r="AQ28" s="224">
        <f t="shared" si="6"/>
        <v>397722.78302071174</v>
      </c>
      <c r="AR28" s="224">
        <f t="shared" si="6"/>
        <v>811192.50450450438</v>
      </c>
      <c r="AS28" s="224">
        <f t="shared" si="6"/>
        <v>795723.29387502279</v>
      </c>
      <c r="AT28" s="224">
        <f t="shared" si="6"/>
        <v>790745.59276592929</v>
      </c>
      <c r="AU28" s="224">
        <f t="shared" si="6"/>
        <v>801153</v>
      </c>
      <c r="AV28" s="224">
        <f t="shared" si="17"/>
        <v>792008.13160975615</v>
      </c>
      <c r="AW28" s="224">
        <f t="shared" si="7"/>
        <v>1455741.8098969178</v>
      </c>
      <c r="AX28" s="224">
        <f t="shared" si="7"/>
        <v>1553326.8154726257</v>
      </c>
      <c r="AY28" s="224">
        <f t="shared" si="7"/>
        <v>1659695.999490249</v>
      </c>
      <c r="AZ28" s="224">
        <f t="shared" si="7"/>
        <v>1750191.8959380977</v>
      </c>
      <c r="BA28" s="224">
        <f t="shared" si="7"/>
        <v>1835694.0252995575</v>
      </c>
    </row>
    <row r="29" spans="1:53" ht="20.100000000000001" customHeight="1" outlineLevel="1">
      <c r="A29" s="191"/>
      <c r="B29" s="223" t="s">
        <v>156</v>
      </c>
      <c r="C29" s="224">
        <v>1991000</v>
      </c>
      <c r="D29" s="225">
        <v>2690100</v>
      </c>
      <c r="E29" s="225">
        <v>2690100</v>
      </c>
      <c r="F29" s="225">
        <v>2690100</v>
      </c>
      <c r="G29" s="226">
        <v>2690100</v>
      </c>
      <c r="H29" s="224">
        <v>2390100</v>
      </c>
      <c r="I29" s="227">
        <v>2390100</v>
      </c>
      <c r="J29" s="225">
        <v>2390100</v>
      </c>
      <c r="K29" s="225"/>
      <c r="L29" s="229"/>
      <c r="M29" s="224"/>
      <c r="N29" s="225"/>
      <c r="O29" s="225"/>
      <c r="P29" s="225"/>
      <c r="Q29" s="229"/>
      <c r="R29" s="191"/>
      <c r="S29" s="223" t="s">
        <v>156</v>
      </c>
      <c r="T29" s="224">
        <f t="shared" si="8"/>
        <v>2515264.7446656665</v>
      </c>
      <c r="U29" s="224">
        <f t="shared" si="9"/>
        <v>3317638.4006114085</v>
      </c>
      <c r="V29" s="224">
        <f t="shared" si="10"/>
        <v>3182642.0168627328</v>
      </c>
      <c r="W29" s="224">
        <f t="shared" si="11"/>
        <v>3106044.134387095</v>
      </c>
      <c r="X29" s="224">
        <f t="shared" si="12"/>
        <v>3018856.9306148258</v>
      </c>
      <c r="Y29" s="224">
        <f t="shared" si="13"/>
        <v>2595671.5663031456</v>
      </c>
      <c r="Z29" s="224">
        <f t="shared" si="14"/>
        <v>2555181.9819819815</v>
      </c>
      <c r="AA29" s="224">
        <f t="shared" si="15"/>
        <v>2492799.609375</v>
      </c>
      <c r="AB29" s="224">
        <f t="shared" si="3"/>
        <v>0</v>
      </c>
      <c r="AC29" s="224">
        <f t="shared" si="4"/>
        <v>0</v>
      </c>
      <c r="AD29" s="224">
        <f t="shared" si="5"/>
        <v>0</v>
      </c>
      <c r="AE29" s="224">
        <f t="shared" si="5"/>
        <v>0</v>
      </c>
      <c r="AF29" s="224">
        <f t="shared" si="5"/>
        <v>0</v>
      </c>
      <c r="AG29" s="224">
        <f t="shared" si="5"/>
        <v>0</v>
      </c>
      <c r="AH29" s="224">
        <f t="shared" si="5"/>
        <v>0</v>
      </c>
      <c r="AK29" s="191"/>
      <c r="AL29" s="223" t="s">
        <v>156</v>
      </c>
      <c r="AM29" s="224">
        <f t="shared" si="16"/>
        <v>2455454.4647475244</v>
      </c>
      <c r="AN29" s="224">
        <f t="shared" si="6"/>
        <v>3182642.0168627328</v>
      </c>
      <c r="AO29" s="224">
        <f t="shared" si="6"/>
        <v>3106044.134387095</v>
      </c>
      <c r="AP29" s="224">
        <f t="shared" si="6"/>
        <v>3018856.9306148258</v>
      </c>
      <c r="AQ29" s="224">
        <f t="shared" si="6"/>
        <v>2921474.4489820893</v>
      </c>
      <c r="AR29" s="224">
        <f t="shared" si="6"/>
        <v>2555181.9819819815</v>
      </c>
      <c r="AS29" s="224">
        <f t="shared" si="6"/>
        <v>2492799.609375</v>
      </c>
      <c r="AT29" s="224">
        <f t="shared" si="6"/>
        <v>2421847.0588235292</v>
      </c>
      <c r="AU29" s="224">
        <f t="shared" si="6"/>
        <v>0</v>
      </c>
      <c r="AV29" s="224">
        <f t="shared" si="17"/>
        <v>0</v>
      </c>
      <c r="AW29" s="224">
        <f t="shared" si="7"/>
        <v>0</v>
      </c>
      <c r="AX29" s="224">
        <f t="shared" si="7"/>
        <v>0</v>
      </c>
      <c r="AY29" s="224">
        <f t="shared" si="7"/>
        <v>0</v>
      </c>
      <c r="AZ29" s="224">
        <f t="shared" si="7"/>
        <v>0</v>
      </c>
      <c r="BA29" s="224">
        <f t="shared" si="7"/>
        <v>0</v>
      </c>
    </row>
    <row r="30" spans="1:53" ht="20.100000000000001" customHeight="1" outlineLevel="1">
      <c r="A30" s="191"/>
      <c r="B30" s="223" t="s">
        <v>157</v>
      </c>
      <c r="C30" s="231">
        <v>4286000</v>
      </c>
      <c r="D30" s="232">
        <v>3611000</v>
      </c>
      <c r="E30" s="232">
        <v>2219000</v>
      </c>
      <c r="F30" s="232">
        <v>0</v>
      </c>
      <c r="G30" s="233">
        <v>0</v>
      </c>
      <c r="H30" s="231">
        <v>0</v>
      </c>
      <c r="I30" s="234">
        <v>0</v>
      </c>
      <c r="J30" s="232">
        <v>0</v>
      </c>
      <c r="K30" s="235"/>
      <c r="L30" s="236"/>
      <c r="M30" s="231"/>
      <c r="N30" s="235"/>
      <c r="O30" s="235"/>
      <c r="P30" s="235"/>
      <c r="Q30" s="236"/>
      <c r="R30" s="191"/>
      <c r="S30" s="223" t="s">
        <v>157</v>
      </c>
      <c r="T30" s="224">
        <f t="shared" si="8"/>
        <v>5414577.9485871652</v>
      </c>
      <c r="U30" s="224">
        <f t="shared" si="9"/>
        <v>4453363.1703683119</v>
      </c>
      <c r="V30" s="224">
        <f t="shared" si="10"/>
        <v>2625286.2850520071</v>
      </c>
      <c r="W30" s="224">
        <f t="shared" si="11"/>
        <v>0</v>
      </c>
      <c r="X30" s="224">
        <f t="shared" si="12"/>
        <v>0</v>
      </c>
      <c r="Y30" s="224">
        <f t="shared" si="13"/>
        <v>0</v>
      </c>
      <c r="Z30" s="224">
        <f t="shared" si="14"/>
        <v>0</v>
      </c>
      <c r="AA30" s="224">
        <f t="shared" si="15"/>
        <v>0</v>
      </c>
      <c r="AB30" s="224">
        <f t="shared" si="3"/>
        <v>0</v>
      </c>
      <c r="AC30" s="224">
        <f t="shared" si="4"/>
        <v>0</v>
      </c>
      <c r="AD30" s="224">
        <f t="shared" si="5"/>
        <v>0</v>
      </c>
      <c r="AE30" s="224">
        <f t="shared" si="5"/>
        <v>0</v>
      </c>
      <c r="AF30" s="224">
        <f t="shared" si="5"/>
        <v>0</v>
      </c>
      <c r="AG30" s="224">
        <f t="shared" si="5"/>
        <v>0</v>
      </c>
      <c r="AH30" s="224">
        <f t="shared" si="5"/>
        <v>0</v>
      </c>
      <c r="AK30" s="191"/>
      <c r="AL30" s="223" t="s">
        <v>157</v>
      </c>
      <c r="AM30" s="224">
        <f t="shared" si="16"/>
        <v>5285825.1310436409</v>
      </c>
      <c r="AN30" s="224">
        <f t="shared" si="6"/>
        <v>4272153.5715740407</v>
      </c>
      <c r="AO30" s="224">
        <f t="shared" si="6"/>
        <v>2562102.4996115253</v>
      </c>
      <c r="AP30" s="224">
        <f t="shared" si="6"/>
        <v>0</v>
      </c>
      <c r="AQ30" s="224">
        <f t="shared" si="6"/>
        <v>0</v>
      </c>
      <c r="AR30" s="224">
        <f t="shared" si="6"/>
        <v>0</v>
      </c>
      <c r="AS30" s="224">
        <f t="shared" si="6"/>
        <v>0</v>
      </c>
      <c r="AT30" s="224">
        <f t="shared" si="6"/>
        <v>0</v>
      </c>
      <c r="AU30" s="224">
        <f t="shared" si="6"/>
        <v>0</v>
      </c>
      <c r="AV30" s="224">
        <f t="shared" si="17"/>
        <v>0</v>
      </c>
      <c r="AW30" s="224">
        <f t="shared" si="7"/>
        <v>0</v>
      </c>
      <c r="AX30" s="224">
        <f t="shared" si="7"/>
        <v>0</v>
      </c>
      <c r="AY30" s="224">
        <f t="shared" si="7"/>
        <v>0</v>
      </c>
      <c r="AZ30" s="224">
        <f t="shared" si="7"/>
        <v>0</v>
      </c>
      <c r="BA30" s="224">
        <f t="shared" si="7"/>
        <v>0</v>
      </c>
    </row>
    <row r="31" spans="1:53" ht="20.100000000000001" customHeight="1" outlineLevel="1">
      <c r="A31" s="191"/>
      <c r="B31" s="237" t="s">
        <v>158</v>
      </c>
      <c r="C31" s="238">
        <v>49644000</v>
      </c>
      <c r="D31" s="239">
        <v>52185000</v>
      </c>
      <c r="E31" s="239">
        <v>53990000</v>
      </c>
      <c r="F31" s="239">
        <v>56973000</v>
      </c>
      <c r="G31" s="240">
        <v>60824000</v>
      </c>
      <c r="H31" s="238">
        <v>62248556.82017763</v>
      </c>
      <c r="I31" s="239">
        <v>61784374.513751008</v>
      </c>
      <c r="J31" s="239">
        <v>65550977.319688022</v>
      </c>
      <c r="K31" s="239">
        <f t="shared" ref="K31:Q31" si="18">SUM(K24:K30)</f>
        <v>64748221.557610422</v>
      </c>
      <c r="L31" s="241">
        <f t="shared" si="18"/>
        <v>66748623.451724589</v>
      </c>
      <c r="M31" s="238">
        <f t="shared" si="18"/>
        <v>67691497.381459773</v>
      </c>
      <c r="N31" s="239">
        <f t="shared" si="18"/>
        <v>69963072.45414193</v>
      </c>
      <c r="O31" s="239">
        <f t="shared" si="18"/>
        <v>71904303.100453153</v>
      </c>
      <c r="P31" s="239">
        <f t="shared" si="18"/>
        <v>72169758.782078698</v>
      </c>
      <c r="Q31" s="242">
        <f t="shared" si="18"/>
        <v>72977898.115108132</v>
      </c>
      <c r="R31" s="191"/>
      <c r="S31" s="237" t="s">
        <v>158</v>
      </c>
      <c r="T31" s="238">
        <f>SUM(T24:T30)</f>
        <v>62716124.050317608</v>
      </c>
      <c r="U31" s="238">
        <f t="shared" ref="U31:AH31" si="19">SUM(U24:U30)</f>
        <v>64358559.137543716</v>
      </c>
      <c r="V31" s="238">
        <f t="shared" si="19"/>
        <v>63875262.068480335</v>
      </c>
      <c r="W31" s="238">
        <f t="shared" si="19"/>
        <v>65782183.736082666</v>
      </c>
      <c r="X31" s="238">
        <f t="shared" si="19"/>
        <v>68257296.735331833</v>
      </c>
      <c r="Y31" s="238">
        <f t="shared" si="19"/>
        <v>67602530.848726332</v>
      </c>
      <c r="Z31" s="238">
        <f t="shared" si="19"/>
        <v>66051763.744430497</v>
      </c>
      <c r="AA31" s="238">
        <f t="shared" si="19"/>
        <v>68367620.876393363</v>
      </c>
      <c r="AB31" s="320">
        <f t="shared" si="19"/>
        <v>65608254.861032188</v>
      </c>
      <c r="AC31" s="238">
        <f>SUM(AC24:AC30)</f>
        <v>66748623.451724589</v>
      </c>
      <c r="AD31" s="238">
        <f t="shared" si="19"/>
        <v>67691497.381459773</v>
      </c>
      <c r="AE31" s="238">
        <f t="shared" si="19"/>
        <v>69963072.45414193</v>
      </c>
      <c r="AF31" s="238">
        <f t="shared" si="19"/>
        <v>71904303.100453153</v>
      </c>
      <c r="AG31" s="238">
        <f t="shared" si="19"/>
        <v>72169758.782078698</v>
      </c>
      <c r="AH31" s="238">
        <f t="shared" si="19"/>
        <v>72977898.115108132</v>
      </c>
      <c r="AK31" s="191"/>
      <c r="AL31" s="237" t="s">
        <v>158</v>
      </c>
      <c r="AM31" s="238">
        <f t="shared" ref="AM31" si="20">SUM(AM24:AM30)</f>
        <v>61224802.334468149</v>
      </c>
      <c r="AN31" s="238">
        <f t="shared" ref="AN31:AU31" si="21">SUM(AN24:AN30)</f>
        <v>61739776.829850823</v>
      </c>
      <c r="AO31" s="238">
        <f t="shared" si="21"/>
        <v>62337951.30870945</v>
      </c>
      <c r="AP31" s="238">
        <f t="shared" si="21"/>
        <v>63935666.297876827</v>
      </c>
      <c r="AQ31" s="238">
        <f t="shared" si="21"/>
        <v>66055448.453546941</v>
      </c>
      <c r="AR31" s="238">
        <f t="shared" si="21"/>
        <v>66548006.690640345</v>
      </c>
      <c r="AS31" s="238">
        <f t="shared" si="21"/>
        <v>64439171.856138736</v>
      </c>
      <c r="AT31" s="238">
        <f t="shared" si="21"/>
        <v>66421673.413118392</v>
      </c>
      <c r="AU31" s="320">
        <f t="shared" si="21"/>
        <v>64748221.557610422</v>
      </c>
      <c r="AV31" s="238">
        <f>SUM(AV24:AV30)</f>
        <v>65120608.245584972</v>
      </c>
      <c r="AW31" s="238">
        <f t="shared" ref="AW31:BA31" si="22">SUM(AW24:AW30)</f>
        <v>66040485.250204653</v>
      </c>
      <c r="AX31" s="238">
        <f t="shared" si="22"/>
        <v>68256656.052821398</v>
      </c>
      <c r="AY31" s="238">
        <f t="shared" si="22"/>
        <v>70150539.610198185</v>
      </c>
      <c r="AZ31" s="238">
        <f t="shared" si="22"/>
        <v>70409520.763003618</v>
      </c>
      <c r="BA31" s="238">
        <f t="shared" si="22"/>
        <v>71197949.380593315</v>
      </c>
    </row>
    <row r="32" spans="1:53" ht="19.5" customHeight="1" outlineLevel="1">
      <c r="A32" s="191"/>
      <c r="B32" s="219" t="s">
        <v>159</v>
      </c>
      <c r="C32" s="243"/>
      <c r="D32" s="244"/>
      <c r="E32" s="244"/>
      <c r="F32" s="244"/>
      <c r="G32" s="245"/>
      <c r="H32" s="246"/>
      <c r="I32" s="244"/>
      <c r="J32" s="244"/>
      <c r="K32" s="244"/>
      <c r="L32" s="247"/>
      <c r="M32" s="246"/>
      <c r="N32" s="244"/>
      <c r="O32" s="244"/>
      <c r="P32" s="244"/>
      <c r="Q32" s="247"/>
      <c r="R32" s="191"/>
      <c r="S32" s="219" t="s">
        <v>159</v>
      </c>
      <c r="T32" s="243"/>
      <c r="U32" s="244"/>
      <c r="V32" s="244"/>
      <c r="W32" s="244"/>
      <c r="X32" s="245"/>
      <c r="Y32" s="246"/>
      <c r="Z32" s="244"/>
      <c r="AA32" s="244"/>
      <c r="AB32" s="321"/>
      <c r="AC32" s="247"/>
      <c r="AD32" s="246"/>
      <c r="AE32" s="244"/>
      <c r="AF32" s="244"/>
      <c r="AG32" s="244"/>
      <c r="AH32" s="247"/>
      <c r="AK32" s="191"/>
      <c r="AL32" s="219" t="s">
        <v>159</v>
      </c>
      <c r="AM32" s="244"/>
      <c r="AN32" s="244"/>
      <c r="AO32" s="244"/>
      <c r="AP32" s="244"/>
      <c r="AQ32" s="245"/>
      <c r="AR32" s="246"/>
      <c r="AS32" s="244"/>
      <c r="AT32" s="244"/>
      <c r="AU32" s="321"/>
      <c r="AV32" s="247"/>
      <c r="AW32" s="246"/>
      <c r="AX32" s="244"/>
      <c r="AY32" s="244"/>
      <c r="AZ32" s="244"/>
      <c r="BA32" s="247"/>
    </row>
    <row r="33" spans="1:53" ht="20.100000000000001" customHeight="1" outlineLevel="1">
      <c r="A33" s="191"/>
      <c r="B33" s="223" t="s">
        <v>98</v>
      </c>
      <c r="C33" s="224">
        <v>0</v>
      </c>
      <c r="D33" s="225">
        <v>0</v>
      </c>
      <c r="E33" s="225">
        <v>0</v>
      </c>
      <c r="F33" s="225">
        <v>0</v>
      </c>
      <c r="G33" s="226">
        <v>0</v>
      </c>
      <c r="H33" s="224">
        <v>367217</v>
      </c>
      <c r="I33" s="225">
        <v>454078</v>
      </c>
      <c r="J33" s="225">
        <v>317359</v>
      </c>
      <c r="K33" s="225">
        <v>435112.9621364536</v>
      </c>
      <c r="L33" s="229">
        <v>449710.30022103142</v>
      </c>
      <c r="M33" s="224">
        <v>453141.56224056741</v>
      </c>
      <c r="N33" s="225">
        <v>458552.47877684917</v>
      </c>
      <c r="O33" s="225">
        <v>464184.6324019818</v>
      </c>
      <c r="P33" s="225">
        <v>470214.38664434175</v>
      </c>
      <c r="Q33" s="229">
        <v>476446.59369442362</v>
      </c>
      <c r="R33" s="191"/>
      <c r="S33" s="223" t="s">
        <v>98</v>
      </c>
      <c r="T33" s="224">
        <f>C33*T$9</f>
        <v>0</v>
      </c>
      <c r="U33" s="224">
        <f t="shared" ref="U33:AC38" si="23">D33*U$9</f>
        <v>0</v>
      </c>
      <c r="V33" s="224">
        <f t="shared" si="23"/>
        <v>0</v>
      </c>
      <c r="W33" s="224">
        <f t="shared" si="23"/>
        <v>0</v>
      </c>
      <c r="X33" s="224">
        <f t="shared" si="23"/>
        <v>0</v>
      </c>
      <c r="Y33" s="224">
        <f t="shared" si="23"/>
        <v>398801.19056237908</v>
      </c>
      <c r="Z33" s="224">
        <f t="shared" si="23"/>
        <v>485440.74474474468</v>
      </c>
      <c r="AA33" s="224">
        <f t="shared" si="23"/>
        <v>330995.51953125</v>
      </c>
      <c r="AB33" s="224">
        <f t="shared" si="23"/>
        <v>440892.45119708957</v>
      </c>
      <c r="AC33" s="224">
        <f t="shared" si="23"/>
        <v>449710.30022103142</v>
      </c>
      <c r="AD33" s="224">
        <f t="shared" ref="AD33:AH38" si="24">M33*$AD$9</f>
        <v>453141.56224056741</v>
      </c>
      <c r="AE33" s="224">
        <f t="shared" si="24"/>
        <v>458552.47877684917</v>
      </c>
      <c r="AF33" s="224">
        <f t="shared" si="24"/>
        <v>464184.6324019818</v>
      </c>
      <c r="AG33" s="224">
        <f t="shared" si="24"/>
        <v>470214.38664434175</v>
      </c>
      <c r="AH33" s="224">
        <f t="shared" si="24"/>
        <v>476446.59369442362</v>
      </c>
      <c r="AK33" s="191"/>
      <c r="AL33" s="223" t="s">
        <v>98</v>
      </c>
      <c r="AM33" s="224">
        <f>C33*AM$9</f>
        <v>0</v>
      </c>
      <c r="AN33" s="224">
        <f t="shared" ref="AN33:AU38" si="25">D33*AN$9</f>
        <v>0</v>
      </c>
      <c r="AO33" s="224">
        <f t="shared" si="25"/>
        <v>0</v>
      </c>
      <c r="AP33" s="224">
        <f t="shared" si="25"/>
        <v>0</v>
      </c>
      <c r="AQ33" s="224">
        <f t="shared" si="25"/>
        <v>0</v>
      </c>
      <c r="AR33" s="224">
        <f t="shared" si="25"/>
        <v>392580.33633633627</v>
      </c>
      <c r="AS33" s="224">
        <f t="shared" si="25"/>
        <v>473589.1640625</v>
      </c>
      <c r="AT33" s="224">
        <f t="shared" si="25"/>
        <v>321574.39468690701</v>
      </c>
      <c r="AU33" s="224">
        <f t="shared" si="25"/>
        <v>435112.9621364536</v>
      </c>
      <c r="AV33" s="231">
        <f>L33*$AV$9</f>
        <v>438741.75631320145</v>
      </c>
      <c r="AW33" s="231">
        <f t="shared" ref="AW33:BA38" si="26">M33*$AV$9</f>
        <v>442089.32901518774</v>
      </c>
      <c r="AX33" s="231">
        <f t="shared" si="26"/>
        <v>447368.27197741385</v>
      </c>
      <c r="AY33" s="231">
        <f t="shared" si="26"/>
        <v>452863.05600193352</v>
      </c>
      <c r="AZ33" s="231">
        <f t="shared" si="26"/>
        <v>458745.74306765053</v>
      </c>
      <c r="BA33" s="231">
        <f t="shared" si="26"/>
        <v>464825.94506773038</v>
      </c>
    </row>
    <row r="34" spans="1:53" ht="20.100000000000001" customHeight="1" outlineLevel="1">
      <c r="A34" s="191"/>
      <c r="B34" s="223" t="s">
        <v>75</v>
      </c>
      <c r="C34" s="224">
        <v>0</v>
      </c>
      <c r="D34" s="225">
        <v>0</v>
      </c>
      <c r="E34" s="225">
        <v>0</v>
      </c>
      <c r="F34" s="225">
        <v>0</v>
      </c>
      <c r="G34" s="226">
        <v>0</v>
      </c>
      <c r="H34" s="224">
        <v>237210</v>
      </c>
      <c r="I34" s="225">
        <v>324303</v>
      </c>
      <c r="J34" s="225">
        <v>427931</v>
      </c>
      <c r="K34" s="225">
        <v>327507.43703442963</v>
      </c>
      <c r="L34" s="229">
        <v>338494.78330913308</v>
      </c>
      <c r="M34" s="224">
        <v>341077.4777531093</v>
      </c>
      <c r="N34" s="225">
        <v>345150.24864484178</v>
      </c>
      <c r="O34" s="225">
        <v>349389.54363089392</v>
      </c>
      <c r="P34" s="225">
        <v>353928.11069211486</v>
      </c>
      <c r="Q34" s="229">
        <v>358619.06300945842</v>
      </c>
      <c r="R34" s="191"/>
      <c r="S34" s="223" t="s">
        <v>75</v>
      </c>
      <c r="T34" s="224">
        <f t="shared" ref="T34:T38" si="27">C34*T$9</f>
        <v>0</v>
      </c>
      <c r="U34" s="224">
        <f t="shared" si="23"/>
        <v>0</v>
      </c>
      <c r="V34" s="224">
        <f t="shared" si="23"/>
        <v>0</v>
      </c>
      <c r="W34" s="224">
        <f t="shared" si="23"/>
        <v>0</v>
      </c>
      <c r="X34" s="224">
        <f t="shared" si="23"/>
        <v>0</v>
      </c>
      <c r="Y34" s="224">
        <f t="shared" si="23"/>
        <v>257612.33933424088</v>
      </c>
      <c r="Z34" s="224">
        <f t="shared" si="23"/>
        <v>346702.30630630627</v>
      </c>
      <c r="AA34" s="224">
        <f t="shared" si="23"/>
        <v>446318.66015625</v>
      </c>
      <c r="AB34" s="224">
        <f t="shared" si="23"/>
        <v>331857.63069522846</v>
      </c>
      <c r="AC34" s="224">
        <f t="shared" si="23"/>
        <v>338494.78330913308</v>
      </c>
      <c r="AD34" s="224">
        <f t="shared" si="24"/>
        <v>341077.4777531093</v>
      </c>
      <c r="AE34" s="224">
        <f t="shared" si="24"/>
        <v>345150.24864484178</v>
      </c>
      <c r="AF34" s="224">
        <f t="shared" si="24"/>
        <v>349389.54363089392</v>
      </c>
      <c r="AG34" s="224">
        <f t="shared" si="24"/>
        <v>353928.11069211486</v>
      </c>
      <c r="AH34" s="224">
        <f t="shared" si="24"/>
        <v>358619.06300945842</v>
      </c>
      <c r="AK34" s="191"/>
      <c r="AL34" s="223" t="s">
        <v>75</v>
      </c>
      <c r="AM34" s="224">
        <f t="shared" ref="AM34:AM38" si="28">C34*AM$9</f>
        <v>0</v>
      </c>
      <c r="AN34" s="224">
        <f t="shared" si="25"/>
        <v>0</v>
      </c>
      <c r="AO34" s="224">
        <f t="shared" si="25"/>
        <v>0</v>
      </c>
      <c r="AP34" s="224">
        <f t="shared" si="25"/>
        <v>0</v>
      </c>
      <c r="AQ34" s="224">
        <f t="shared" si="25"/>
        <v>0</v>
      </c>
      <c r="AR34" s="224">
        <f t="shared" si="25"/>
        <v>253593.87387387385</v>
      </c>
      <c r="AS34" s="224">
        <f t="shared" si="25"/>
        <v>338237.89453125</v>
      </c>
      <c r="AT34" s="224">
        <f t="shared" si="25"/>
        <v>433615.09297912708</v>
      </c>
      <c r="AU34" s="224">
        <f t="shared" si="25"/>
        <v>327507.43703442963</v>
      </c>
      <c r="AV34" s="231">
        <f t="shared" ref="AV34:AV38" si="29">L34*$AV$9</f>
        <v>330238.8129845201</v>
      </c>
      <c r="AW34" s="231">
        <f t="shared" si="26"/>
        <v>332758.51488108229</v>
      </c>
      <c r="AX34" s="231">
        <f t="shared" si="26"/>
        <v>336731.94989740662</v>
      </c>
      <c r="AY34" s="231">
        <f t="shared" si="26"/>
        <v>340867.84744477458</v>
      </c>
      <c r="AZ34" s="231">
        <f t="shared" si="26"/>
        <v>345295.71774840477</v>
      </c>
      <c r="BA34" s="231">
        <f t="shared" si="26"/>
        <v>349872.25659459364</v>
      </c>
    </row>
    <row r="35" spans="1:53" ht="20.100000000000001" customHeight="1" outlineLevel="1">
      <c r="A35" s="191"/>
      <c r="B35" s="223" t="s">
        <v>76</v>
      </c>
      <c r="C35" s="224">
        <v>0</v>
      </c>
      <c r="D35" s="225">
        <v>0</v>
      </c>
      <c r="E35" s="225">
        <v>0</v>
      </c>
      <c r="F35" s="225">
        <v>0</v>
      </c>
      <c r="G35" s="226">
        <v>0</v>
      </c>
      <c r="H35" s="224">
        <v>796641</v>
      </c>
      <c r="I35" s="225">
        <v>808950.60000000289</v>
      </c>
      <c r="J35" s="225">
        <v>994906.09999999194</v>
      </c>
      <c r="K35" s="225">
        <v>1209192.7351525617</v>
      </c>
      <c r="L35" s="229">
        <v>1249759.2011060668</v>
      </c>
      <c r="M35" s="224">
        <v>1259294.7871894038</v>
      </c>
      <c r="N35" s="225">
        <v>1274331.8960221601</v>
      </c>
      <c r="O35" s="225">
        <v>1289983.8297483674</v>
      </c>
      <c r="P35" s="225">
        <v>1306740.708212334</v>
      </c>
      <c r="Q35" s="229">
        <v>1324060.2094561565</v>
      </c>
      <c r="R35" s="191"/>
      <c r="S35" s="223" t="s">
        <v>76</v>
      </c>
      <c r="T35" s="224">
        <f t="shared" si="27"/>
        <v>0</v>
      </c>
      <c r="U35" s="224">
        <f t="shared" si="23"/>
        <v>0</v>
      </c>
      <c r="V35" s="224">
        <f t="shared" si="23"/>
        <v>0</v>
      </c>
      <c r="W35" s="224">
        <f t="shared" si="23"/>
        <v>0</v>
      </c>
      <c r="X35" s="224">
        <f t="shared" si="23"/>
        <v>0</v>
      </c>
      <c r="Y35" s="224">
        <f t="shared" si="23"/>
        <v>865159.78086745495</v>
      </c>
      <c r="Z35" s="224">
        <f t="shared" si="23"/>
        <v>864824.06486486783</v>
      </c>
      <c r="AA35" s="224">
        <f t="shared" si="23"/>
        <v>1037655.9714843666</v>
      </c>
      <c r="AB35" s="224">
        <f t="shared" si="23"/>
        <v>1225254.1187314382</v>
      </c>
      <c r="AC35" s="224">
        <f t="shared" si="23"/>
        <v>1249759.2011060668</v>
      </c>
      <c r="AD35" s="224">
        <f t="shared" si="24"/>
        <v>1259294.7871894038</v>
      </c>
      <c r="AE35" s="224">
        <f t="shared" si="24"/>
        <v>1274331.8960221601</v>
      </c>
      <c r="AF35" s="224">
        <f t="shared" si="24"/>
        <v>1289983.8297483674</v>
      </c>
      <c r="AG35" s="224">
        <f t="shared" si="24"/>
        <v>1306740.708212334</v>
      </c>
      <c r="AH35" s="224">
        <f t="shared" si="24"/>
        <v>1324060.2094561565</v>
      </c>
      <c r="AK35" s="191"/>
      <c r="AL35" s="223" t="s">
        <v>76</v>
      </c>
      <c r="AM35" s="224">
        <f t="shared" si="28"/>
        <v>0</v>
      </c>
      <c r="AN35" s="224">
        <f t="shared" si="25"/>
        <v>0</v>
      </c>
      <c r="AO35" s="224">
        <f t="shared" si="25"/>
        <v>0</v>
      </c>
      <c r="AP35" s="224">
        <f t="shared" si="25"/>
        <v>0</v>
      </c>
      <c r="AQ35" s="224">
        <f t="shared" si="25"/>
        <v>0</v>
      </c>
      <c r="AR35" s="224">
        <f t="shared" si="25"/>
        <v>851664.25225225219</v>
      </c>
      <c r="AS35" s="224">
        <f t="shared" si="25"/>
        <v>843710.19609375298</v>
      </c>
      <c r="AT35" s="224">
        <f t="shared" si="25"/>
        <v>1008121.1715369937</v>
      </c>
      <c r="AU35" s="224">
        <f t="shared" si="25"/>
        <v>1209192.7351525617</v>
      </c>
      <c r="AV35" s="231">
        <f t="shared" si="29"/>
        <v>1219277.2693717727</v>
      </c>
      <c r="AW35" s="231">
        <f t="shared" si="26"/>
        <v>1228580.2801847842</v>
      </c>
      <c r="AX35" s="231">
        <f t="shared" si="26"/>
        <v>1243250.630265522</v>
      </c>
      <c r="AY35" s="231">
        <f t="shared" si="26"/>
        <v>1258520.8095106024</v>
      </c>
      <c r="AZ35" s="231">
        <f t="shared" si="26"/>
        <v>1274868.9836217894</v>
      </c>
      <c r="BA35" s="231">
        <f t="shared" si="26"/>
        <v>1291766.0580060065</v>
      </c>
    </row>
    <row r="36" spans="1:53" ht="20.100000000000001" customHeight="1" outlineLevel="1">
      <c r="A36" s="191"/>
      <c r="B36" s="223" t="s">
        <v>77</v>
      </c>
      <c r="C36" s="224"/>
      <c r="D36" s="225"/>
      <c r="E36" s="225"/>
      <c r="F36" s="225"/>
      <c r="G36" s="226"/>
      <c r="H36" s="224"/>
      <c r="I36" s="225"/>
      <c r="J36" s="225"/>
      <c r="K36" s="225"/>
      <c r="L36" s="229"/>
      <c r="M36" s="224">
        <v>100805.4193548387</v>
      </c>
      <c r="N36" s="225">
        <v>100805.4193548387</v>
      </c>
      <c r="O36" s="225">
        <v>100805.4193548387</v>
      </c>
      <c r="P36" s="225">
        <v>100805.4193548387</v>
      </c>
      <c r="Q36" s="229">
        <v>100805.4193548387</v>
      </c>
      <c r="R36" s="191"/>
      <c r="S36" s="223" t="s">
        <v>77</v>
      </c>
      <c r="T36" s="224">
        <f t="shared" si="27"/>
        <v>0</v>
      </c>
      <c r="U36" s="224">
        <f t="shared" si="23"/>
        <v>0</v>
      </c>
      <c r="V36" s="224">
        <f t="shared" si="23"/>
        <v>0</v>
      </c>
      <c r="W36" s="224">
        <f t="shared" si="23"/>
        <v>0</v>
      </c>
      <c r="X36" s="224">
        <f t="shared" si="23"/>
        <v>0</v>
      </c>
      <c r="Y36" s="224">
        <f t="shared" si="23"/>
        <v>0</v>
      </c>
      <c r="Z36" s="224">
        <f t="shared" si="23"/>
        <v>0</v>
      </c>
      <c r="AA36" s="224">
        <f t="shared" si="23"/>
        <v>0</v>
      </c>
      <c r="AB36" s="224">
        <f t="shared" si="23"/>
        <v>0</v>
      </c>
      <c r="AC36" s="224">
        <f t="shared" si="23"/>
        <v>0</v>
      </c>
      <c r="AD36" s="224">
        <f t="shared" si="24"/>
        <v>100805.4193548387</v>
      </c>
      <c r="AE36" s="224">
        <f t="shared" si="24"/>
        <v>100805.4193548387</v>
      </c>
      <c r="AF36" s="224">
        <f t="shared" si="24"/>
        <v>100805.4193548387</v>
      </c>
      <c r="AG36" s="224">
        <f t="shared" si="24"/>
        <v>100805.4193548387</v>
      </c>
      <c r="AH36" s="224">
        <f t="shared" si="24"/>
        <v>100805.4193548387</v>
      </c>
      <c r="AK36" s="191"/>
      <c r="AL36" s="223" t="s">
        <v>77</v>
      </c>
      <c r="AM36" s="224">
        <f t="shared" si="28"/>
        <v>0</v>
      </c>
      <c r="AN36" s="224">
        <f t="shared" si="25"/>
        <v>0</v>
      </c>
      <c r="AO36" s="224">
        <f t="shared" si="25"/>
        <v>0</v>
      </c>
      <c r="AP36" s="224">
        <f t="shared" si="25"/>
        <v>0</v>
      </c>
      <c r="AQ36" s="224">
        <f t="shared" si="25"/>
        <v>0</v>
      </c>
      <c r="AR36" s="224">
        <f t="shared" si="25"/>
        <v>0</v>
      </c>
      <c r="AS36" s="224">
        <f t="shared" si="25"/>
        <v>0</v>
      </c>
      <c r="AT36" s="224">
        <f t="shared" si="25"/>
        <v>0</v>
      </c>
      <c r="AU36" s="224">
        <f t="shared" si="25"/>
        <v>0</v>
      </c>
      <c r="AV36" s="231">
        <f t="shared" si="29"/>
        <v>0</v>
      </c>
      <c r="AW36" s="231">
        <f t="shared" si="26"/>
        <v>98346.750590086536</v>
      </c>
      <c r="AX36" s="231">
        <f t="shared" si="26"/>
        <v>98346.750590086536</v>
      </c>
      <c r="AY36" s="231">
        <f t="shared" si="26"/>
        <v>98346.750590086536</v>
      </c>
      <c r="AZ36" s="231">
        <f t="shared" si="26"/>
        <v>98346.750590086536</v>
      </c>
      <c r="BA36" s="231">
        <f t="shared" si="26"/>
        <v>98346.750590086536</v>
      </c>
    </row>
    <row r="37" spans="1:53" ht="20.100000000000001" customHeight="1" outlineLevel="1">
      <c r="A37" s="191"/>
      <c r="B37" s="223" t="s">
        <v>78</v>
      </c>
      <c r="C37" s="224"/>
      <c r="D37" s="225"/>
      <c r="E37" s="225"/>
      <c r="F37" s="225"/>
      <c r="G37" s="226"/>
      <c r="H37" s="224"/>
      <c r="I37" s="225"/>
      <c r="J37" s="225"/>
      <c r="K37" s="225"/>
      <c r="L37" s="229"/>
      <c r="M37" s="224">
        <v>5473.7533206831113</v>
      </c>
      <c r="N37" s="225">
        <v>5473.7533206831113</v>
      </c>
      <c r="O37" s="225">
        <v>5473.7533206831113</v>
      </c>
      <c r="P37" s="225">
        <v>5473.7533206831113</v>
      </c>
      <c r="Q37" s="229">
        <v>5473.7533206831113</v>
      </c>
      <c r="R37" s="191"/>
      <c r="S37" s="223" t="s">
        <v>78</v>
      </c>
      <c r="T37" s="224">
        <f t="shared" si="27"/>
        <v>0</v>
      </c>
      <c r="U37" s="224">
        <f t="shared" si="23"/>
        <v>0</v>
      </c>
      <c r="V37" s="224">
        <f t="shared" si="23"/>
        <v>0</v>
      </c>
      <c r="W37" s="224">
        <f t="shared" si="23"/>
        <v>0</v>
      </c>
      <c r="X37" s="224">
        <f t="shared" si="23"/>
        <v>0</v>
      </c>
      <c r="Y37" s="224">
        <f t="shared" si="23"/>
        <v>0</v>
      </c>
      <c r="Z37" s="224">
        <f t="shared" si="23"/>
        <v>0</v>
      </c>
      <c r="AA37" s="224">
        <f t="shared" si="23"/>
        <v>0</v>
      </c>
      <c r="AB37" s="224">
        <f t="shared" si="23"/>
        <v>0</v>
      </c>
      <c r="AC37" s="224">
        <f t="shared" si="23"/>
        <v>0</v>
      </c>
      <c r="AD37" s="224">
        <f t="shared" si="24"/>
        <v>5473.7533206831113</v>
      </c>
      <c r="AE37" s="224">
        <f t="shared" si="24"/>
        <v>5473.7533206831113</v>
      </c>
      <c r="AF37" s="224">
        <f t="shared" si="24"/>
        <v>5473.7533206831113</v>
      </c>
      <c r="AG37" s="224">
        <f t="shared" si="24"/>
        <v>5473.7533206831113</v>
      </c>
      <c r="AH37" s="224">
        <f t="shared" si="24"/>
        <v>5473.7533206831113</v>
      </c>
      <c r="AK37" s="191"/>
      <c r="AL37" s="223" t="s">
        <v>78</v>
      </c>
      <c r="AM37" s="224">
        <f t="shared" si="28"/>
        <v>0</v>
      </c>
      <c r="AN37" s="224">
        <f t="shared" si="25"/>
        <v>0</v>
      </c>
      <c r="AO37" s="224">
        <f t="shared" si="25"/>
        <v>0</v>
      </c>
      <c r="AP37" s="224">
        <f t="shared" si="25"/>
        <v>0</v>
      </c>
      <c r="AQ37" s="224">
        <f t="shared" si="25"/>
        <v>0</v>
      </c>
      <c r="AR37" s="224">
        <f t="shared" si="25"/>
        <v>0</v>
      </c>
      <c r="AS37" s="224">
        <f t="shared" si="25"/>
        <v>0</v>
      </c>
      <c r="AT37" s="224">
        <f t="shared" si="25"/>
        <v>0</v>
      </c>
      <c r="AU37" s="224">
        <f t="shared" si="25"/>
        <v>0</v>
      </c>
      <c r="AV37" s="231">
        <f t="shared" si="29"/>
        <v>0</v>
      </c>
      <c r="AW37" s="231">
        <f t="shared" si="26"/>
        <v>5340.2471421298651</v>
      </c>
      <c r="AX37" s="231">
        <f t="shared" si="26"/>
        <v>5340.2471421298651</v>
      </c>
      <c r="AY37" s="231">
        <f t="shared" si="26"/>
        <v>5340.2471421298651</v>
      </c>
      <c r="AZ37" s="231">
        <f t="shared" si="26"/>
        <v>5340.2471421298651</v>
      </c>
      <c r="BA37" s="231">
        <f t="shared" si="26"/>
        <v>5340.2471421298651</v>
      </c>
    </row>
    <row r="38" spans="1:53" ht="20.100000000000001" customHeight="1" outlineLevel="1">
      <c r="A38" s="191"/>
      <c r="B38" s="223" t="s">
        <v>97</v>
      </c>
      <c r="C38" s="224"/>
      <c r="D38" s="225"/>
      <c r="E38" s="225"/>
      <c r="F38" s="225"/>
      <c r="G38" s="226"/>
      <c r="H38" s="224"/>
      <c r="I38" s="225"/>
      <c r="J38" s="225"/>
      <c r="K38" s="225"/>
      <c r="L38" s="229"/>
      <c r="M38" s="224">
        <v>25176.022770398478</v>
      </c>
      <c r="N38" s="225">
        <v>25176.022770398478</v>
      </c>
      <c r="O38" s="225">
        <v>25176.022770398478</v>
      </c>
      <c r="P38" s="225">
        <v>25176.022770398478</v>
      </c>
      <c r="Q38" s="229">
        <v>25176.022770398478</v>
      </c>
      <c r="R38" s="191"/>
      <c r="S38" s="223" t="s">
        <v>97</v>
      </c>
      <c r="T38" s="224">
        <f t="shared" si="27"/>
        <v>0</v>
      </c>
      <c r="U38" s="224">
        <f t="shared" si="23"/>
        <v>0</v>
      </c>
      <c r="V38" s="224">
        <f t="shared" si="23"/>
        <v>0</v>
      </c>
      <c r="W38" s="224">
        <f t="shared" si="23"/>
        <v>0</v>
      </c>
      <c r="X38" s="224">
        <f t="shared" si="23"/>
        <v>0</v>
      </c>
      <c r="Y38" s="224">
        <f t="shared" si="23"/>
        <v>0</v>
      </c>
      <c r="Z38" s="224">
        <f t="shared" si="23"/>
        <v>0</v>
      </c>
      <c r="AA38" s="224">
        <f t="shared" si="23"/>
        <v>0</v>
      </c>
      <c r="AB38" s="224">
        <f t="shared" si="23"/>
        <v>0</v>
      </c>
      <c r="AC38" s="224">
        <f t="shared" si="23"/>
        <v>0</v>
      </c>
      <c r="AD38" s="224">
        <f t="shared" si="24"/>
        <v>25176.022770398478</v>
      </c>
      <c r="AE38" s="224">
        <f t="shared" si="24"/>
        <v>25176.022770398478</v>
      </c>
      <c r="AF38" s="224">
        <f t="shared" si="24"/>
        <v>25176.022770398478</v>
      </c>
      <c r="AG38" s="224">
        <f t="shared" si="24"/>
        <v>25176.022770398478</v>
      </c>
      <c r="AH38" s="224">
        <f t="shared" si="24"/>
        <v>25176.022770398478</v>
      </c>
      <c r="AK38" s="191"/>
      <c r="AL38" s="223" t="s">
        <v>97</v>
      </c>
      <c r="AM38" s="224">
        <f t="shared" si="28"/>
        <v>0</v>
      </c>
      <c r="AN38" s="224">
        <f t="shared" si="25"/>
        <v>0</v>
      </c>
      <c r="AO38" s="224">
        <f t="shared" si="25"/>
        <v>0</v>
      </c>
      <c r="AP38" s="224">
        <f t="shared" si="25"/>
        <v>0</v>
      </c>
      <c r="AQ38" s="224">
        <f t="shared" si="25"/>
        <v>0</v>
      </c>
      <c r="AR38" s="224">
        <f t="shared" si="25"/>
        <v>0</v>
      </c>
      <c r="AS38" s="224">
        <f t="shared" si="25"/>
        <v>0</v>
      </c>
      <c r="AT38" s="224">
        <f t="shared" si="25"/>
        <v>0</v>
      </c>
      <c r="AU38" s="224">
        <f t="shared" si="25"/>
        <v>0</v>
      </c>
      <c r="AV38" s="231">
        <f t="shared" si="29"/>
        <v>0</v>
      </c>
      <c r="AW38" s="231">
        <f t="shared" si="26"/>
        <v>24561.973434535103</v>
      </c>
      <c r="AX38" s="231">
        <f t="shared" si="26"/>
        <v>24561.973434535103</v>
      </c>
      <c r="AY38" s="231">
        <f t="shared" si="26"/>
        <v>24561.973434535103</v>
      </c>
      <c r="AZ38" s="231">
        <f t="shared" si="26"/>
        <v>24561.973434535103</v>
      </c>
      <c r="BA38" s="231">
        <f t="shared" si="26"/>
        <v>24561.973434535103</v>
      </c>
    </row>
    <row r="39" spans="1:53" s="206" customFormat="1" ht="20.100000000000001" customHeight="1">
      <c r="A39" s="213"/>
      <c r="B39" s="237" t="s">
        <v>160</v>
      </c>
      <c r="C39" s="248">
        <v>0</v>
      </c>
      <c r="D39" s="249">
        <v>0</v>
      </c>
      <c r="E39" s="250">
        <v>0</v>
      </c>
      <c r="F39" s="250">
        <v>0</v>
      </c>
      <c r="G39" s="251">
        <v>0</v>
      </c>
      <c r="H39" s="252">
        <f>SUM(H33:H38)</f>
        <v>1401068</v>
      </c>
      <c r="I39" s="250">
        <f t="shared" ref="I39:L39" si="30">SUM(I33:I38)</f>
        <v>1587331.6000000029</v>
      </c>
      <c r="J39" s="250">
        <f t="shared" si="30"/>
        <v>1740196.0999999919</v>
      </c>
      <c r="K39" s="250">
        <f t="shared" si="30"/>
        <v>1971813.1343234449</v>
      </c>
      <c r="L39" s="242">
        <f t="shared" si="30"/>
        <v>2037964.2846362314</v>
      </c>
      <c r="M39" s="252">
        <f>SUM(M33:M38)</f>
        <v>2184969.0226290007</v>
      </c>
      <c r="N39" s="250">
        <f t="shared" ref="N39:Q39" si="31">SUM(N33:N38)</f>
        <v>2209489.8188897711</v>
      </c>
      <c r="O39" s="250">
        <f t="shared" si="31"/>
        <v>2235013.2012271634</v>
      </c>
      <c r="P39" s="250">
        <f t="shared" si="31"/>
        <v>2262338.4009947106</v>
      </c>
      <c r="Q39" s="242">
        <f t="shared" si="31"/>
        <v>2290581.0616059587</v>
      </c>
      <c r="R39" s="213"/>
      <c r="S39" s="237" t="s">
        <v>160</v>
      </c>
      <c r="T39" s="248">
        <f>SUM(T33:T38)</f>
        <v>0</v>
      </c>
      <c r="U39" s="248">
        <f t="shared" ref="U39:AH39" si="32">SUM(U33:U38)</f>
        <v>0</v>
      </c>
      <c r="V39" s="248">
        <f t="shared" si="32"/>
        <v>0</v>
      </c>
      <c r="W39" s="248">
        <f t="shared" si="32"/>
        <v>0</v>
      </c>
      <c r="X39" s="248">
        <f t="shared" si="32"/>
        <v>0</v>
      </c>
      <c r="Y39" s="248">
        <f t="shared" si="32"/>
        <v>1521573.3107640748</v>
      </c>
      <c r="Z39" s="248">
        <f t="shared" si="32"/>
        <v>1696967.1159159187</v>
      </c>
      <c r="AA39" s="248">
        <f t="shared" si="32"/>
        <v>1814970.1511718666</v>
      </c>
      <c r="AB39" s="248">
        <f t="shared" si="32"/>
        <v>1998004.2006237563</v>
      </c>
      <c r="AC39" s="248">
        <f t="shared" si="32"/>
        <v>2037964.2846362314</v>
      </c>
      <c r="AD39" s="248">
        <f t="shared" si="32"/>
        <v>2184969.0226290007</v>
      </c>
      <c r="AE39" s="248">
        <f t="shared" si="32"/>
        <v>2209489.8188897711</v>
      </c>
      <c r="AF39" s="248">
        <f t="shared" si="32"/>
        <v>2235013.2012271634</v>
      </c>
      <c r="AG39" s="248">
        <f t="shared" si="32"/>
        <v>2262338.4009947106</v>
      </c>
      <c r="AH39" s="248">
        <f t="shared" si="32"/>
        <v>2290581.0616059587</v>
      </c>
      <c r="AK39" s="213"/>
      <c r="AL39" s="237" t="s">
        <v>160</v>
      </c>
      <c r="AM39" s="248">
        <f>SUM(AM33:AM38)</f>
        <v>0</v>
      </c>
      <c r="AN39" s="248">
        <f t="shared" ref="AN39:BA39" si="33">SUM(AN33:AN38)</f>
        <v>0</v>
      </c>
      <c r="AO39" s="248">
        <f t="shared" si="33"/>
        <v>0</v>
      </c>
      <c r="AP39" s="248">
        <f t="shared" si="33"/>
        <v>0</v>
      </c>
      <c r="AQ39" s="248">
        <f t="shared" si="33"/>
        <v>0</v>
      </c>
      <c r="AR39" s="248">
        <f t="shared" si="33"/>
        <v>1497838.4624624625</v>
      </c>
      <c r="AS39" s="248">
        <f t="shared" si="33"/>
        <v>1655537.254687503</v>
      </c>
      <c r="AT39" s="248">
        <f t="shared" si="33"/>
        <v>1763310.6592030278</v>
      </c>
      <c r="AU39" s="248">
        <f t="shared" si="33"/>
        <v>1971813.1343234449</v>
      </c>
      <c r="AV39" s="248">
        <f t="shared" si="33"/>
        <v>1988257.8386694943</v>
      </c>
      <c r="AW39" s="248">
        <f t="shared" si="33"/>
        <v>2131677.095247806</v>
      </c>
      <c r="AX39" s="248">
        <f t="shared" si="33"/>
        <v>2155599.8233070946</v>
      </c>
      <c r="AY39" s="248">
        <f t="shared" si="33"/>
        <v>2180500.6841240623</v>
      </c>
      <c r="AZ39" s="248">
        <f t="shared" si="33"/>
        <v>2207159.4156045965</v>
      </c>
      <c r="BA39" s="248">
        <f t="shared" si="33"/>
        <v>2234713.2308350825</v>
      </c>
    </row>
    <row r="40" spans="1:53" s="206" customFormat="1" ht="20.100000000000001" customHeight="1" thickBot="1">
      <c r="A40" s="213"/>
      <c r="B40" s="253" t="s">
        <v>161</v>
      </c>
      <c r="C40" s="254">
        <v>49644000</v>
      </c>
      <c r="D40" s="255">
        <v>52185000</v>
      </c>
      <c r="E40" s="255">
        <v>53990000</v>
      </c>
      <c r="F40" s="255">
        <v>56973000</v>
      </c>
      <c r="G40" s="256">
        <v>60824000</v>
      </c>
      <c r="H40" s="254">
        <v>63649624.82017763</v>
      </c>
      <c r="I40" s="255">
        <v>63371706.113751009</v>
      </c>
      <c r="J40" s="255">
        <v>67291173.419688016</v>
      </c>
      <c r="K40" s="255">
        <f t="shared" ref="K40:Q40" si="34">K39+K31</f>
        <v>66720034.69193387</v>
      </c>
      <c r="L40" s="257">
        <f t="shared" si="34"/>
        <v>68786587.736360818</v>
      </c>
      <c r="M40" s="254">
        <f t="shared" si="34"/>
        <v>69876466.40408878</v>
      </c>
      <c r="N40" s="255">
        <f t="shared" si="34"/>
        <v>72172562.273031697</v>
      </c>
      <c r="O40" s="255">
        <f t="shared" si="34"/>
        <v>74139316.301680312</v>
      </c>
      <c r="P40" s="255">
        <f t="shared" si="34"/>
        <v>74432097.183073401</v>
      </c>
      <c r="Q40" s="257">
        <f t="shared" si="34"/>
        <v>75268479.176714092</v>
      </c>
      <c r="R40" s="213"/>
      <c r="S40" s="253" t="s">
        <v>161</v>
      </c>
      <c r="T40" s="254">
        <f>T31+T39</f>
        <v>62716124.050317608</v>
      </c>
      <c r="U40" s="254">
        <f t="shared" ref="U40:AH40" si="35">U31+U39</f>
        <v>64358559.137543716</v>
      </c>
      <c r="V40" s="254">
        <f t="shared" si="35"/>
        <v>63875262.068480335</v>
      </c>
      <c r="W40" s="254">
        <f t="shared" si="35"/>
        <v>65782183.736082666</v>
      </c>
      <c r="X40" s="254">
        <f t="shared" si="35"/>
        <v>68257296.735331833</v>
      </c>
      <c r="Y40" s="254">
        <f t="shared" si="35"/>
        <v>69124104.159490407</v>
      </c>
      <c r="Z40" s="254">
        <f t="shared" si="35"/>
        <v>67748730.860346422</v>
      </c>
      <c r="AA40" s="254">
        <f t="shared" si="35"/>
        <v>70182591.027565226</v>
      </c>
      <c r="AB40" s="254">
        <f t="shared" si="35"/>
        <v>67606259.061655939</v>
      </c>
      <c r="AC40" s="254">
        <f t="shared" si="35"/>
        <v>68786587.736360818</v>
      </c>
      <c r="AD40" s="254">
        <f t="shared" si="35"/>
        <v>69876466.40408878</v>
      </c>
      <c r="AE40" s="254">
        <f t="shared" si="35"/>
        <v>72172562.273031697</v>
      </c>
      <c r="AF40" s="254">
        <f t="shared" si="35"/>
        <v>74139316.301680312</v>
      </c>
      <c r="AG40" s="254">
        <f t="shared" si="35"/>
        <v>74432097.183073401</v>
      </c>
      <c r="AH40" s="254">
        <f t="shared" si="35"/>
        <v>75268479.176714092</v>
      </c>
      <c r="AK40" s="213"/>
      <c r="AL40" s="253" t="s">
        <v>161</v>
      </c>
      <c r="AM40" s="254">
        <f>AM31+AM39</f>
        <v>61224802.334468149</v>
      </c>
      <c r="AN40" s="254">
        <f t="shared" ref="AN40:BA40" si="36">AN31+AN39</f>
        <v>61739776.829850823</v>
      </c>
      <c r="AO40" s="254">
        <f t="shared" si="36"/>
        <v>62337951.30870945</v>
      </c>
      <c r="AP40" s="254">
        <f t="shared" si="36"/>
        <v>63935666.297876827</v>
      </c>
      <c r="AQ40" s="254">
        <f t="shared" si="36"/>
        <v>66055448.453546941</v>
      </c>
      <c r="AR40" s="254">
        <f t="shared" si="36"/>
        <v>68045845.153102815</v>
      </c>
      <c r="AS40" s="254">
        <f t="shared" si="36"/>
        <v>66094709.110826239</v>
      </c>
      <c r="AT40" s="254">
        <f t="shared" si="36"/>
        <v>68184984.072321415</v>
      </c>
      <c r="AU40" s="254">
        <f t="shared" si="36"/>
        <v>66720034.69193387</v>
      </c>
      <c r="AV40" s="254">
        <f t="shared" si="36"/>
        <v>67108866.084254473</v>
      </c>
      <c r="AW40" s="254">
        <f t="shared" si="36"/>
        <v>68172162.345452458</v>
      </c>
      <c r="AX40" s="254">
        <f t="shared" si="36"/>
        <v>70412255.876128495</v>
      </c>
      <c r="AY40" s="254">
        <f t="shared" si="36"/>
        <v>72331040.294322252</v>
      </c>
      <c r="AZ40" s="254">
        <f t="shared" si="36"/>
        <v>72616680.178608209</v>
      </c>
      <c r="BA40" s="254">
        <f t="shared" si="36"/>
        <v>73432662.611428395</v>
      </c>
    </row>
    <row r="41" spans="1:53" s="194" customFormat="1" ht="39" customHeight="1" thickBot="1">
      <c r="A41" s="191"/>
      <c r="B41" s="258" t="s">
        <v>162</v>
      </c>
      <c r="C41" s="683" t="s">
        <v>163</v>
      </c>
      <c r="D41" s="684"/>
      <c r="E41" s="684"/>
      <c r="F41" s="684"/>
      <c r="G41" s="684"/>
      <c r="H41" s="684"/>
      <c r="I41" s="684"/>
      <c r="J41" s="684"/>
      <c r="K41" s="684"/>
      <c r="L41" s="684"/>
      <c r="M41" s="684"/>
      <c r="N41" s="684"/>
      <c r="O41" s="684"/>
      <c r="P41" s="684"/>
      <c r="Q41" s="685"/>
      <c r="R41" s="259"/>
      <c r="S41" s="258" t="s">
        <v>162</v>
      </c>
      <c r="T41" s="683" t="s">
        <v>163</v>
      </c>
      <c r="U41" s="684"/>
      <c r="V41" s="684"/>
      <c r="W41" s="684"/>
      <c r="X41" s="684"/>
      <c r="Y41" s="684"/>
      <c r="Z41" s="684"/>
      <c r="AA41" s="684"/>
      <c r="AB41" s="684"/>
      <c r="AC41" s="684"/>
      <c r="AD41" s="684"/>
      <c r="AE41" s="684"/>
      <c r="AF41" s="684"/>
      <c r="AG41" s="684"/>
      <c r="AH41" s="685"/>
      <c r="AK41" s="259"/>
      <c r="AL41" s="258" t="s">
        <v>162</v>
      </c>
      <c r="AM41" s="683" t="s">
        <v>163</v>
      </c>
      <c r="AN41" s="684"/>
      <c r="AO41" s="684"/>
      <c r="AP41" s="684"/>
      <c r="AQ41" s="684"/>
      <c r="AR41" s="684"/>
      <c r="AS41" s="684"/>
      <c r="AT41" s="684"/>
      <c r="AU41" s="684"/>
      <c r="AV41" s="684"/>
      <c r="AW41" s="684"/>
      <c r="AX41" s="684"/>
      <c r="AY41" s="684"/>
      <c r="AZ41" s="684"/>
      <c r="BA41" s="685"/>
    </row>
    <row r="42" spans="1:53" s="211" customFormat="1" ht="42.75" customHeight="1">
      <c r="B42" s="210"/>
      <c r="C42" s="210"/>
      <c r="D42" s="210"/>
      <c r="E42" s="210"/>
      <c r="F42" s="210"/>
      <c r="G42" s="210"/>
      <c r="H42" s="210"/>
      <c r="I42" s="210"/>
      <c r="J42" s="210"/>
      <c r="K42" s="210"/>
      <c r="L42" s="210"/>
      <c r="M42" s="210"/>
      <c r="N42" s="210"/>
      <c r="O42" s="210"/>
      <c r="P42" s="210"/>
      <c r="Q42" s="210"/>
      <c r="R42" s="210"/>
      <c r="Y42" s="408">
        <f t="shared" ref="Y42:AC42" si="37">Y40-Y28</f>
        <v>68300057.444388211</v>
      </c>
      <c r="Z42" s="408">
        <f t="shared" si="37"/>
        <v>66933094.57112918</v>
      </c>
      <c r="AA42" s="408">
        <f t="shared" si="37"/>
        <v>69368679.060011238</v>
      </c>
      <c r="AB42" s="408">
        <f t="shared" si="37"/>
        <v>66794464.560707174</v>
      </c>
      <c r="AC42" s="408">
        <f t="shared" si="37"/>
        <v>67974779.401460811</v>
      </c>
      <c r="AD42" s="408">
        <f>AD40-AD28</f>
        <v>68384331.048944443</v>
      </c>
      <c r="AE42" s="408">
        <f t="shared" ref="AE42:AH42" si="38">AE40-AE28</f>
        <v>70580402.287172258</v>
      </c>
      <c r="AF42" s="408">
        <f t="shared" si="38"/>
        <v>72438127.9022028</v>
      </c>
      <c r="AG42" s="408">
        <f t="shared" si="38"/>
        <v>72638150.489736855</v>
      </c>
      <c r="AH42" s="408">
        <f t="shared" si="38"/>
        <v>73386892.80078204</v>
      </c>
    </row>
    <row r="43" spans="1:53" s="194" customFormat="1" ht="18.75" thickBot="1">
      <c r="A43" s="191"/>
      <c r="B43" s="260" t="s">
        <v>164</v>
      </c>
      <c r="C43" s="261"/>
      <c r="D43" s="261"/>
      <c r="E43" s="261"/>
      <c r="F43" s="261"/>
      <c r="G43" s="261"/>
      <c r="H43" s="261"/>
      <c r="I43" s="261"/>
      <c r="J43" s="261"/>
      <c r="K43" s="261"/>
      <c r="L43" s="261"/>
      <c r="M43" s="261"/>
      <c r="N43" s="261"/>
      <c r="O43" s="261"/>
      <c r="P43" s="261"/>
      <c r="Q43" s="262"/>
      <c r="R43" s="191"/>
    </row>
    <row r="44" spans="1:53" s="212" customFormat="1" ht="16.5" customHeight="1">
      <c r="A44" s="209"/>
      <c r="B44" s="680"/>
      <c r="C44" s="686" t="s">
        <v>146</v>
      </c>
      <c r="D44" s="687"/>
      <c r="E44" s="687"/>
      <c r="F44" s="687"/>
      <c r="G44" s="687"/>
      <c r="H44" s="688" t="s">
        <v>147</v>
      </c>
      <c r="I44" s="689"/>
      <c r="J44" s="689"/>
      <c r="K44" s="689"/>
      <c r="L44" s="689"/>
      <c r="M44" s="690" t="s">
        <v>148</v>
      </c>
      <c r="N44" s="690"/>
      <c r="O44" s="690"/>
      <c r="P44" s="690"/>
      <c r="Q44" s="691"/>
      <c r="R44" s="210"/>
      <c r="S44" s="211"/>
      <c r="T44" s="211"/>
      <c r="U44" s="211"/>
      <c r="V44" s="211"/>
      <c r="W44" s="211"/>
      <c r="X44" s="211"/>
      <c r="Y44" s="211"/>
      <c r="Z44" s="211"/>
      <c r="AA44" s="211"/>
      <c r="AB44" s="211"/>
      <c r="AC44" s="211"/>
      <c r="AD44" s="211"/>
      <c r="AE44" s="211"/>
      <c r="AF44" s="211"/>
      <c r="AG44" s="211"/>
    </row>
    <row r="45" spans="1:53" s="206" customFormat="1" ht="15" customHeight="1">
      <c r="A45" s="213"/>
      <c r="B45" s="681"/>
      <c r="C45" s="692" t="s">
        <v>149</v>
      </c>
      <c r="D45" s="693"/>
      <c r="E45" s="693"/>
      <c r="F45" s="693"/>
      <c r="G45" s="693"/>
      <c r="H45" s="693"/>
      <c r="I45" s="693"/>
      <c r="J45" s="693"/>
      <c r="K45" s="693"/>
      <c r="L45" s="678" t="s">
        <v>378</v>
      </c>
      <c r="M45" s="678"/>
      <c r="N45" s="678"/>
      <c r="O45" s="678"/>
      <c r="P45" s="678"/>
      <c r="Q45" s="679"/>
      <c r="R45" s="204"/>
    </row>
    <row r="46" spans="1:53" s="212" customFormat="1" ht="16.5" customHeight="1">
      <c r="A46" s="209"/>
      <c r="B46" s="681"/>
      <c r="C46" s="692" t="s">
        <v>165</v>
      </c>
      <c r="D46" s="693"/>
      <c r="E46" s="693"/>
      <c r="F46" s="693"/>
      <c r="G46" s="693"/>
      <c r="H46" s="693"/>
      <c r="I46" s="693"/>
      <c r="J46" s="693"/>
      <c r="K46" s="694"/>
      <c r="L46" s="677" t="s">
        <v>151</v>
      </c>
      <c r="M46" s="678"/>
      <c r="N46" s="678"/>
      <c r="O46" s="678"/>
      <c r="P46" s="678"/>
      <c r="Q46" s="679"/>
      <c r="R46" s="214"/>
    </row>
    <row r="47" spans="1:53" s="206" customFormat="1" ht="12.75" customHeight="1" thickBot="1">
      <c r="A47" s="204"/>
      <c r="B47" s="682"/>
      <c r="C47" s="215" t="s">
        <v>388</v>
      </c>
      <c r="D47" s="216" t="s">
        <v>389</v>
      </c>
      <c r="E47" s="216" t="s">
        <v>390</v>
      </c>
      <c r="F47" s="216" t="s">
        <v>391</v>
      </c>
      <c r="G47" s="216" t="s">
        <v>392</v>
      </c>
      <c r="H47" s="217" t="s">
        <v>374</v>
      </c>
      <c r="I47" s="217" t="s">
        <v>376</v>
      </c>
      <c r="J47" s="217" t="s">
        <v>377</v>
      </c>
      <c r="K47" s="217" t="s">
        <v>379</v>
      </c>
      <c r="L47" s="217" t="s">
        <v>375</v>
      </c>
      <c r="M47" s="216" t="s">
        <v>380</v>
      </c>
      <c r="N47" s="216" t="s">
        <v>381</v>
      </c>
      <c r="O47" s="216" t="s">
        <v>382</v>
      </c>
      <c r="P47" s="216" t="s">
        <v>383</v>
      </c>
      <c r="Q47" s="218" t="s">
        <v>384</v>
      </c>
      <c r="R47" s="204"/>
    </row>
    <row r="48" spans="1:53" ht="20.100000000000001" customHeight="1" outlineLevel="1">
      <c r="A48" s="191"/>
      <c r="B48" s="223" t="s">
        <v>153</v>
      </c>
      <c r="C48" s="263">
        <v>32524156.626506023</v>
      </c>
      <c r="D48" s="264">
        <v>34537861.445783138</v>
      </c>
      <c r="E48" s="264">
        <v>35193066.265060239</v>
      </c>
      <c r="F48" s="264">
        <v>37060000</v>
      </c>
      <c r="G48" s="265">
        <v>37422740.963855423</v>
      </c>
      <c r="H48" s="263">
        <v>41267256.637168147</v>
      </c>
      <c r="I48" s="264">
        <v>43183008.849557519</v>
      </c>
      <c r="J48" s="264">
        <v>44914600.972654074</v>
      </c>
      <c r="K48" s="264">
        <v>46118790.649056137</v>
      </c>
      <c r="L48" s="265">
        <v>46391921.124664485</v>
      </c>
      <c r="M48" s="266"/>
      <c r="N48" s="266"/>
      <c r="O48" s="266"/>
      <c r="P48" s="266"/>
      <c r="Q48" s="267"/>
      <c r="R48" s="191"/>
    </row>
    <row r="49" spans="1:20" ht="20.100000000000001" customHeight="1" outlineLevel="1">
      <c r="A49" s="191"/>
      <c r="B49" s="223" t="s">
        <v>154</v>
      </c>
      <c r="C49" s="263">
        <v>7348554.2168674702</v>
      </c>
      <c r="D49" s="264">
        <v>7353463.8554216865</v>
      </c>
      <c r="E49" s="264">
        <v>7918198.7951807231</v>
      </c>
      <c r="F49" s="264">
        <v>8090000</v>
      </c>
      <c r="G49" s="265">
        <v>8372891.5662650606</v>
      </c>
      <c r="H49" s="263">
        <v>8315044.2477876116</v>
      </c>
      <c r="I49" s="264">
        <v>8361415.9292035401</v>
      </c>
      <c r="J49" s="264">
        <v>8462171.1977464203</v>
      </c>
      <c r="K49" s="264">
        <v>8598418.5955867376</v>
      </c>
      <c r="L49" s="265">
        <v>8599478.0621329285</v>
      </c>
      <c r="M49" s="266"/>
      <c r="N49" s="266"/>
      <c r="O49" s="266"/>
      <c r="P49" s="266"/>
      <c r="Q49" s="267"/>
      <c r="R49" s="191"/>
    </row>
    <row r="50" spans="1:20" ht="20.100000000000001" customHeight="1" outlineLevel="1">
      <c r="A50" s="191"/>
      <c r="B50" s="223" t="s">
        <v>0</v>
      </c>
      <c r="C50" s="263">
        <v>7357626.5060240962</v>
      </c>
      <c r="D50" s="264">
        <v>7522078.3132530116</v>
      </c>
      <c r="E50" s="264">
        <v>7667439.7590361452</v>
      </c>
      <c r="F50" s="264">
        <v>7880000</v>
      </c>
      <c r="G50" s="265">
        <v>7964457.831325301</v>
      </c>
      <c r="H50" s="263">
        <v>13242477.876106195</v>
      </c>
      <c r="I50" s="264">
        <v>12700884.955752213</v>
      </c>
      <c r="J50" s="264">
        <v>11499873.678988723</v>
      </c>
      <c r="K50" s="264">
        <v>10050099.657179302</v>
      </c>
      <c r="L50" s="265">
        <v>8260024.9807329448</v>
      </c>
      <c r="M50" s="266"/>
      <c r="N50" s="266"/>
      <c r="O50" s="266"/>
      <c r="P50" s="266"/>
      <c r="Q50" s="267"/>
      <c r="R50" s="191"/>
    </row>
    <row r="51" spans="1:20" ht="20.100000000000001" customHeight="1" outlineLevel="1">
      <c r="A51" s="191"/>
      <c r="B51" s="223" t="s">
        <v>23</v>
      </c>
      <c r="C51" s="263">
        <v>6577409.6385542182</v>
      </c>
      <c r="D51" s="264">
        <v>6838253.0120481923</v>
      </c>
      <c r="E51" s="264">
        <v>7098409.6385542164</v>
      </c>
      <c r="F51" s="264">
        <v>7410000</v>
      </c>
      <c r="G51" s="265">
        <v>7637710.8433734952</v>
      </c>
      <c r="H51" s="263">
        <v>7596460.1769911507</v>
      </c>
      <c r="I51" s="264">
        <v>7303008.8495575227</v>
      </c>
      <c r="J51" s="264">
        <v>7594256.2031057617</v>
      </c>
      <c r="K51" s="264">
        <v>8151747.4997121012</v>
      </c>
      <c r="L51" s="265">
        <v>7920571.8993329611</v>
      </c>
      <c r="M51" s="266"/>
      <c r="N51" s="266"/>
      <c r="O51" s="266"/>
      <c r="P51" s="266"/>
      <c r="Q51" s="267"/>
      <c r="R51" s="191"/>
    </row>
    <row r="52" spans="1:20" ht="20.100000000000001" customHeight="1" outlineLevel="1">
      <c r="A52" s="191"/>
      <c r="B52" s="223" t="s">
        <v>155</v>
      </c>
      <c r="C52" s="263"/>
      <c r="D52" s="264"/>
      <c r="E52" s="264"/>
      <c r="F52" s="264"/>
      <c r="G52" s="265"/>
      <c r="H52" s="263">
        <v>615929.20353982307</v>
      </c>
      <c r="I52" s="264">
        <v>635044.24778761063</v>
      </c>
      <c r="J52" s="264">
        <v>759425.62031057605</v>
      </c>
      <c r="K52" s="264">
        <v>781674.41778061236</v>
      </c>
      <c r="L52" s="265">
        <v>792057.18993329594</v>
      </c>
      <c r="M52" s="266"/>
      <c r="N52" s="266"/>
      <c r="O52" s="266"/>
      <c r="P52" s="266"/>
      <c r="Q52" s="267"/>
      <c r="R52" s="191"/>
    </row>
    <row r="53" spans="1:20" ht="20.100000000000001" customHeight="1" outlineLevel="1">
      <c r="A53" s="191"/>
      <c r="B53" s="223" t="s">
        <v>156</v>
      </c>
      <c r="C53" s="268"/>
      <c r="D53" s="266"/>
      <c r="E53" s="266"/>
      <c r="F53" s="266"/>
      <c r="G53" s="267"/>
      <c r="H53" s="269"/>
      <c r="I53" s="270"/>
      <c r="J53" s="270"/>
      <c r="K53" s="270"/>
      <c r="L53" s="271"/>
      <c r="M53" s="266"/>
      <c r="N53" s="266"/>
      <c r="O53" s="266"/>
      <c r="P53" s="266"/>
      <c r="Q53" s="267"/>
      <c r="R53" s="191"/>
    </row>
    <row r="54" spans="1:20" ht="20.100000000000001" customHeight="1" outlineLevel="1">
      <c r="A54" s="191"/>
      <c r="B54" s="223" t="s">
        <v>166</v>
      </c>
      <c r="C54" s="268"/>
      <c r="D54" s="266"/>
      <c r="E54" s="266"/>
      <c r="F54" s="266"/>
      <c r="G54" s="267"/>
      <c r="H54" s="269"/>
      <c r="I54" s="270"/>
      <c r="J54" s="270"/>
      <c r="K54" s="270"/>
      <c r="L54" s="271"/>
      <c r="M54" s="232"/>
      <c r="N54" s="232"/>
      <c r="O54" s="232"/>
      <c r="P54" s="232"/>
      <c r="Q54" s="236"/>
      <c r="R54" s="191"/>
    </row>
    <row r="55" spans="1:20" ht="20.100000000000001" customHeight="1" outlineLevel="1">
      <c r="A55" s="191"/>
      <c r="B55" s="223" t="s">
        <v>167</v>
      </c>
      <c r="C55" s="268"/>
      <c r="D55" s="266"/>
      <c r="E55" s="266"/>
      <c r="F55" s="266"/>
      <c r="G55" s="267"/>
      <c r="H55" s="269"/>
      <c r="I55" s="270"/>
      <c r="J55" s="270"/>
      <c r="K55" s="270"/>
      <c r="L55" s="271"/>
      <c r="M55" s="266"/>
      <c r="N55" s="266"/>
      <c r="O55" s="266"/>
      <c r="P55" s="266"/>
      <c r="Q55" s="267"/>
      <c r="R55" s="191"/>
    </row>
    <row r="56" spans="1:20" ht="20.100000000000001" customHeight="1" outlineLevel="1">
      <c r="A56" s="191"/>
      <c r="B56" s="237" t="s">
        <v>168</v>
      </c>
      <c r="C56" s="272">
        <f t="shared" ref="C56:Q56" si="39">SUM(C48:C55)</f>
        <v>53807746.9879518</v>
      </c>
      <c r="D56" s="273">
        <f t="shared" si="39"/>
        <v>56251656.626506023</v>
      </c>
      <c r="E56" s="273">
        <f t="shared" si="39"/>
        <v>57877114.457831323</v>
      </c>
      <c r="F56" s="273">
        <f t="shared" si="39"/>
        <v>60440000</v>
      </c>
      <c r="G56" s="274">
        <f t="shared" si="39"/>
        <v>61397801.204819277</v>
      </c>
      <c r="H56" s="272">
        <f t="shared" si="39"/>
        <v>71037168.14159292</v>
      </c>
      <c r="I56" s="273">
        <f t="shared" si="39"/>
        <v>72183362.831858397</v>
      </c>
      <c r="J56" s="273">
        <f t="shared" si="39"/>
        <v>73230327.672805548</v>
      </c>
      <c r="K56" s="273">
        <f t="shared" si="39"/>
        <v>73700730.819314882</v>
      </c>
      <c r="L56" s="273">
        <f t="shared" si="39"/>
        <v>71964053.256796613</v>
      </c>
      <c r="M56" s="272">
        <f t="shared" si="39"/>
        <v>0</v>
      </c>
      <c r="N56" s="273">
        <f t="shared" si="39"/>
        <v>0</v>
      </c>
      <c r="O56" s="273">
        <f t="shared" si="39"/>
        <v>0</v>
      </c>
      <c r="P56" s="273">
        <f t="shared" si="39"/>
        <v>0</v>
      </c>
      <c r="Q56" s="274">
        <f t="shared" si="39"/>
        <v>0</v>
      </c>
      <c r="R56" s="191"/>
    </row>
    <row r="57" spans="1:20" ht="20.100000000000001" customHeight="1" outlineLevel="1">
      <c r="A57" s="191"/>
      <c r="B57" s="219" t="s">
        <v>159</v>
      </c>
      <c r="C57" s="275"/>
      <c r="D57" s="276"/>
      <c r="E57" s="276"/>
      <c r="F57" s="276"/>
      <c r="G57" s="277"/>
      <c r="H57" s="275"/>
      <c r="I57" s="276"/>
      <c r="J57" s="276"/>
      <c r="K57" s="276"/>
      <c r="L57" s="276"/>
      <c r="M57" s="275"/>
      <c r="N57" s="276"/>
      <c r="O57" s="276"/>
      <c r="P57" s="276"/>
      <c r="Q57" s="277"/>
      <c r="R57" s="191"/>
    </row>
    <row r="58" spans="1:20" ht="20.100000000000001" customHeight="1" outlineLevel="1">
      <c r="A58" s="191"/>
      <c r="B58" s="278" t="s">
        <v>98</v>
      </c>
      <c r="C58" s="268"/>
      <c r="D58" s="266"/>
      <c r="E58" s="266"/>
      <c r="F58" s="266"/>
      <c r="G58" s="267"/>
      <c r="H58" s="268"/>
      <c r="I58" s="266"/>
      <c r="J58" s="266"/>
      <c r="K58" s="266"/>
      <c r="L58" s="267"/>
      <c r="M58" s="266"/>
      <c r="N58" s="266"/>
      <c r="O58" s="266"/>
      <c r="P58" s="266"/>
      <c r="Q58" s="267"/>
      <c r="R58" s="191"/>
    </row>
    <row r="59" spans="1:20" ht="20.100000000000001" customHeight="1" outlineLevel="1">
      <c r="A59" s="191"/>
      <c r="B59" s="278" t="s">
        <v>75</v>
      </c>
      <c r="C59" s="268"/>
      <c r="D59" s="266"/>
      <c r="E59" s="266"/>
      <c r="F59" s="266"/>
      <c r="G59" s="266"/>
      <c r="H59" s="268"/>
      <c r="I59" s="266"/>
      <c r="J59" s="266"/>
      <c r="K59" s="266"/>
      <c r="L59" s="267"/>
      <c r="M59" s="266"/>
      <c r="N59" s="266"/>
      <c r="O59" s="266"/>
      <c r="P59" s="266"/>
      <c r="Q59" s="267"/>
      <c r="R59" s="191"/>
    </row>
    <row r="60" spans="1:20" ht="20.100000000000001" customHeight="1" outlineLevel="1">
      <c r="A60" s="191"/>
      <c r="B60" s="278" t="s">
        <v>169</v>
      </c>
      <c r="C60" s="268"/>
      <c r="D60" s="266"/>
      <c r="E60" s="266"/>
      <c r="F60" s="266"/>
      <c r="G60" s="266"/>
      <c r="H60" s="268"/>
      <c r="I60" s="266"/>
      <c r="J60" s="266"/>
      <c r="K60" s="266"/>
      <c r="L60" s="267"/>
      <c r="M60" s="266"/>
      <c r="N60" s="266"/>
      <c r="O60" s="266"/>
      <c r="P60" s="266"/>
      <c r="Q60" s="267"/>
      <c r="R60" s="191"/>
    </row>
    <row r="61" spans="1:20" s="206" customFormat="1" ht="20.100000000000001" customHeight="1">
      <c r="A61" s="213"/>
      <c r="B61" s="237" t="s">
        <v>160</v>
      </c>
      <c r="C61" s="279">
        <f t="shared" ref="C61:Q61" si="40">SUM(C58:C60)</f>
        <v>0</v>
      </c>
      <c r="D61" s="280">
        <f t="shared" si="40"/>
        <v>0</v>
      </c>
      <c r="E61" s="280">
        <f t="shared" si="40"/>
        <v>0</v>
      </c>
      <c r="F61" s="280">
        <f t="shared" si="40"/>
        <v>0</v>
      </c>
      <c r="G61" s="281">
        <f t="shared" si="40"/>
        <v>0</v>
      </c>
      <c r="H61" s="279">
        <f t="shared" si="40"/>
        <v>0</v>
      </c>
      <c r="I61" s="280">
        <f t="shared" si="40"/>
        <v>0</v>
      </c>
      <c r="J61" s="280">
        <f t="shared" si="40"/>
        <v>0</v>
      </c>
      <c r="K61" s="280">
        <f t="shared" si="40"/>
        <v>0</v>
      </c>
      <c r="L61" s="280">
        <f t="shared" si="40"/>
        <v>0</v>
      </c>
      <c r="M61" s="279">
        <f t="shared" si="40"/>
        <v>0</v>
      </c>
      <c r="N61" s="280">
        <f t="shared" si="40"/>
        <v>0</v>
      </c>
      <c r="O61" s="280">
        <f t="shared" si="40"/>
        <v>0</v>
      </c>
      <c r="P61" s="280">
        <f t="shared" si="40"/>
        <v>0</v>
      </c>
      <c r="Q61" s="281">
        <f t="shared" si="40"/>
        <v>0</v>
      </c>
      <c r="R61" s="213"/>
    </row>
    <row r="62" spans="1:20" s="206" customFormat="1" ht="20.100000000000001" customHeight="1" thickBot="1">
      <c r="A62" s="213"/>
      <c r="B62" s="253" t="s">
        <v>161</v>
      </c>
      <c r="C62" s="279">
        <f>SUM(C61,C56)</f>
        <v>53807746.9879518</v>
      </c>
      <c r="D62" s="280">
        <f t="shared" ref="D62:Q62" si="41">SUM(D61,D56)</f>
        <v>56251656.626506023</v>
      </c>
      <c r="E62" s="280">
        <f t="shared" si="41"/>
        <v>57877114.457831323</v>
      </c>
      <c r="F62" s="280">
        <f t="shared" si="41"/>
        <v>60440000</v>
      </c>
      <c r="G62" s="281">
        <f t="shared" si="41"/>
        <v>61397801.204819277</v>
      </c>
      <c r="H62" s="279">
        <f t="shared" si="41"/>
        <v>71037168.14159292</v>
      </c>
      <c r="I62" s="280">
        <f t="shared" si="41"/>
        <v>72183362.831858397</v>
      </c>
      <c r="J62" s="280">
        <f t="shared" si="41"/>
        <v>73230327.672805548</v>
      </c>
      <c r="K62" s="280">
        <f t="shared" si="41"/>
        <v>73700730.819314882</v>
      </c>
      <c r="L62" s="281">
        <f t="shared" si="41"/>
        <v>71964053.256796613</v>
      </c>
      <c r="M62" s="279">
        <f t="shared" si="41"/>
        <v>0</v>
      </c>
      <c r="N62" s="280">
        <f t="shared" si="41"/>
        <v>0</v>
      </c>
      <c r="O62" s="280">
        <f t="shared" si="41"/>
        <v>0</v>
      </c>
      <c r="P62" s="280">
        <f t="shared" si="41"/>
        <v>0</v>
      </c>
      <c r="Q62" s="281">
        <f t="shared" si="41"/>
        <v>0</v>
      </c>
      <c r="R62" s="213"/>
      <c r="S62" s="194"/>
      <c r="T62" s="194"/>
    </row>
    <row r="63" spans="1:20" s="284" customFormat="1" ht="38.25" customHeight="1" thickBot="1">
      <c r="A63" s="282"/>
      <c r="B63" s="283" t="s">
        <v>162</v>
      </c>
      <c r="C63" s="683" t="s">
        <v>170</v>
      </c>
      <c r="D63" s="684"/>
      <c r="E63" s="684"/>
      <c r="F63" s="684"/>
      <c r="G63" s="684"/>
      <c r="H63" s="684"/>
      <c r="I63" s="684"/>
      <c r="J63" s="684"/>
      <c r="K63" s="684"/>
      <c r="L63" s="684"/>
      <c r="M63" s="684"/>
      <c r="N63" s="684"/>
      <c r="O63" s="684"/>
      <c r="P63" s="684"/>
      <c r="Q63" s="685"/>
      <c r="R63" s="282"/>
    </row>
    <row r="64" spans="1:20" s="194" customFormat="1" ht="20.100000000000001" customHeight="1" thickBot="1">
      <c r="A64" s="191"/>
      <c r="C64" s="285"/>
      <c r="D64" s="285"/>
      <c r="E64" s="285"/>
      <c r="F64" s="285"/>
      <c r="G64" s="285"/>
      <c r="H64" s="285"/>
      <c r="I64" s="259"/>
      <c r="J64" s="259"/>
      <c r="K64" s="259"/>
      <c r="L64" s="259"/>
      <c r="M64" s="204"/>
      <c r="N64" s="191"/>
      <c r="O64" s="191"/>
      <c r="P64" s="191"/>
      <c r="Q64" s="191"/>
      <c r="R64" s="286"/>
      <c r="S64" s="287"/>
    </row>
    <row r="65" spans="1:20" s="194" customFormat="1" ht="20.25" customHeight="1" thickBot="1">
      <c r="A65" s="191"/>
      <c r="B65" s="288" t="s">
        <v>171</v>
      </c>
      <c r="C65" s="288"/>
      <c r="D65" s="289"/>
      <c r="E65" s="289"/>
      <c r="F65" s="289"/>
      <c r="G65" s="289"/>
      <c r="H65" s="290"/>
      <c r="I65" s="210"/>
      <c r="J65" s="210"/>
      <c r="K65" s="372">
        <f>(K62-K52)-(K40-K28)</f>
        <v>7000174.7096004039</v>
      </c>
      <c r="L65" s="210"/>
      <c r="M65" s="291"/>
      <c r="N65" s="291"/>
      <c r="O65" s="291"/>
      <c r="P65" s="291"/>
      <c r="Q65" s="291"/>
      <c r="R65" s="191"/>
    </row>
    <row r="66" spans="1:20" s="194" customFormat="1" ht="20.100000000000001" customHeight="1">
      <c r="A66" s="191"/>
      <c r="B66" s="292"/>
      <c r="C66" s="293"/>
      <c r="D66" s="701" t="s">
        <v>148</v>
      </c>
      <c r="E66" s="702"/>
      <c r="F66" s="702"/>
      <c r="G66" s="702"/>
      <c r="H66" s="703"/>
      <c r="I66" s="286"/>
      <c r="J66" s="286"/>
      <c r="K66" s="286"/>
      <c r="L66" s="286"/>
      <c r="M66" s="286"/>
      <c r="N66" s="286"/>
      <c r="O66" s="286"/>
      <c r="P66" s="286"/>
      <c r="Q66" s="286"/>
      <c r="R66" s="191"/>
    </row>
    <row r="67" spans="1:20" s="194" customFormat="1" ht="20.100000000000001" customHeight="1">
      <c r="A67" s="191"/>
      <c r="B67" s="294"/>
      <c r="C67" s="295"/>
      <c r="D67" s="695" t="s">
        <v>378</v>
      </c>
      <c r="E67" s="696"/>
      <c r="F67" s="696"/>
      <c r="G67" s="696"/>
      <c r="H67" s="697"/>
      <c r="I67" s="286"/>
      <c r="J67" s="286"/>
      <c r="K67" s="286"/>
      <c r="L67" s="286"/>
      <c r="M67" s="286"/>
      <c r="N67" s="191"/>
      <c r="O67" s="191"/>
      <c r="P67" s="191"/>
      <c r="Q67" s="191"/>
      <c r="R67" s="191"/>
      <c r="S67" s="230"/>
      <c r="T67" s="230"/>
    </row>
    <row r="68" spans="1:20" s="194" customFormat="1" ht="20.100000000000001" customHeight="1">
      <c r="A68" s="191"/>
      <c r="B68" s="294"/>
      <c r="C68" s="295"/>
      <c r="D68" s="695" t="s">
        <v>151</v>
      </c>
      <c r="E68" s="696"/>
      <c r="F68" s="696"/>
      <c r="G68" s="696"/>
      <c r="H68" s="697"/>
      <c r="I68" s="286"/>
      <c r="J68" s="286"/>
      <c r="K68" s="286"/>
      <c r="L68" s="286"/>
      <c r="M68" s="286"/>
      <c r="N68" s="191"/>
      <c r="O68" s="191"/>
      <c r="P68" s="191"/>
      <c r="Q68" s="191"/>
      <c r="R68" s="191"/>
      <c r="S68" s="230"/>
      <c r="T68" s="230"/>
    </row>
    <row r="69" spans="1:20" ht="20.100000000000001" customHeight="1" thickBot="1">
      <c r="A69" s="191"/>
      <c r="B69" s="296"/>
      <c r="C69" s="297"/>
      <c r="D69" s="215" t="s">
        <v>380</v>
      </c>
      <c r="E69" s="216" t="s">
        <v>381</v>
      </c>
      <c r="F69" s="216" t="s">
        <v>382</v>
      </c>
      <c r="G69" s="216" t="s">
        <v>383</v>
      </c>
      <c r="H69" s="298" t="s">
        <v>384</v>
      </c>
      <c r="I69" s="191"/>
      <c r="J69" s="286"/>
      <c r="K69" s="286"/>
      <c r="L69" s="286"/>
      <c r="M69" s="286"/>
      <c r="N69" s="191"/>
      <c r="O69" s="191"/>
      <c r="P69" s="191"/>
      <c r="Q69" s="191"/>
      <c r="R69" s="191"/>
    </row>
    <row r="70" spans="1:20" ht="20.100000000000001" customHeight="1">
      <c r="A70" s="191"/>
      <c r="B70" s="299" t="s">
        <v>172</v>
      </c>
      <c r="C70" s="300" t="s">
        <v>173</v>
      </c>
      <c r="D70" s="301"/>
      <c r="E70" s="302"/>
      <c r="F70" s="302"/>
      <c r="G70" s="302"/>
      <c r="H70" s="303"/>
      <c r="I70" s="286"/>
      <c r="J70" s="286"/>
      <c r="K70" s="286"/>
      <c r="L70" s="286"/>
      <c r="M70" s="191"/>
      <c r="N70" s="191"/>
      <c r="O70" s="191"/>
      <c r="P70" s="191"/>
      <c r="Q70" s="286"/>
      <c r="R70" s="191"/>
    </row>
    <row r="71" spans="1:20" ht="20.100000000000001" customHeight="1">
      <c r="A71" s="191"/>
      <c r="B71" s="304" t="s">
        <v>174</v>
      </c>
      <c r="C71" s="305" t="s">
        <v>175</v>
      </c>
      <c r="D71" s="306">
        <v>0</v>
      </c>
      <c r="E71" s="306">
        <v>0</v>
      </c>
      <c r="F71" s="306">
        <v>593793.80000000005</v>
      </c>
      <c r="G71" s="306">
        <v>543128.80000000005</v>
      </c>
      <c r="H71" s="307">
        <v>543128.80000000005</v>
      </c>
      <c r="I71" s="202"/>
      <c r="J71" s="202"/>
      <c r="K71" s="202"/>
      <c r="L71" s="202"/>
      <c r="M71" s="191"/>
      <c r="N71" s="191"/>
      <c r="O71" s="191"/>
      <c r="P71" s="191"/>
      <c r="Q71" s="191"/>
      <c r="R71" s="191"/>
    </row>
    <row r="72" spans="1:20" ht="20.100000000000001" customHeight="1">
      <c r="A72" s="191"/>
      <c r="B72" s="304" t="s">
        <v>176</v>
      </c>
      <c r="C72" s="305" t="s">
        <v>177</v>
      </c>
      <c r="D72" s="306">
        <v>666042.09000000008</v>
      </c>
      <c r="E72" s="306">
        <v>650842.59000000008</v>
      </c>
      <c r="F72" s="306">
        <v>645776.09000000008</v>
      </c>
      <c r="G72" s="306">
        <v>640709.59000000008</v>
      </c>
      <c r="H72" s="307">
        <v>635643.09000000008</v>
      </c>
      <c r="I72" s="202"/>
      <c r="J72" s="202"/>
      <c r="K72" s="202"/>
      <c r="L72" s="202"/>
      <c r="M72" s="191"/>
      <c r="N72" s="191"/>
      <c r="O72" s="191"/>
      <c r="P72" s="191"/>
      <c r="Q72" s="191"/>
      <c r="R72" s="191"/>
    </row>
    <row r="73" spans="1:20" ht="20.100000000000001" customHeight="1">
      <c r="A73" s="191"/>
      <c r="B73" s="304" t="s">
        <v>178</v>
      </c>
      <c r="C73" s="305" t="s">
        <v>175</v>
      </c>
      <c r="D73" s="306">
        <v>270551.10000000003</v>
      </c>
      <c r="E73" s="306">
        <v>541102.20000000007</v>
      </c>
      <c r="F73" s="306">
        <v>117542.80000000002</v>
      </c>
      <c r="G73" s="306">
        <v>0</v>
      </c>
      <c r="H73" s="307">
        <v>0</v>
      </c>
      <c r="I73" s="202"/>
      <c r="J73" s="202"/>
      <c r="K73" s="202"/>
      <c r="L73" s="202"/>
      <c r="M73" s="191"/>
      <c r="N73" s="191"/>
      <c r="O73" s="191"/>
      <c r="P73" s="191"/>
      <c r="Q73" s="191"/>
      <c r="R73" s="191"/>
    </row>
    <row r="74" spans="1:20" ht="20.100000000000001" customHeight="1">
      <c r="A74" s="191"/>
      <c r="B74" s="304" t="s">
        <v>179</v>
      </c>
      <c r="C74" s="305" t="s">
        <v>177</v>
      </c>
      <c r="D74" s="306">
        <v>0</v>
      </c>
      <c r="E74" s="306">
        <v>162128</v>
      </c>
      <c r="F74" s="306">
        <v>162128</v>
      </c>
      <c r="G74" s="306">
        <v>162128</v>
      </c>
      <c r="H74" s="307">
        <v>162128</v>
      </c>
      <c r="I74" s="202"/>
      <c r="J74" s="202"/>
      <c r="K74" s="202"/>
      <c r="L74" s="202"/>
      <c r="M74" s="191"/>
      <c r="N74" s="191"/>
      <c r="O74" s="191"/>
      <c r="P74" s="191"/>
      <c r="Q74" s="191"/>
      <c r="R74" s="191"/>
    </row>
    <row r="75" spans="1:20" ht="20.100000000000001" customHeight="1">
      <c r="A75" s="191"/>
      <c r="B75" s="304" t="s">
        <v>180</v>
      </c>
      <c r="C75" s="305" t="s">
        <v>177</v>
      </c>
      <c r="D75" s="306">
        <v>0</v>
      </c>
      <c r="E75" s="306">
        <v>0</v>
      </c>
      <c r="F75" s="306">
        <v>202660.00000000003</v>
      </c>
      <c r="G75" s="306">
        <v>101330.00000000001</v>
      </c>
      <c r="H75" s="307">
        <v>0</v>
      </c>
      <c r="I75" s="202"/>
      <c r="J75" s="202"/>
      <c r="K75" s="202"/>
      <c r="L75" s="202"/>
      <c r="M75" s="191"/>
      <c r="N75" s="191"/>
      <c r="O75" s="191"/>
      <c r="P75" s="191"/>
      <c r="Q75" s="191"/>
      <c r="R75" s="191"/>
    </row>
    <row r="76" spans="1:20" ht="20.100000000000001" customHeight="1">
      <c r="A76" s="191"/>
      <c r="B76" s="304" t="s">
        <v>181</v>
      </c>
      <c r="C76" s="305" t="s">
        <v>175</v>
      </c>
      <c r="D76" s="306">
        <v>86130.500000000015</v>
      </c>
      <c r="E76" s="306">
        <v>124635.90000000001</v>
      </c>
      <c r="F76" s="306">
        <v>100316.70000000001</v>
      </c>
      <c r="G76" s="306">
        <v>108423.1</v>
      </c>
      <c r="H76" s="307">
        <v>118556.1</v>
      </c>
      <c r="I76" s="202"/>
      <c r="J76" s="202"/>
      <c r="K76" s="202"/>
      <c r="L76" s="202"/>
      <c r="M76" s="191"/>
      <c r="N76" s="191"/>
      <c r="O76" s="191"/>
      <c r="P76" s="191"/>
      <c r="Q76" s="191"/>
      <c r="R76" s="191"/>
    </row>
    <row r="77" spans="1:20" ht="20.100000000000001" customHeight="1">
      <c r="A77" s="191"/>
      <c r="B77" s="304" t="s">
        <v>182</v>
      </c>
      <c r="C77" s="305" t="s">
        <v>175</v>
      </c>
      <c r="D77" s="306">
        <v>0</v>
      </c>
      <c r="E77" s="306">
        <v>0</v>
      </c>
      <c r="F77" s="306">
        <v>253325.00000000003</v>
      </c>
      <c r="G77" s="306">
        <v>0</v>
      </c>
      <c r="H77" s="307">
        <v>0</v>
      </c>
      <c r="I77" s="202"/>
      <c r="J77" s="202"/>
      <c r="K77" s="202"/>
      <c r="L77" s="202"/>
      <c r="M77" s="191"/>
      <c r="N77" s="191"/>
      <c r="O77" s="191"/>
      <c r="P77" s="191"/>
      <c r="Q77" s="191"/>
      <c r="R77" s="191"/>
    </row>
    <row r="78" spans="1:20" ht="20.100000000000001" customHeight="1">
      <c r="A78" s="191"/>
      <c r="B78" s="304" t="s">
        <v>183</v>
      </c>
      <c r="C78" s="305" t="s">
        <v>175</v>
      </c>
      <c r="D78" s="306">
        <v>352020.42000000004</v>
      </c>
      <c r="E78" s="306">
        <v>350196.48000000004</v>
      </c>
      <c r="F78" s="306">
        <v>284534.64</v>
      </c>
      <c r="G78" s="306">
        <v>284534.64</v>
      </c>
      <c r="H78" s="307">
        <v>284534.64</v>
      </c>
      <c r="I78" s="202"/>
      <c r="J78" s="202"/>
      <c r="K78" s="202"/>
      <c r="L78" s="202"/>
      <c r="M78" s="191"/>
      <c r="N78" s="191"/>
      <c r="O78" s="191"/>
      <c r="P78" s="191"/>
      <c r="Q78" s="191"/>
      <c r="R78" s="191"/>
    </row>
    <row r="79" spans="1:20" ht="20.100000000000001" customHeight="1">
      <c r="A79" s="191"/>
      <c r="B79" s="304" t="s">
        <v>184</v>
      </c>
      <c r="C79" s="305" t="s">
        <v>177</v>
      </c>
      <c r="D79" s="306">
        <v>167841.86263552957</v>
      </c>
      <c r="E79" s="306">
        <v>167841.86263552957</v>
      </c>
      <c r="F79" s="306">
        <v>218506.86263552957</v>
      </c>
      <c r="G79" s="306">
        <v>319836.86263552966</v>
      </c>
      <c r="H79" s="307">
        <v>167841.86263552957</v>
      </c>
      <c r="I79" s="202"/>
      <c r="J79" s="202"/>
      <c r="K79" s="202"/>
      <c r="L79" s="202"/>
      <c r="M79" s="191"/>
      <c r="N79" s="191"/>
      <c r="O79" s="191"/>
      <c r="P79" s="191"/>
      <c r="Q79" s="191"/>
      <c r="R79" s="191"/>
    </row>
    <row r="80" spans="1:20" s="206" customFormat="1" ht="20.100000000000001" customHeight="1" thickBot="1">
      <c r="A80" s="213"/>
      <c r="B80" s="308" t="s">
        <v>185</v>
      </c>
      <c r="C80" s="309"/>
      <c r="D80" s="310">
        <f>SUM(D71:D79)</f>
        <v>1542585.9726355299</v>
      </c>
      <c r="E80" s="311">
        <f>SUM(E71:E79)</f>
        <v>1996747.0326355295</v>
      </c>
      <c r="F80" s="311">
        <f>SUM(F71:F79)</f>
        <v>2578583.8926355299</v>
      </c>
      <c r="G80" s="311">
        <f>SUM(G71:G79)</f>
        <v>2160090.99263553</v>
      </c>
      <c r="H80" s="312">
        <f>SUM(H71:H79)</f>
        <v>1911832.49263553</v>
      </c>
      <c r="I80" s="202"/>
      <c r="J80" s="202"/>
      <c r="K80" s="202"/>
      <c r="L80" s="202"/>
      <c r="M80" s="191"/>
      <c r="N80" s="191"/>
      <c r="O80" s="191"/>
      <c r="P80" s="191"/>
      <c r="Q80" s="191"/>
      <c r="R80" s="204"/>
      <c r="S80" s="230"/>
      <c r="T80" s="230"/>
    </row>
    <row r="81" spans="1:18" s="284" customFormat="1" ht="38.25" customHeight="1" thickBot="1">
      <c r="A81" s="282"/>
      <c r="B81" s="313" t="s">
        <v>162</v>
      </c>
      <c r="C81" s="314"/>
      <c r="D81" s="698" t="s">
        <v>186</v>
      </c>
      <c r="E81" s="699"/>
      <c r="F81" s="699"/>
      <c r="G81" s="699"/>
      <c r="H81" s="700"/>
      <c r="I81" s="282"/>
      <c r="J81" s="282"/>
      <c r="K81" s="282"/>
      <c r="L81" s="282"/>
      <c r="M81" s="282"/>
      <c r="N81" s="282"/>
      <c r="O81" s="282"/>
      <c r="P81" s="282"/>
      <c r="Q81" s="282"/>
      <c r="R81" s="282"/>
    </row>
    <row r="82" spans="1:18" ht="20.100000000000001" customHeight="1">
      <c r="I82" s="316"/>
      <c r="J82" s="316"/>
      <c r="K82" s="316"/>
      <c r="L82" s="316"/>
      <c r="M82" s="316"/>
    </row>
    <row r="83" spans="1:18" ht="20.100000000000001" customHeight="1">
      <c r="I83" s="316"/>
      <c r="J83" s="316"/>
      <c r="K83" s="316"/>
      <c r="L83" s="316"/>
      <c r="M83" s="316"/>
    </row>
  </sheetData>
  <mergeCells count="40">
    <mergeCell ref="AM41:BA41"/>
    <mergeCell ref="AL19:AL22"/>
    <mergeCell ref="AM19:AQ19"/>
    <mergeCell ref="AR19:AV19"/>
    <mergeCell ref="AW19:BA19"/>
    <mergeCell ref="AM20:AU20"/>
    <mergeCell ref="AV20:BA20"/>
    <mergeCell ref="AM21:AU21"/>
    <mergeCell ref="AV21:BA21"/>
    <mergeCell ref="D68:H68"/>
    <mergeCell ref="D81:H81"/>
    <mergeCell ref="T41:AH41"/>
    <mergeCell ref="T19:X19"/>
    <mergeCell ref="Y19:AC19"/>
    <mergeCell ref="AD19:AH19"/>
    <mergeCell ref="T20:AB20"/>
    <mergeCell ref="AC20:AH20"/>
    <mergeCell ref="T21:AB21"/>
    <mergeCell ref="AC21:AH21"/>
    <mergeCell ref="C20:K20"/>
    <mergeCell ref="L20:Q20"/>
    <mergeCell ref="C63:Q63"/>
    <mergeCell ref="D66:H66"/>
    <mergeCell ref="D67:H67"/>
    <mergeCell ref="C21:K21"/>
    <mergeCell ref="L21:Q21"/>
    <mergeCell ref="S19:S22"/>
    <mergeCell ref="C41:Q41"/>
    <mergeCell ref="B44:B47"/>
    <mergeCell ref="C44:G44"/>
    <mergeCell ref="H44:L44"/>
    <mergeCell ref="M44:Q44"/>
    <mergeCell ref="C45:K45"/>
    <mergeCell ref="L45:Q45"/>
    <mergeCell ref="C46:K46"/>
    <mergeCell ref="L46:Q46"/>
    <mergeCell ref="B19:B22"/>
    <mergeCell ref="C19:G19"/>
    <mergeCell ref="H19:L19"/>
    <mergeCell ref="M19:Q19"/>
  </mergeCells>
  <dataValidations count="1">
    <dataValidation type="list" allowBlank="1" showInputMessage="1" showErrorMessage="1" sqref="C71:C79">
      <formula1>"yes,no,select"</formula1>
    </dataValidation>
  </dataValidations>
  <pageMargins left="0.75" right="0.75" top="1" bottom="1" header="0.5" footer="0.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tint="0.59999389629810485"/>
  </sheetPr>
  <dimension ref="A1:ED95"/>
  <sheetViews>
    <sheetView showGridLines="0" zoomScale="70" zoomScaleNormal="70" workbookViewId="0"/>
  </sheetViews>
  <sheetFormatPr defaultColWidth="9.140625" defaultRowHeight="12.75" outlineLevelRow="1"/>
  <cols>
    <col min="1" max="1" width="16.28515625" style="415" bestFit="1" customWidth="1"/>
    <col min="2" max="2" width="56" style="415" customWidth="1"/>
    <col min="3" max="17" width="15.7109375" style="415" customWidth="1"/>
    <col min="18" max="16384" width="9.140625" style="415"/>
  </cols>
  <sheetData>
    <row r="1" spans="1:134" s="185" customFormat="1" ht="24.95" customHeight="1">
      <c r="B1" s="186" t="s">
        <v>393</v>
      </c>
      <c r="C1" s="187"/>
      <c r="D1" s="187"/>
      <c r="E1" s="187"/>
      <c r="F1" s="187"/>
      <c r="G1" s="187"/>
      <c r="H1" s="187"/>
      <c r="I1" s="187"/>
      <c r="J1" s="187"/>
      <c r="K1" s="187"/>
      <c r="L1" s="187"/>
      <c r="M1" s="187"/>
      <c r="N1" s="187"/>
      <c r="O1" s="187"/>
      <c r="P1" s="187"/>
      <c r="Q1" s="187"/>
    </row>
    <row r="2" spans="1:134" s="185" customFormat="1" ht="24.95" customHeight="1">
      <c r="B2" s="188" t="s">
        <v>385</v>
      </c>
      <c r="C2" s="188"/>
      <c r="D2" s="188"/>
      <c r="E2" s="188"/>
      <c r="F2" s="188"/>
      <c r="G2" s="188"/>
      <c r="H2" s="188"/>
      <c r="I2" s="188"/>
      <c r="J2" s="188"/>
      <c r="K2" s="188"/>
      <c r="L2" s="188"/>
      <c r="M2" s="188"/>
      <c r="N2" s="188"/>
      <c r="O2" s="188"/>
      <c r="P2" s="188"/>
      <c r="Q2" s="188"/>
    </row>
    <row r="3" spans="1:134" s="185" customFormat="1" ht="24.95" customHeight="1">
      <c r="B3" s="189" t="s">
        <v>387</v>
      </c>
      <c r="C3" s="189"/>
      <c r="D3" s="189"/>
      <c r="E3" s="189"/>
      <c r="F3" s="189"/>
      <c r="G3" s="189"/>
      <c r="H3" s="189"/>
      <c r="I3" s="189"/>
      <c r="J3" s="189"/>
      <c r="K3" s="189"/>
      <c r="L3" s="189"/>
      <c r="M3" s="189"/>
      <c r="N3" s="189"/>
      <c r="O3" s="189"/>
      <c r="P3" s="189"/>
      <c r="Q3" s="189"/>
    </row>
    <row r="4" spans="1:134" s="185" customFormat="1" ht="24.95" customHeight="1">
      <c r="B4" s="190" t="s">
        <v>252</v>
      </c>
      <c r="C4" s="190"/>
      <c r="D4" s="190"/>
      <c r="E4" s="190"/>
      <c r="F4" s="190"/>
      <c r="G4" s="190"/>
      <c r="H4" s="190"/>
      <c r="I4" s="190"/>
      <c r="J4" s="190"/>
      <c r="K4" s="190"/>
      <c r="L4" s="190"/>
      <c r="M4" s="190"/>
      <c r="N4" s="190"/>
      <c r="O4" s="190"/>
      <c r="P4" s="190"/>
      <c r="Q4" s="190"/>
    </row>
    <row r="5" spans="1:134" ht="23.25" customHeight="1">
      <c r="A5" s="413"/>
      <c r="B5" s="414"/>
      <c r="C5" s="414"/>
      <c r="D5" s="414"/>
      <c r="E5" s="414"/>
      <c r="F5" s="414"/>
      <c r="G5" s="414"/>
      <c r="H5" s="414"/>
      <c r="I5" s="414"/>
      <c r="J5" s="414"/>
      <c r="K5" s="414"/>
      <c r="L5" s="414"/>
      <c r="M5" s="414"/>
      <c r="N5" s="414"/>
      <c r="O5" s="414"/>
      <c r="P5" s="414"/>
      <c r="Q5" s="414"/>
      <c r="R5" s="414"/>
      <c r="S5" s="414"/>
    </row>
    <row r="6" spans="1:134" s="211" customFormat="1">
      <c r="A6" s="210"/>
      <c r="B6" s="210"/>
      <c r="C6" s="210"/>
      <c r="D6" s="210"/>
      <c r="E6" s="210"/>
      <c r="F6" s="210"/>
      <c r="G6" s="210"/>
      <c r="H6" s="210"/>
      <c r="I6" s="210"/>
      <c r="J6" s="210"/>
      <c r="K6" s="210"/>
      <c r="L6" s="210"/>
      <c r="M6" s="210"/>
      <c r="N6" s="210"/>
      <c r="O6" s="210"/>
      <c r="P6" s="210"/>
      <c r="Q6" s="210"/>
      <c r="R6" s="210"/>
      <c r="S6" s="210"/>
    </row>
    <row r="7" spans="1:134" s="211" customFormat="1">
      <c r="A7" s="210"/>
      <c r="B7" s="210"/>
      <c r="C7" s="210"/>
      <c r="D7" s="210"/>
      <c r="E7" s="210"/>
      <c r="F7" s="210"/>
      <c r="G7" s="210"/>
      <c r="H7" s="210"/>
      <c r="I7" s="210"/>
      <c r="J7" s="210"/>
      <c r="K7" s="210"/>
      <c r="L7" s="210"/>
      <c r="M7" s="210"/>
      <c r="N7" s="210"/>
      <c r="O7" s="210"/>
      <c r="P7" s="210"/>
      <c r="Q7" s="210"/>
      <c r="R7" s="210"/>
      <c r="S7" s="210"/>
    </row>
    <row r="8" spans="1:134">
      <c r="A8" s="414"/>
      <c r="B8" s="414"/>
      <c r="C8" s="414"/>
      <c r="D8" s="414"/>
      <c r="E8" s="414"/>
      <c r="F8" s="414"/>
      <c r="G8" s="414"/>
      <c r="H8" s="414"/>
      <c r="I8" s="414"/>
      <c r="J8" s="414"/>
      <c r="K8" s="414"/>
      <c r="L8" s="414"/>
      <c r="M8" s="414"/>
      <c r="N8" s="414"/>
      <c r="O8" s="414"/>
      <c r="P8" s="414"/>
      <c r="Q8" s="414"/>
      <c r="R8" s="414"/>
      <c r="S8" s="414"/>
    </row>
    <row r="9" spans="1:134">
      <c r="A9" s="414"/>
      <c r="B9" s="416" t="s">
        <v>136</v>
      </c>
      <c r="C9" s="416"/>
      <c r="D9" s="416"/>
      <c r="E9" s="416"/>
      <c r="F9" s="416"/>
      <c r="G9" s="417"/>
      <c r="H9" s="417"/>
      <c r="I9" s="417"/>
      <c r="J9" s="417"/>
      <c r="K9" s="417"/>
      <c r="L9" s="417"/>
      <c r="R9" s="414"/>
      <c r="S9" s="414"/>
    </row>
    <row r="10" spans="1:134">
      <c r="A10" s="414"/>
      <c r="B10" s="417" t="s">
        <v>253</v>
      </c>
      <c r="C10" s="417"/>
      <c r="D10" s="417"/>
      <c r="E10" s="417"/>
      <c r="F10" s="417"/>
      <c r="G10" s="417"/>
      <c r="H10" s="417"/>
      <c r="I10" s="417"/>
      <c r="J10" s="417"/>
      <c r="K10" s="417"/>
      <c r="L10" s="417"/>
      <c r="R10" s="414"/>
      <c r="S10" s="414"/>
    </row>
    <row r="11" spans="1:134">
      <c r="A11" s="414"/>
      <c r="B11" s="417" t="s">
        <v>254</v>
      </c>
      <c r="C11" s="417"/>
      <c r="D11" s="417"/>
      <c r="E11" s="417"/>
      <c r="F11" s="417"/>
      <c r="G11" s="417"/>
      <c r="H11" s="417"/>
      <c r="I11" s="417"/>
      <c r="J11" s="417"/>
      <c r="K11" s="417"/>
      <c r="L11" s="417"/>
      <c r="R11" s="414"/>
      <c r="S11" s="414"/>
    </row>
    <row r="12" spans="1:134" s="419" customFormat="1">
      <c r="A12" s="414"/>
      <c r="B12" s="713" t="s">
        <v>255</v>
      </c>
      <c r="C12" s="713"/>
      <c r="D12" s="713"/>
      <c r="E12" s="713"/>
      <c r="F12" s="713"/>
      <c r="G12" s="713"/>
      <c r="H12" s="713"/>
      <c r="I12" s="713"/>
      <c r="J12" s="713"/>
      <c r="K12" s="713"/>
      <c r="L12" s="713"/>
      <c r="M12" s="415"/>
      <c r="N12" s="415"/>
      <c r="O12" s="415"/>
      <c r="P12" s="415"/>
      <c r="Q12" s="415"/>
      <c r="R12" s="414"/>
      <c r="S12" s="414"/>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c r="BP12" s="415"/>
      <c r="BQ12" s="415"/>
      <c r="BR12" s="415"/>
      <c r="BS12" s="415"/>
      <c r="BT12" s="415"/>
      <c r="BU12" s="415"/>
      <c r="BV12" s="415"/>
      <c r="BW12" s="415"/>
      <c r="BX12" s="415"/>
      <c r="BY12" s="415"/>
      <c r="BZ12" s="415"/>
      <c r="CA12" s="415"/>
      <c r="CB12" s="415"/>
      <c r="CC12" s="415"/>
      <c r="CD12" s="415"/>
      <c r="CE12" s="415"/>
      <c r="CF12" s="415"/>
      <c r="CG12" s="415"/>
      <c r="CH12" s="415"/>
      <c r="CI12" s="418"/>
      <c r="CJ12" s="418"/>
      <c r="CK12" s="418"/>
      <c r="CL12" s="418"/>
      <c r="CM12" s="418"/>
      <c r="CN12" s="418"/>
      <c r="CO12" s="418"/>
      <c r="CP12" s="418"/>
      <c r="CQ12" s="418"/>
      <c r="CR12" s="418"/>
      <c r="CS12" s="418"/>
      <c r="CT12" s="418"/>
      <c r="CU12" s="418"/>
      <c r="CV12" s="418"/>
      <c r="CW12" s="418"/>
      <c r="CX12" s="418"/>
      <c r="CY12" s="418"/>
      <c r="CZ12" s="418"/>
      <c r="DA12" s="418"/>
      <c r="DB12" s="418"/>
      <c r="DC12" s="418"/>
      <c r="DD12" s="418"/>
      <c r="DE12" s="418"/>
      <c r="DF12" s="418"/>
      <c r="DG12" s="418"/>
      <c r="DH12" s="418"/>
      <c r="DI12" s="418"/>
      <c r="DJ12" s="418"/>
      <c r="DK12" s="418"/>
      <c r="DL12" s="418"/>
      <c r="DM12" s="418"/>
      <c r="DN12" s="418"/>
      <c r="DO12" s="418"/>
      <c r="DP12" s="418"/>
      <c r="DQ12" s="418"/>
      <c r="DR12" s="418"/>
      <c r="DS12" s="418"/>
    </row>
    <row r="13" spans="1:134" s="419" customFormat="1" ht="28.5" customHeight="1">
      <c r="A13" s="414"/>
      <c r="B13" s="713" t="s">
        <v>256</v>
      </c>
      <c r="C13" s="713"/>
      <c r="D13" s="713"/>
      <c r="E13" s="713"/>
      <c r="F13" s="713"/>
      <c r="G13" s="713"/>
      <c r="H13" s="713"/>
      <c r="I13" s="713"/>
      <c r="J13" s="713"/>
      <c r="K13" s="713"/>
      <c r="L13" s="420"/>
      <c r="M13" s="415"/>
      <c r="N13" s="415"/>
      <c r="O13" s="415"/>
      <c r="P13" s="415"/>
      <c r="Q13" s="415"/>
      <c r="R13" s="414"/>
      <c r="S13" s="414"/>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c r="BN13" s="415"/>
      <c r="BO13" s="415"/>
      <c r="BP13" s="415"/>
      <c r="BQ13" s="415"/>
      <c r="BR13" s="415"/>
      <c r="BS13" s="415"/>
      <c r="BT13" s="415"/>
      <c r="BU13" s="415"/>
      <c r="BV13" s="415"/>
      <c r="BW13" s="415"/>
      <c r="BX13" s="415"/>
      <c r="BY13" s="415"/>
      <c r="BZ13" s="415"/>
      <c r="CA13" s="415"/>
      <c r="CB13" s="415"/>
      <c r="CC13" s="415"/>
      <c r="CD13" s="415"/>
      <c r="CE13" s="415"/>
      <c r="CF13" s="415"/>
      <c r="CG13" s="415"/>
      <c r="CH13" s="415"/>
      <c r="CI13" s="418"/>
      <c r="CJ13" s="418"/>
      <c r="CK13" s="418"/>
      <c r="CL13" s="418"/>
      <c r="CM13" s="418"/>
      <c r="CN13" s="418"/>
      <c r="CO13" s="418"/>
      <c r="CP13" s="418"/>
      <c r="CQ13" s="418"/>
      <c r="CR13" s="418"/>
      <c r="CS13" s="418"/>
      <c r="CT13" s="418"/>
      <c r="CU13" s="418"/>
      <c r="CV13" s="418"/>
      <c r="CW13" s="418"/>
      <c r="CX13" s="418"/>
      <c r="CY13" s="418"/>
      <c r="CZ13" s="418"/>
      <c r="DA13" s="418"/>
      <c r="DB13" s="418"/>
      <c r="DC13" s="418"/>
      <c r="DD13" s="418"/>
      <c r="DE13" s="418"/>
      <c r="DF13" s="418"/>
      <c r="DG13" s="418"/>
      <c r="DH13" s="418"/>
      <c r="DI13" s="418"/>
      <c r="DJ13" s="418"/>
      <c r="DK13" s="418"/>
      <c r="DL13" s="418"/>
      <c r="DM13" s="418"/>
      <c r="DN13" s="418"/>
      <c r="DO13" s="418"/>
      <c r="DP13" s="418"/>
      <c r="DQ13" s="418"/>
      <c r="DR13" s="418"/>
      <c r="DS13" s="418"/>
    </row>
    <row r="14" spans="1:134" s="206" customFormat="1" ht="23.25" customHeight="1">
      <c r="A14" s="414"/>
      <c r="B14" s="714" t="s">
        <v>257</v>
      </c>
      <c r="C14" s="714"/>
      <c r="D14" s="714"/>
      <c r="E14" s="714"/>
      <c r="F14" s="714"/>
      <c r="G14" s="714"/>
      <c r="H14" s="714"/>
      <c r="I14" s="714"/>
      <c r="J14" s="714"/>
      <c r="K14" s="714"/>
      <c r="L14" s="714"/>
      <c r="M14" s="415"/>
      <c r="N14" s="415"/>
      <c r="O14" s="415"/>
      <c r="P14" s="415"/>
      <c r="Q14" s="415"/>
      <c r="R14" s="414"/>
      <c r="S14" s="414"/>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c r="BR14" s="415"/>
      <c r="BS14" s="415"/>
      <c r="BT14" s="415"/>
      <c r="BU14" s="415"/>
      <c r="BV14" s="415"/>
      <c r="BW14" s="415"/>
      <c r="BX14" s="415"/>
      <c r="BY14" s="415"/>
      <c r="BZ14" s="415"/>
      <c r="CA14" s="415"/>
      <c r="CB14" s="415"/>
      <c r="CC14" s="415"/>
      <c r="CD14" s="415"/>
      <c r="CE14" s="415"/>
      <c r="CF14" s="415"/>
      <c r="CG14" s="415"/>
      <c r="CH14" s="415"/>
      <c r="CI14" s="415"/>
      <c r="CJ14" s="415"/>
      <c r="CK14" s="415"/>
      <c r="CL14" s="415"/>
      <c r="CM14" s="415"/>
      <c r="CN14" s="415"/>
      <c r="CO14" s="415"/>
      <c r="CP14" s="415"/>
      <c r="CQ14" s="415"/>
      <c r="CR14" s="415"/>
      <c r="CS14" s="415"/>
      <c r="CT14" s="415"/>
      <c r="CU14" s="415"/>
      <c r="CV14" s="415"/>
      <c r="CW14" s="415"/>
      <c r="CX14" s="415"/>
      <c r="CY14" s="415"/>
      <c r="CZ14" s="415"/>
      <c r="DA14" s="415"/>
      <c r="DB14" s="415"/>
      <c r="DC14" s="415"/>
      <c r="DD14" s="415"/>
    </row>
    <row r="15" spans="1:134">
      <c r="A15" s="414"/>
      <c r="R15" s="414"/>
      <c r="S15" s="414"/>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row>
    <row r="16" spans="1:134" s="418" customFormat="1" ht="12.75" customHeight="1">
      <c r="A16" s="414"/>
      <c r="B16" s="415"/>
      <c r="C16" s="415"/>
      <c r="D16" s="415"/>
      <c r="E16" s="415"/>
      <c r="F16" s="415"/>
      <c r="G16" s="415"/>
      <c r="H16" s="415"/>
      <c r="I16" s="415"/>
      <c r="J16" s="415"/>
      <c r="K16" s="415"/>
      <c r="L16" s="415"/>
      <c r="M16" s="415"/>
      <c r="N16" s="415"/>
      <c r="O16" s="415"/>
      <c r="P16" s="415"/>
      <c r="Q16" s="415"/>
      <c r="R16" s="414"/>
      <c r="S16" s="414"/>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c r="BP16" s="415"/>
      <c r="BQ16" s="415"/>
      <c r="BR16" s="415"/>
      <c r="BS16" s="415"/>
      <c r="BT16" s="415"/>
      <c r="BU16" s="415"/>
      <c r="BV16" s="415"/>
      <c r="BW16" s="415"/>
      <c r="BX16" s="415"/>
      <c r="BY16" s="415"/>
      <c r="BZ16" s="415"/>
      <c r="CA16" s="415"/>
      <c r="CB16" s="415"/>
      <c r="CC16" s="415"/>
      <c r="CD16" s="415"/>
      <c r="CE16" s="415"/>
      <c r="CF16" s="415"/>
      <c r="CG16" s="415"/>
      <c r="CH16" s="415"/>
      <c r="CI16" s="415"/>
      <c r="CJ16" s="415"/>
      <c r="CK16" s="415"/>
      <c r="CL16" s="415"/>
      <c r="CM16" s="415"/>
      <c r="CN16" s="415"/>
      <c r="CO16" s="415"/>
      <c r="CP16" s="415"/>
      <c r="CQ16" s="415"/>
      <c r="CR16" s="415"/>
      <c r="CS16" s="415"/>
      <c r="CT16" s="415"/>
      <c r="CU16" s="415"/>
      <c r="CV16" s="415"/>
      <c r="CW16" s="415"/>
      <c r="CX16" s="415"/>
      <c r="CY16" s="415"/>
      <c r="CZ16" s="415"/>
      <c r="DA16" s="415"/>
      <c r="DB16" s="415"/>
      <c r="DC16" s="415"/>
      <c r="DD16" s="415"/>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row>
    <row r="17" spans="1:134" s="418" customFormat="1" ht="12.75" customHeight="1" thickBot="1">
      <c r="A17" s="414"/>
      <c r="B17" s="415"/>
      <c r="C17" s="415"/>
      <c r="D17" s="415"/>
      <c r="E17" s="415"/>
      <c r="F17" s="415"/>
      <c r="G17" s="415"/>
      <c r="H17" s="415"/>
      <c r="I17" s="415"/>
      <c r="J17" s="415"/>
      <c r="K17" s="415"/>
      <c r="L17" s="415"/>
      <c r="M17" s="415"/>
      <c r="N17" s="415"/>
      <c r="O17" s="415"/>
      <c r="P17" s="415"/>
      <c r="Q17" s="415"/>
      <c r="R17" s="414"/>
      <c r="S17" s="414"/>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c r="BR17" s="415"/>
      <c r="BS17" s="415"/>
      <c r="BT17" s="415"/>
      <c r="BU17" s="415"/>
      <c r="BV17" s="415"/>
      <c r="BW17" s="415"/>
      <c r="BX17" s="415"/>
      <c r="BY17" s="415"/>
      <c r="BZ17" s="415"/>
      <c r="CA17" s="415"/>
      <c r="CB17" s="415"/>
      <c r="CC17" s="415"/>
      <c r="CD17" s="415"/>
      <c r="CE17" s="415"/>
      <c r="CF17" s="415"/>
      <c r="CG17" s="415"/>
      <c r="CH17" s="415"/>
      <c r="CI17" s="415"/>
      <c r="CJ17" s="415"/>
      <c r="CK17" s="415"/>
      <c r="CL17" s="415"/>
      <c r="CM17" s="415"/>
      <c r="CN17" s="415"/>
      <c r="CO17" s="415"/>
      <c r="CP17" s="415"/>
      <c r="CQ17" s="415"/>
      <c r="CR17" s="415"/>
      <c r="CS17" s="415"/>
      <c r="CT17" s="415"/>
      <c r="CU17" s="415"/>
      <c r="CV17" s="415"/>
      <c r="CW17" s="415"/>
      <c r="CX17" s="415"/>
      <c r="CY17" s="415"/>
      <c r="CZ17" s="415"/>
      <c r="DA17" s="415"/>
      <c r="DB17" s="415"/>
      <c r="DC17" s="415"/>
      <c r="DD17" s="415"/>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row>
    <row r="18" spans="1:134" s="206" customFormat="1" ht="23.25" customHeight="1" thickBot="1">
      <c r="A18" s="204"/>
      <c r="B18" s="421" t="s">
        <v>258</v>
      </c>
      <c r="C18" s="422"/>
      <c r="D18" s="422"/>
      <c r="E18" s="422"/>
      <c r="F18" s="422"/>
      <c r="G18" s="422"/>
      <c r="H18" s="422"/>
      <c r="I18" s="422"/>
      <c r="J18" s="423"/>
      <c r="K18" s="423"/>
      <c r="L18" s="423"/>
      <c r="M18" s="423"/>
      <c r="N18" s="423"/>
      <c r="O18" s="423"/>
      <c r="P18" s="423"/>
      <c r="Q18" s="423"/>
      <c r="R18" s="210"/>
      <c r="S18" s="210"/>
    </row>
    <row r="19" spans="1:134" s="427" customFormat="1" ht="16.5" customHeight="1">
      <c r="A19" s="424"/>
      <c r="B19" s="715"/>
      <c r="C19" s="718" t="s">
        <v>146</v>
      </c>
      <c r="D19" s="719"/>
      <c r="E19" s="719"/>
      <c r="F19" s="719"/>
      <c r="G19" s="719"/>
      <c r="H19" s="720" t="s">
        <v>147</v>
      </c>
      <c r="I19" s="721"/>
      <c r="J19" s="721"/>
      <c r="K19" s="721"/>
      <c r="L19" s="721"/>
      <c r="M19" s="704" t="s">
        <v>148</v>
      </c>
      <c r="N19" s="704"/>
      <c r="O19" s="704"/>
      <c r="P19" s="704"/>
      <c r="Q19" s="705"/>
      <c r="R19" s="425"/>
      <c r="S19" s="425"/>
      <c r="T19" s="426"/>
      <c r="U19" s="426"/>
      <c r="V19" s="426"/>
      <c r="W19" s="426"/>
      <c r="X19" s="426"/>
      <c r="Y19" s="426"/>
      <c r="Z19" s="426"/>
      <c r="AA19" s="426"/>
      <c r="AB19" s="426"/>
      <c r="AC19" s="426"/>
      <c r="AD19" s="426"/>
      <c r="AE19" s="426"/>
      <c r="AF19" s="426"/>
      <c r="AG19" s="426"/>
    </row>
    <row r="20" spans="1:134" s="322" customFormat="1" ht="15" customHeight="1">
      <c r="A20" s="424"/>
      <c r="B20" s="716"/>
      <c r="C20" s="706" t="s">
        <v>259</v>
      </c>
      <c r="D20" s="707"/>
      <c r="E20" s="707"/>
      <c r="F20" s="707"/>
      <c r="G20" s="707"/>
      <c r="H20" s="707"/>
      <c r="I20" s="707"/>
      <c r="J20" s="707"/>
      <c r="K20" s="707"/>
      <c r="L20" s="707"/>
      <c r="M20" s="707"/>
      <c r="N20" s="707"/>
      <c r="O20" s="707"/>
      <c r="P20" s="707"/>
      <c r="Q20" s="708"/>
      <c r="R20" s="428"/>
      <c r="S20" s="428"/>
    </row>
    <row r="21" spans="1:134" s="427" customFormat="1" ht="16.5" customHeight="1">
      <c r="A21" s="424"/>
      <c r="B21" s="716"/>
      <c r="C21" s="706" t="s">
        <v>150</v>
      </c>
      <c r="D21" s="707"/>
      <c r="E21" s="707"/>
      <c r="F21" s="707"/>
      <c r="G21" s="707"/>
      <c r="H21" s="707"/>
      <c r="I21" s="707"/>
      <c r="J21" s="707"/>
      <c r="K21" s="709"/>
      <c r="L21" s="710" t="s">
        <v>151</v>
      </c>
      <c r="M21" s="711"/>
      <c r="N21" s="711"/>
      <c r="O21" s="711"/>
      <c r="P21" s="711"/>
      <c r="Q21" s="712"/>
      <c r="R21" s="428"/>
      <c r="S21" s="428"/>
    </row>
    <row r="22" spans="1:134" s="322" customFormat="1" ht="12.75" customHeight="1" thickBot="1">
      <c r="A22" s="428"/>
      <c r="B22" s="717"/>
      <c r="C22" s="429" t="s">
        <v>388</v>
      </c>
      <c r="D22" s="430" t="s">
        <v>389</v>
      </c>
      <c r="E22" s="430" t="s">
        <v>390</v>
      </c>
      <c r="F22" s="430" t="s">
        <v>391</v>
      </c>
      <c r="G22" s="430" t="s">
        <v>392</v>
      </c>
      <c r="H22" s="431" t="s">
        <v>374</v>
      </c>
      <c r="I22" s="431" t="s">
        <v>376</v>
      </c>
      <c r="J22" s="431" t="s">
        <v>377</v>
      </c>
      <c r="K22" s="431" t="s">
        <v>379</v>
      </c>
      <c r="L22" s="431" t="s">
        <v>375</v>
      </c>
      <c r="M22" s="430" t="s">
        <v>380</v>
      </c>
      <c r="N22" s="430" t="s">
        <v>381</v>
      </c>
      <c r="O22" s="430" t="s">
        <v>382</v>
      </c>
      <c r="P22" s="430" t="s">
        <v>383</v>
      </c>
      <c r="Q22" s="432" t="s">
        <v>384</v>
      </c>
      <c r="R22" s="428"/>
      <c r="S22" s="428"/>
    </row>
    <row r="23" spans="1:134" s="419" customFormat="1" ht="13.5" thickBot="1">
      <c r="A23" s="414"/>
      <c r="B23" s="415"/>
      <c r="C23" s="415"/>
      <c r="D23" s="415"/>
      <c r="E23" s="415"/>
      <c r="F23" s="415"/>
      <c r="G23" s="415"/>
      <c r="H23" s="415"/>
      <c r="I23" s="415"/>
      <c r="J23" s="415"/>
      <c r="K23" s="415"/>
      <c r="L23" s="415"/>
      <c r="M23" s="415"/>
      <c r="N23" s="415"/>
      <c r="O23" s="415"/>
      <c r="P23" s="415"/>
      <c r="Q23" s="415"/>
      <c r="R23" s="414"/>
      <c r="S23" s="414"/>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R23" s="415"/>
      <c r="BS23" s="415"/>
      <c r="BT23" s="415"/>
      <c r="BU23" s="415"/>
      <c r="BV23" s="415"/>
      <c r="BW23" s="415"/>
      <c r="BX23" s="415"/>
      <c r="BY23" s="415"/>
      <c r="BZ23" s="415"/>
      <c r="CA23" s="415"/>
      <c r="CB23" s="415"/>
      <c r="CC23" s="415"/>
      <c r="CD23" s="415"/>
      <c r="CE23" s="415"/>
      <c r="CF23" s="415"/>
      <c r="CG23" s="415"/>
      <c r="CH23" s="415"/>
      <c r="CI23" s="415"/>
      <c r="CJ23" s="415"/>
      <c r="CK23" s="415"/>
      <c r="CL23" s="415"/>
      <c r="CM23" s="415"/>
      <c r="CN23" s="415"/>
      <c r="CO23" s="415"/>
      <c r="CP23" s="415"/>
      <c r="CQ23" s="415"/>
      <c r="CR23" s="415"/>
      <c r="CS23" s="415"/>
      <c r="CT23" s="415"/>
      <c r="CU23" s="415"/>
      <c r="CV23" s="415"/>
      <c r="CW23" s="415"/>
      <c r="CX23" s="415"/>
      <c r="CY23" s="415"/>
      <c r="CZ23" s="415"/>
      <c r="DA23" s="415"/>
      <c r="DB23" s="415"/>
      <c r="DC23" s="415"/>
      <c r="DD23" s="415"/>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row>
    <row r="24" spans="1:134" s="230" customFormat="1" ht="20.25" customHeight="1" thickBot="1">
      <c r="A24" s="191"/>
      <c r="B24" s="433" t="s">
        <v>260</v>
      </c>
      <c r="C24" s="434"/>
      <c r="D24" s="434"/>
      <c r="E24" s="434"/>
      <c r="F24" s="434"/>
      <c r="G24" s="434"/>
      <c r="H24" s="434"/>
      <c r="I24" s="434"/>
      <c r="J24" s="434"/>
      <c r="K24" s="434"/>
      <c r="L24" s="434"/>
      <c r="M24" s="434"/>
      <c r="N24" s="434"/>
      <c r="O24" s="434"/>
      <c r="P24" s="434"/>
      <c r="Q24" s="435"/>
      <c r="R24" s="191"/>
      <c r="S24" s="191"/>
    </row>
    <row r="25" spans="1:134" ht="23.25" customHeight="1" outlineLevel="1">
      <c r="A25" s="414"/>
      <c r="B25" s="436" t="s">
        <v>261</v>
      </c>
      <c r="C25" s="437"/>
      <c r="D25" s="438"/>
      <c r="E25" s="438"/>
      <c r="F25" s="438"/>
      <c r="G25" s="439"/>
      <c r="H25" s="440"/>
      <c r="I25" s="441"/>
      <c r="J25" s="441"/>
      <c r="K25" s="441"/>
      <c r="L25" s="439"/>
      <c r="M25" s="440"/>
      <c r="N25" s="441"/>
      <c r="O25" s="441"/>
      <c r="P25" s="441"/>
      <c r="Q25" s="439"/>
      <c r="R25" s="414"/>
      <c r="S25" s="414"/>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row>
    <row r="26" spans="1:134" outlineLevel="1">
      <c r="A26" s="414"/>
      <c r="B26" s="442" t="s">
        <v>262</v>
      </c>
      <c r="C26" s="306">
        <v>358057</v>
      </c>
      <c r="D26" s="443">
        <f>C27</f>
        <v>364805</v>
      </c>
      <c r="E26" s="443">
        <f t="shared" ref="E26:Q26" si="0">D27</f>
        <v>371503</v>
      </c>
      <c r="F26" s="443">
        <f t="shared" si="0"/>
        <v>378249</v>
      </c>
      <c r="G26" s="444">
        <f t="shared" si="0"/>
        <v>385225</v>
      </c>
      <c r="H26" s="445">
        <f t="shared" si="0"/>
        <v>393279</v>
      </c>
      <c r="I26" s="443">
        <f t="shared" si="0"/>
        <v>400460</v>
      </c>
      <c r="J26" s="443">
        <f t="shared" si="0"/>
        <v>406873</v>
      </c>
      <c r="K26" s="443">
        <f t="shared" si="0"/>
        <v>412860</v>
      </c>
      <c r="L26" s="444">
        <f t="shared" si="0"/>
        <v>418753.62785653968</v>
      </c>
      <c r="M26" s="445">
        <f t="shared" si="0"/>
        <v>420827.96375783993</v>
      </c>
      <c r="N26" s="443">
        <f t="shared" si="0"/>
        <v>424320.56242572574</v>
      </c>
      <c r="O26" s="443">
        <f t="shared" si="0"/>
        <v>429376.35813564545</v>
      </c>
      <c r="P26" s="443">
        <f t="shared" si="0"/>
        <v>434603.28465682792</v>
      </c>
      <c r="Q26" s="444">
        <f t="shared" si="0"/>
        <v>440208.06568107702</v>
      </c>
      <c r="R26" s="414"/>
      <c r="S26" s="414"/>
    </row>
    <row r="27" spans="1:134" outlineLevel="1">
      <c r="A27" s="414"/>
      <c r="B27" s="442" t="s">
        <v>263</v>
      </c>
      <c r="C27" s="306">
        <v>364805</v>
      </c>
      <c r="D27" s="446">
        <v>371503</v>
      </c>
      <c r="E27" s="446">
        <v>378249</v>
      </c>
      <c r="F27" s="446">
        <v>385225</v>
      </c>
      <c r="G27" s="447">
        <v>393279</v>
      </c>
      <c r="H27" s="306">
        <v>400460</v>
      </c>
      <c r="I27" s="446">
        <v>406873</v>
      </c>
      <c r="J27" s="446">
        <v>412860</v>
      </c>
      <c r="K27" s="446">
        <v>418753.62785653968</v>
      </c>
      <c r="L27" s="447">
        <v>420827.96375783993</v>
      </c>
      <c r="M27" s="306">
        <v>424320.56242572574</v>
      </c>
      <c r="N27" s="446">
        <v>429376.35813564545</v>
      </c>
      <c r="O27" s="446">
        <v>434603.28465682792</v>
      </c>
      <c r="P27" s="446">
        <v>440208.06568107702</v>
      </c>
      <c r="Q27" s="447">
        <v>446003.903192472</v>
      </c>
      <c r="R27" s="414"/>
      <c r="S27" s="414"/>
    </row>
    <row r="28" spans="1:134" outlineLevel="1">
      <c r="A28" s="414"/>
      <c r="B28" s="442" t="s">
        <v>264</v>
      </c>
      <c r="C28" s="448">
        <f t="shared" ref="C28:Q28" si="1">IF(ISERROR(AVERAGE(C26:C27)),0,AVERAGE(C26:C27))</f>
        <v>361431</v>
      </c>
      <c r="D28" s="449">
        <f t="shared" si="1"/>
        <v>368154</v>
      </c>
      <c r="E28" s="449">
        <f t="shared" si="1"/>
        <v>374876</v>
      </c>
      <c r="F28" s="449">
        <f t="shared" si="1"/>
        <v>381737</v>
      </c>
      <c r="G28" s="450">
        <f t="shared" si="1"/>
        <v>389252</v>
      </c>
      <c r="H28" s="448">
        <f t="shared" si="1"/>
        <v>396869.5</v>
      </c>
      <c r="I28" s="449">
        <f t="shared" si="1"/>
        <v>403666.5</v>
      </c>
      <c r="J28" s="449">
        <f t="shared" si="1"/>
        <v>409866.5</v>
      </c>
      <c r="K28" s="449">
        <f t="shared" si="1"/>
        <v>415806.81392826984</v>
      </c>
      <c r="L28" s="450">
        <f t="shared" si="1"/>
        <v>419790.79580718977</v>
      </c>
      <c r="M28" s="448">
        <f>IF(ISERROR(AVERAGE(M26:M27)),0,AVERAGE(M26:M27))</f>
        <v>422574.26309178281</v>
      </c>
      <c r="N28" s="449">
        <f t="shared" si="1"/>
        <v>426848.46028068557</v>
      </c>
      <c r="O28" s="449">
        <f t="shared" si="1"/>
        <v>431989.82139623666</v>
      </c>
      <c r="P28" s="449">
        <f t="shared" si="1"/>
        <v>437405.67516895244</v>
      </c>
      <c r="Q28" s="450">
        <f t="shared" si="1"/>
        <v>443105.98443677451</v>
      </c>
      <c r="R28" s="414"/>
      <c r="S28" s="414"/>
    </row>
    <row r="29" spans="1:134" outlineLevel="1">
      <c r="A29" s="414"/>
      <c r="B29" s="442" t="s">
        <v>265</v>
      </c>
      <c r="C29" s="306">
        <v>8380</v>
      </c>
      <c r="D29" s="446">
        <v>8905</v>
      </c>
      <c r="E29" s="446">
        <v>8428</v>
      </c>
      <c r="F29" s="446">
        <v>8603</v>
      </c>
      <c r="G29" s="447">
        <v>9682</v>
      </c>
      <c r="H29" s="306">
        <v>8201</v>
      </c>
      <c r="I29" s="446">
        <v>7486</v>
      </c>
      <c r="J29" s="446">
        <v>7254</v>
      </c>
      <c r="K29" s="446">
        <v>6767.1728128416371</v>
      </c>
      <c r="L29" s="447">
        <v>6861.8459480841038</v>
      </c>
      <c r="M29" s="451">
        <v>6818.9026280664648</v>
      </c>
      <c r="N29" s="452">
        <v>6491.229065559025</v>
      </c>
      <c r="O29" s="452">
        <v>6679.4631200863878</v>
      </c>
      <c r="P29" s="452">
        <v>7074.9997845667676</v>
      </c>
      <c r="Q29" s="453">
        <v>7285.0166765236991</v>
      </c>
      <c r="R29" s="414"/>
      <c r="S29" s="414"/>
    </row>
    <row r="30" spans="1:134" outlineLevel="1">
      <c r="A30" s="414"/>
      <c r="B30" s="442" t="s">
        <v>266</v>
      </c>
      <c r="C30" s="306">
        <v>1632</v>
      </c>
      <c r="D30" s="446">
        <v>2207</v>
      </c>
      <c r="E30" s="446">
        <v>1682</v>
      </c>
      <c r="F30" s="446">
        <v>1627</v>
      </c>
      <c r="G30" s="447">
        <v>1628</v>
      </c>
      <c r="H30" s="306">
        <v>1020</v>
      </c>
      <c r="I30" s="446">
        <v>1073</v>
      </c>
      <c r="J30" s="446">
        <v>1267</v>
      </c>
      <c r="K30" s="446">
        <v>1396.6634372403221</v>
      </c>
      <c r="L30" s="447">
        <v>1416.6009815408843</v>
      </c>
      <c r="M30" s="306">
        <v>1423.6182491616298</v>
      </c>
      <c r="N30" s="446">
        <v>1435.4333556393472</v>
      </c>
      <c r="O30" s="446">
        <v>1452.5365989038951</v>
      </c>
      <c r="P30" s="446">
        <v>1470.2187603176367</v>
      </c>
      <c r="Q30" s="447">
        <v>1489.1791651287278</v>
      </c>
      <c r="R30" s="414"/>
      <c r="S30" s="414"/>
    </row>
    <row r="31" spans="1:134" ht="23.25" customHeight="1" outlineLevel="1">
      <c r="A31" s="414"/>
      <c r="B31" s="436" t="s">
        <v>267</v>
      </c>
      <c r="C31" s="454"/>
      <c r="D31" s="455"/>
      <c r="E31" s="455"/>
      <c r="F31" s="455"/>
      <c r="G31" s="456"/>
      <c r="H31" s="457"/>
      <c r="I31" s="458"/>
      <c r="J31" s="458"/>
      <c r="K31" s="458"/>
      <c r="L31" s="456"/>
      <c r="M31" s="457"/>
      <c r="N31" s="458"/>
      <c r="O31" s="458"/>
      <c r="P31" s="458"/>
      <c r="Q31" s="456"/>
      <c r="R31" s="414"/>
      <c r="S31" s="414"/>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row>
    <row r="32" spans="1:134" outlineLevel="1">
      <c r="A32" s="414"/>
      <c r="B32" s="442" t="s">
        <v>262</v>
      </c>
      <c r="C32" s="459"/>
      <c r="D32" s="443">
        <f t="shared" ref="D32:I32" si="2">C33</f>
        <v>0</v>
      </c>
      <c r="E32" s="443">
        <f t="shared" si="2"/>
        <v>0</v>
      </c>
      <c r="F32" s="443">
        <f t="shared" si="2"/>
        <v>0</v>
      </c>
      <c r="G32" s="444">
        <f t="shared" si="2"/>
        <v>0</v>
      </c>
      <c r="H32" s="445">
        <f t="shared" si="2"/>
        <v>0</v>
      </c>
      <c r="I32" s="443">
        <f t="shared" si="2"/>
        <v>0</v>
      </c>
      <c r="J32" s="443">
        <f>H33</f>
        <v>0</v>
      </c>
      <c r="K32" s="443">
        <f>I33</f>
        <v>0</v>
      </c>
      <c r="L32" s="444">
        <f t="shared" ref="L32:Q32" si="3">K33</f>
        <v>0</v>
      </c>
      <c r="M32" s="445">
        <f t="shared" si="3"/>
        <v>0</v>
      </c>
      <c r="N32" s="443">
        <f t="shared" si="3"/>
        <v>0</v>
      </c>
      <c r="O32" s="443">
        <f t="shared" si="3"/>
        <v>0</v>
      </c>
      <c r="P32" s="443">
        <f t="shared" si="3"/>
        <v>0</v>
      </c>
      <c r="Q32" s="444">
        <f t="shared" si="3"/>
        <v>0</v>
      </c>
      <c r="R32" s="414"/>
      <c r="S32" s="414"/>
    </row>
    <row r="33" spans="1:134" outlineLevel="1">
      <c r="A33" s="414"/>
      <c r="B33" s="442" t="s">
        <v>263</v>
      </c>
      <c r="C33" s="459"/>
      <c r="D33" s="460"/>
      <c r="E33" s="460"/>
      <c r="F33" s="460"/>
      <c r="G33" s="461"/>
      <c r="H33" s="459"/>
      <c r="I33" s="460"/>
      <c r="J33" s="460"/>
      <c r="K33" s="460"/>
      <c r="L33" s="461"/>
      <c r="M33" s="459"/>
      <c r="N33" s="460"/>
      <c r="O33" s="460"/>
      <c r="P33" s="460"/>
      <c r="Q33" s="461"/>
      <c r="R33" s="414"/>
      <c r="S33" s="414"/>
    </row>
    <row r="34" spans="1:134" outlineLevel="1">
      <c r="A34" s="414"/>
      <c r="B34" s="442" t="s">
        <v>264</v>
      </c>
      <c r="C34" s="448">
        <f t="shared" ref="C34:Q34" si="4">IF(ISERROR(AVERAGE(C32:C33)),0,AVERAGE(C32:C33))</f>
        <v>0</v>
      </c>
      <c r="D34" s="449">
        <f t="shared" si="4"/>
        <v>0</v>
      </c>
      <c r="E34" s="449">
        <f t="shared" si="4"/>
        <v>0</v>
      </c>
      <c r="F34" s="449">
        <f t="shared" si="4"/>
        <v>0</v>
      </c>
      <c r="G34" s="450">
        <f t="shared" si="4"/>
        <v>0</v>
      </c>
      <c r="H34" s="448">
        <f t="shared" si="4"/>
        <v>0</v>
      </c>
      <c r="I34" s="449">
        <f t="shared" si="4"/>
        <v>0</v>
      </c>
      <c r="J34" s="449">
        <f t="shared" si="4"/>
        <v>0</v>
      </c>
      <c r="K34" s="449">
        <f t="shared" si="4"/>
        <v>0</v>
      </c>
      <c r="L34" s="450">
        <f t="shared" si="4"/>
        <v>0</v>
      </c>
      <c r="M34" s="448">
        <f>IF(ISERROR(AVERAGE(M32:M33)),0,AVERAGE(M32:M33))</f>
        <v>0</v>
      </c>
      <c r="N34" s="449">
        <f t="shared" si="4"/>
        <v>0</v>
      </c>
      <c r="O34" s="449">
        <f t="shared" si="4"/>
        <v>0</v>
      </c>
      <c r="P34" s="449">
        <f t="shared" si="4"/>
        <v>0</v>
      </c>
      <c r="Q34" s="450">
        <f t="shared" si="4"/>
        <v>0</v>
      </c>
      <c r="R34" s="414"/>
      <c r="S34" s="414"/>
    </row>
    <row r="35" spans="1:134" outlineLevel="1">
      <c r="A35" s="414"/>
      <c r="B35" s="442" t="s">
        <v>265</v>
      </c>
      <c r="C35" s="459"/>
      <c r="D35" s="460"/>
      <c r="E35" s="460"/>
      <c r="F35" s="460"/>
      <c r="G35" s="461"/>
      <c r="H35" s="459"/>
      <c r="I35" s="460"/>
      <c r="J35" s="460"/>
      <c r="K35" s="460"/>
      <c r="L35" s="461"/>
      <c r="M35" s="459"/>
      <c r="N35" s="460"/>
      <c r="O35" s="460"/>
      <c r="P35" s="460"/>
      <c r="Q35" s="461"/>
      <c r="R35" s="414"/>
      <c r="S35" s="414"/>
    </row>
    <row r="36" spans="1:134" outlineLevel="1">
      <c r="A36" s="414"/>
      <c r="B36" s="442" t="s">
        <v>266</v>
      </c>
      <c r="C36" s="459"/>
      <c r="D36" s="460"/>
      <c r="E36" s="460"/>
      <c r="F36" s="460"/>
      <c r="G36" s="461"/>
      <c r="H36" s="459"/>
      <c r="I36" s="460"/>
      <c r="J36" s="460"/>
      <c r="K36" s="460"/>
      <c r="L36" s="461"/>
      <c r="M36" s="459"/>
      <c r="N36" s="460"/>
      <c r="O36" s="460"/>
      <c r="P36" s="460"/>
      <c r="Q36" s="461"/>
      <c r="R36" s="414"/>
      <c r="S36" s="414"/>
    </row>
    <row r="37" spans="1:134" ht="23.25" customHeight="1" outlineLevel="1">
      <c r="A37" s="414"/>
      <c r="B37" s="436" t="s">
        <v>267</v>
      </c>
      <c r="C37" s="454"/>
      <c r="D37" s="455"/>
      <c r="E37" s="455"/>
      <c r="F37" s="455"/>
      <c r="G37" s="456"/>
      <c r="H37" s="457"/>
      <c r="I37" s="458"/>
      <c r="J37" s="458"/>
      <c r="K37" s="458"/>
      <c r="L37" s="456"/>
      <c r="M37" s="457"/>
      <c r="N37" s="458"/>
      <c r="O37" s="458"/>
      <c r="P37" s="458"/>
      <c r="Q37" s="456"/>
      <c r="R37" s="414"/>
      <c r="S37" s="414"/>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row>
    <row r="38" spans="1:134" outlineLevel="1">
      <c r="A38" s="414"/>
      <c r="B38" s="442" t="s">
        <v>262</v>
      </c>
      <c r="C38" s="459"/>
      <c r="D38" s="443">
        <f t="shared" ref="D38:I38" si="5">C39</f>
        <v>0</v>
      </c>
      <c r="E38" s="443">
        <f t="shared" si="5"/>
        <v>0</v>
      </c>
      <c r="F38" s="443">
        <f t="shared" si="5"/>
        <v>0</v>
      </c>
      <c r="G38" s="444">
        <f t="shared" si="5"/>
        <v>0</v>
      </c>
      <c r="H38" s="445">
        <f t="shared" si="5"/>
        <v>0</v>
      </c>
      <c r="I38" s="443">
        <f t="shared" si="5"/>
        <v>0</v>
      </c>
      <c r="J38" s="443">
        <f>H39</f>
        <v>0</v>
      </c>
      <c r="K38" s="443">
        <f>I39</f>
        <v>0</v>
      </c>
      <c r="L38" s="444">
        <f t="shared" ref="L38:Q38" si="6">K39</f>
        <v>0</v>
      </c>
      <c r="M38" s="445">
        <f t="shared" si="6"/>
        <v>0</v>
      </c>
      <c r="N38" s="443">
        <f t="shared" si="6"/>
        <v>0</v>
      </c>
      <c r="O38" s="443">
        <f t="shared" si="6"/>
        <v>0</v>
      </c>
      <c r="P38" s="443">
        <f t="shared" si="6"/>
        <v>0</v>
      </c>
      <c r="Q38" s="444">
        <f t="shared" si="6"/>
        <v>0</v>
      </c>
      <c r="R38" s="414"/>
      <c r="S38" s="414"/>
    </row>
    <row r="39" spans="1:134" outlineLevel="1">
      <c r="A39" s="414"/>
      <c r="B39" s="442" t="s">
        <v>263</v>
      </c>
      <c r="C39" s="459"/>
      <c r="D39" s="460"/>
      <c r="E39" s="460"/>
      <c r="F39" s="460"/>
      <c r="G39" s="461"/>
      <c r="H39" s="459"/>
      <c r="I39" s="460"/>
      <c r="J39" s="460"/>
      <c r="K39" s="460"/>
      <c r="L39" s="461"/>
      <c r="M39" s="459"/>
      <c r="N39" s="460"/>
      <c r="O39" s="460"/>
      <c r="P39" s="460"/>
      <c r="Q39" s="461"/>
      <c r="R39" s="414"/>
      <c r="S39" s="414"/>
    </row>
    <row r="40" spans="1:134" outlineLevel="1">
      <c r="A40" s="414"/>
      <c r="B40" s="442" t="s">
        <v>264</v>
      </c>
      <c r="C40" s="448">
        <f t="shared" ref="C40:Q40" si="7">IF(ISERROR(AVERAGE(C38:C39)),0,AVERAGE(C38:C39))</f>
        <v>0</v>
      </c>
      <c r="D40" s="449">
        <f t="shared" si="7"/>
        <v>0</v>
      </c>
      <c r="E40" s="449">
        <f t="shared" si="7"/>
        <v>0</v>
      </c>
      <c r="F40" s="449">
        <f t="shared" si="7"/>
        <v>0</v>
      </c>
      <c r="G40" s="450">
        <f t="shared" si="7"/>
        <v>0</v>
      </c>
      <c r="H40" s="448">
        <f t="shared" si="7"/>
        <v>0</v>
      </c>
      <c r="I40" s="449">
        <f t="shared" si="7"/>
        <v>0</v>
      </c>
      <c r="J40" s="449">
        <f t="shared" si="7"/>
        <v>0</v>
      </c>
      <c r="K40" s="449">
        <f t="shared" si="7"/>
        <v>0</v>
      </c>
      <c r="L40" s="450">
        <f t="shared" si="7"/>
        <v>0</v>
      </c>
      <c r="M40" s="448">
        <f>IF(ISERROR(AVERAGE(M38:M39)),0,AVERAGE(M38:M39))</f>
        <v>0</v>
      </c>
      <c r="N40" s="449">
        <f t="shared" si="7"/>
        <v>0</v>
      </c>
      <c r="O40" s="449">
        <f t="shared" si="7"/>
        <v>0</v>
      </c>
      <c r="P40" s="449">
        <f t="shared" si="7"/>
        <v>0</v>
      </c>
      <c r="Q40" s="450">
        <f t="shared" si="7"/>
        <v>0</v>
      </c>
      <c r="R40" s="414"/>
      <c r="S40" s="414"/>
    </row>
    <row r="41" spans="1:134" outlineLevel="1">
      <c r="A41" s="414"/>
      <c r="B41" s="442" t="s">
        <v>265</v>
      </c>
      <c r="C41" s="459"/>
      <c r="D41" s="460"/>
      <c r="E41" s="460"/>
      <c r="F41" s="460"/>
      <c r="G41" s="461"/>
      <c r="H41" s="459"/>
      <c r="I41" s="460"/>
      <c r="J41" s="460"/>
      <c r="K41" s="460"/>
      <c r="L41" s="461"/>
      <c r="M41" s="459"/>
      <c r="N41" s="460"/>
      <c r="O41" s="460"/>
      <c r="P41" s="460"/>
      <c r="Q41" s="461"/>
      <c r="R41" s="414"/>
      <c r="S41" s="414"/>
    </row>
    <row r="42" spans="1:134" outlineLevel="1">
      <c r="A42" s="414"/>
      <c r="B42" s="442" t="s">
        <v>266</v>
      </c>
      <c r="C42" s="459"/>
      <c r="D42" s="460"/>
      <c r="E42" s="460"/>
      <c r="F42" s="460"/>
      <c r="G42" s="461"/>
      <c r="H42" s="459"/>
      <c r="I42" s="460"/>
      <c r="J42" s="460"/>
      <c r="K42" s="460"/>
      <c r="L42" s="461"/>
      <c r="M42" s="459"/>
      <c r="N42" s="460"/>
      <c r="O42" s="460"/>
      <c r="P42" s="460"/>
      <c r="Q42" s="461"/>
      <c r="R42" s="414"/>
      <c r="S42" s="414"/>
    </row>
    <row r="43" spans="1:134" ht="23.25" customHeight="1" outlineLevel="1">
      <c r="A43" s="414"/>
      <c r="B43" s="436" t="s">
        <v>267</v>
      </c>
      <c r="C43" s="454"/>
      <c r="D43" s="455"/>
      <c r="E43" s="455"/>
      <c r="F43" s="455"/>
      <c r="G43" s="456"/>
      <c r="H43" s="457"/>
      <c r="I43" s="458"/>
      <c r="J43" s="458"/>
      <c r="K43" s="458"/>
      <c r="L43" s="456"/>
      <c r="M43" s="457"/>
      <c r="N43" s="458"/>
      <c r="O43" s="458"/>
      <c r="P43" s="458"/>
      <c r="Q43" s="456"/>
      <c r="R43" s="414"/>
      <c r="S43" s="414"/>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row>
    <row r="44" spans="1:134" outlineLevel="1">
      <c r="A44" s="414"/>
      <c r="B44" s="442" t="s">
        <v>262</v>
      </c>
      <c r="C44" s="459"/>
      <c r="D44" s="443">
        <f>C45</f>
        <v>0</v>
      </c>
      <c r="E44" s="443">
        <f t="shared" ref="E44:Q44" si="8">D45</f>
        <v>0</v>
      </c>
      <c r="F44" s="443">
        <f t="shared" si="8"/>
        <v>0</v>
      </c>
      <c r="G44" s="444">
        <f t="shared" si="8"/>
        <v>0</v>
      </c>
      <c r="H44" s="445">
        <f t="shared" si="8"/>
        <v>0</v>
      </c>
      <c r="I44" s="443">
        <f t="shared" si="8"/>
        <v>0</v>
      </c>
      <c r="J44" s="443">
        <f>H45</f>
        <v>0</v>
      </c>
      <c r="K44" s="443">
        <f>I45</f>
        <v>0</v>
      </c>
      <c r="L44" s="444">
        <f t="shared" si="8"/>
        <v>0</v>
      </c>
      <c r="M44" s="445">
        <f t="shared" si="8"/>
        <v>0</v>
      </c>
      <c r="N44" s="443">
        <f t="shared" si="8"/>
        <v>0</v>
      </c>
      <c r="O44" s="443">
        <f t="shared" si="8"/>
        <v>0</v>
      </c>
      <c r="P44" s="443">
        <f t="shared" si="8"/>
        <v>0</v>
      </c>
      <c r="Q44" s="444">
        <f t="shared" si="8"/>
        <v>0</v>
      </c>
      <c r="R44" s="414"/>
      <c r="S44" s="414"/>
    </row>
    <row r="45" spans="1:134" outlineLevel="1">
      <c r="A45" s="414"/>
      <c r="B45" s="442" t="s">
        <v>263</v>
      </c>
      <c r="C45" s="459"/>
      <c r="D45" s="460"/>
      <c r="E45" s="460"/>
      <c r="F45" s="460"/>
      <c r="G45" s="461"/>
      <c r="H45" s="459"/>
      <c r="I45" s="460"/>
      <c r="J45" s="460"/>
      <c r="K45" s="460"/>
      <c r="L45" s="461"/>
      <c r="M45" s="459"/>
      <c r="N45" s="460"/>
      <c r="O45" s="460"/>
      <c r="P45" s="460"/>
      <c r="Q45" s="461"/>
      <c r="R45" s="414"/>
      <c r="S45" s="414"/>
    </row>
    <row r="46" spans="1:134" outlineLevel="1">
      <c r="A46" s="414"/>
      <c r="B46" s="442" t="s">
        <v>264</v>
      </c>
      <c r="C46" s="448">
        <f t="shared" ref="C46:Q46" si="9">IF(ISERROR(AVERAGE(C44:C45)),0,AVERAGE(C44:C45))</f>
        <v>0</v>
      </c>
      <c r="D46" s="449">
        <f t="shared" si="9"/>
        <v>0</v>
      </c>
      <c r="E46" s="449">
        <f t="shared" si="9"/>
        <v>0</v>
      </c>
      <c r="F46" s="449">
        <f t="shared" si="9"/>
        <v>0</v>
      </c>
      <c r="G46" s="450">
        <f t="shared" si="9"/>
        <v>0</v>
      </c>
      <c r="H46" s="448">
        <f t="shared" si="9"/>
        <v>0</v>
      </c>
      <c r="I46" s="449">
        <f t="shared" si="9"/>
        <v>0</v>
      </c>
      <c r="J46" s="449">
        <f t="shared" si="9"/>
        <v>0</v>
      </c>
      <c r="K46" s="449">
        <f t="shared" si="9"/>
        <v>0</v>
      </c>
      <c r="L46" s="450">
        <f t="shared" si="9"/>
        <v>0</v>
      </c>
      <c r="M46" s="448">
        <f>IF(ISERROR(AVERAGE(M44:M45)),0,AVERAGE(M44:M45))</f>
        <v>0</v>
      </c>
      <c r="N46" s="449">
        <f t="shared" si="9"/>
        <v>0</v>
      </c>
      <c r="O46" s="449">
        <f t="shared" si="9"/>
        <v>0</v>
      </c>
      <c r="P46" s="449">
        <f t="shared" si="9"/>
        <v>0</v>
      </c>
      <c r="Q46" s="450">
        <f t="shared" si="9"/>
        <v>0</v>
      </c>
      <c r="R46" s="414"/>
      <c r="S46" s="414"/>
    </row>
    <row r="47" spans="1:134" outlineLevel="1">
      <c r="A47" s="414"/>
      <c r="B47" s="442" t="s">
        <v>265</v>
      </c>
      <c r="C47" s="459"/>
      <c r="D47" s="460"/>
      <c r="E47" s="460"/>
      <c r="F47" s="460"/>
      <c r="G47" s="461"/>
      <c r="H47" s="459"/>
      <c r="I47" s="460"/>
      <c r="J47" s="460"/>
      <c r="K47" s="460"/>
      <c r="L47" s="461"/>
      <c r="M47" s="459"/>
      <c r="N47" s="460"/>
      <c r="O47" s="460"/>
      <c r="P47" s="460"/>
      <c r="Q47" s="461"/>
      <c r="R47" s="414"/>
      <c r="S47" s="414"/>
    </row>
    <row r="48" spans="1:134" ht="13.5" outlineLevel="1" thickBot="1">
      <c r="A48" s="414"/>
      <c r="B48" s="462" t="s">
        <v>266</v>
      </c>
      <c r="C48" s="463"/>
      <c r="D48" s="464"/>
      <c r="E48" s="464"/>
      <c r="F48" s="464"/>
      <c r="G48" s="465"/>
      <c r="H48" s="463"/>
      <c r="I48" s="464"/>
      <c r="J48" s="464"/>
      <c r="K48" s="464"/>
      <c r="L48" s="465"/>
      <c r="M48" s="463"/>
      <c r="N48" s="464"/>
      <c r="O48" s="464"/>
      <c r="P48" s="464"/>
      <c r="Q48" s="465"/>
      <c r="R48" s="414"/>
      <c r="S48" s="414"/>
    </row>
    <row r="49" spans="1:134" outlineLevel="1">
      <c r="A49" s="414"/>
      <c r="B49" s="466" t="s">
        <v>268</v>
      </c>
      <c r="C49" s="467"/>
      <c r="D49" s="468"/>
      <c r="E49" s="468"/>
      <c r="F49" s="468"/>
      <c r="G49" s="469"/>
      <c r="H49" s="467"/>
      <c r="I49" s="468"/>
      <c r="J49" s="468"/>
      <c r="K49" s="468"/>
      <c r="L49" s="469"/>
      <c r="M49" s="467"/>
      <c r="N49" s="468"/>
      <c r="O49" s="468"/>
      <c r="P49" s="468"/>
      <c r="Q49" s="469"/>
      <c r="R49" s="414"/>
      <c r="S49" s="414"/>
    </row>
    <row r="50" spans="1:134" outlineLevel="1">
      <c r="A50" s="414"/>
      <c r="B50" s="470" t="s">
        <v>262</v>
      </c>
      <c r="C50" s="445">
        <f t="shared" ref="C50:Q51" si="10">SUM(C26,C44)</f>
        <v>358057</v>
      </c>
      <c r="D50" s="443">
        <f t="shared" si="10"/>
        <v>364805</v>
      </c>
      <c r="E50" s="443">
        <f t="shared" si="10"/>
        <v>371503</v>
      </c>
      <c r="F50" s="443">
        <f t="shared" si="10"/>
        <v>378249</v>
      </c>
      <c r="G50" s="444">
        <f t="shared" si="10"/>
        <v>385225</v>
      </c>
      <c r="H50" s="445">
        <f t="shared" si="10"/>
        <v>393279</v>
      </c>
      <c r="I50" s="443">
        <f t="shared" si="10"/>
        <v>400460</v>
      </c>
      <c r="J50" s="443">
        <f t="shared" si="10"/>
        <v>406873</v>
      </c>
      <c r="K50" s="443">
        <f t="shared" si="10"/>
        <v>412860</v>
      </c>
      <c r="L50" s="444">
        <f t="shared" si="10"/>
        <v>418753.62785653968</v>
      </c>
      <c r="M50" s="445">
        <f>SUM(M26,M44)</f>
        <v>420827.96375783993</v>
      </c>
      <c r="N50" s="443">
        <f t="shared" si="10"/>
        <v>424320.56242572574</v>
      </c>
      <c r="O50" s="443">
        <f t="shared" si="10"/>
        <v>429376.35813564545</v>
      </c>
      <c r="P50" s="443">
        <f t="shared" si="10"/>
        <v>434603.28465682792</v>
      </c>
      <c r="Q50" s="444">
        <f t="shared" si="10"/>
        <v>440208.06568107702</v>
      </c>
      <c r="R50" s="414"/>
      <c r="S50" s="414"/>
    </row>
    <row r="51" spans="1:134" outlineLevel="1">
      <c r="A51" s="414"/>
      <c r="B51" s="470" t="s">
        <v>263</v>
      </c>
      <c r="C51" s="445">
        <f t="shared" si="10"/>
        <v>364805</v>
      </c>
      <c r="D51" s="443">
        <f t="shared" si="10"/>
        <v>371503</v>
      </c>
      <c r="E51" s="443">
        <f t="shared" si="10"/>
        <v>378249</v>
      </c>
      <c r="F51" s="443">
        <f t="shared" si="10"/>
        <v>385225</v>
      </c>
      <c r="G51" s="444">
        <f t="shared" si="10"/>
        <v>393279</v>
      </c>
      <c r="H51" s="445">
        <f t="shared" si="10"/>
        <v>400460</v>
      </c>
      <c r="I51" s="443">
        <f t="shared" si="10"/>
        <v>406873</v>
      </c>
      <c r="J51" s="443">
        <f t="shared" si="10"/>
        <v>412860</v>
      </c>
      <c r="K51" s="443">
        <f t="shared" si="10"/>
        <v>418753.62785653968</v>
      </c>
      <c r="L51" s="444">
        <f t="shared" si="10"/>
        <v>420827.96375783993</v>
      </c>
      <c r="M51" s="445">
        <f t="shared" si="10"/>
        <v>424320.56242572574</v>
      </c>
      <c r="N51" s="443">
        <f t="shared" si="10"/>
        <v>429376.35813564545</v>
      </c>
      <c r="O51" s="443">
        <f t="shared" si="10"/>
        <v>434603.28465682792</v>
      </c>
      <c r="P51" s="443">
        <f t="shared" si="10"/>
        <v>440208.06568107702</v>
      </c>
      <c r="Q51" s="444">
        <f t="shared" si="10"/>
        <v>446003.903192472</v>
      </c>
      <c r="R51" s="414"/>
      <c r="S51" s="414"/>
    </row>
    <row r="52" spans="1:134">
      <c r="A52" s="414"/>
      <c r="B52" s="471" t="s">
        <v>264</v>
      </c>
      <c r="C52" s="472">
        <f t="shared" ref="C52:Q52" si="11">IF(ISERROR(AVERAGE(C50:C51)),0,AVERAGE(C50:C51))</f>
        <v>361431</v>
      </c>
      <c r="D52" s="473">
        <f t="shared" si="11"/>
        <v>368154</v>
      </c>
      <c r="E52" s="473">
        <f t="shared" si="11"/>
        <v>374876</v>
      </c>
      <c r="F52" s="473">
        <f t="shared" si="11"/>
        <v>381737</v>
      </c>
      <c r="G52" s="474">
        <f t="shared" si="11"/>
        <v>389252</v>
      </c>
      <c r="H52" s="472">
        <f t="shared" si="11"/>
        <v>396869.5</v>
      </c>
      <c r="I52" s="473">
        <f t="shared" si="11"/>
        <v>403666.5</v>
      </c>
      <c r="J52" s="473">
        <f t="shared" si="11"/>
        <v>409866.5</v>
      </c>
      <c r="K52" s="473">
        <f t="shared" si="11"/>
        <v>415806.81392826984</v>
      </c>
      <c r="L52" s="474">
        <f t="shared" si="11"/>
        <v>419790.79580718977</v>
      </c>
      <c r="M52" s="472">
        <f t="shared" si="11"/>
        <v>422574.26309178281</v>
      </c>
      <c r="N52" s="473">
        <f t="shared" si="11"/>
        <v>426848.46028068557</v>
      </c>
      <c r="O52" s="473">
        <f t="shared" si="11"/>
        <v>431989.82139623666</v>
      </c>
      <c r="P52" s="473">
        <f t="shared" si="11"/>
        <v>437405.67516895244</v>
      </c>
      <c r="Q52" s="474">
        <f t="shared" si="11"/>
        <v>443105.98443677451</v>
      </c>
      <c r="R52" s="414"/>
      <c r="S52" s="414"/>
    </row>
    <row r="53" spans="1:134">
      <c r="A53" s="414"/>
      <c r="B53" s="471" t="s">
        <v>265</v>
      </c>
      <c r="C53" s="445">
        <f t="shared" ref="C53:Q54" si="12">SUM(C29,C47)</f>
        <v>8380</v>
      </c>
      <c r="D53" s="443">
        <f t="shared" si="12"/>
        <v>8905</v>
      </c>
      <c r="E53" s="443">
        <f t="shared" si="12"/>
        <v>8428</v>
      </c>
      <c r="F53" s="443">
        <f t="shared" si="12"/>
        <v>8603</v>
      </c>
      <c r="G53" s="444">
        <f t="shared" si="12"/>
        <v>9682</v>
      </c>
      <c r="H53" s="445">
        <f t="shared" si="12"/>
        <v>8201</v>
      </c>
      <c r="I53" s="443">
        <f t="shared" si="12"/>
        <v>7486</v>
      </c>
      <c r="J53" s="443">
        <f t="shared" si="12"/>
        <v>7254</v>
      </c>
      <c r="K53" s="443">
        <f t="shared" si="12"/>
        <v>6767.1728128416371</v>
      </c>
      <c r="L53" s="444">
        <f t="shared" si="12"/>
        <v>6861.8459480841038</v>
      </c>
      <c r="M53" s="445">
        <f t="shared" si="12"/>
        <v>6818.9026280664648</v>
      </c>
      <c r="N53" s="443">
        <f t="shared" si="12"/>
        <v>6491.229065559025</v>
      </c>
      <c r="O53" s="443">
        <f t="shared" si="12"/>
        <v>6679.4631200863878</v>
      </c>
      <c r="P53" s="443">
        <f t="shared" si="12"/>
        <v>7074.9997845667676</v>
      </c>
      <c r="Q53" s="444">
        <f t="shared" si="12"/>
        <v>7285.0166765236991</v>
      </c>
      <c r="R53" s="414"/>
      <c r="S53" s="414"/>
    </row>
    <row r="54" spans="1:134" ht="13.5" thickBot="1">
      <c r="A54" s="414"/>
      <c r="B54" s="475" t="s">
        <v>266</v>
      </c>
      <c r="C54" s="476">
        <f t="shared" si="12"/>
        <v>1632</v>
      </c>
      <c r="D54" s="477">
        <f t="shared" si="12"/>
        <v>2207</v>
      </c>
      <c r="E54" s="477">
        <f t="shared" si="12"/>
        <v>1682</v>
      </c>
      <c r="F54" s="477">
        <f t="shared" si="12"/>
        <v>1627</v>
      </c>
      <c r="G54" s="478">
        <f t="shared" si="12"/>
        <v>1628</v>
      </c>
      <c r="H54" s="476">
        <f t="shared" si="12"/>
        <v>1020</v>
      </c>
      <c r="I54" s="477">
        <f t="shared" si="12"/>
        <v>1073</v>
      </c>
      <c r="J54" s="477">
        <f t="shared" si="12"/>
        <v>1267</v>
      </c>
      <c r="K54" s="477">
        <f t="shared" si="12"/>
        <v>1396.6634372403221</v>
      </c>
      <c r="L54" s="478">
        <f t="shared" si="12"/>
        <v>1416.6009815408843</v>
      </c>
      <c r="M54" s="476">
        <f t="shared" si="12"/>
        <v>1423.6182491616298</v>
      </c>
      <c r="N54" s="477">
        <f t="shared" si="12"/>
        <v>1435.4333556393472</v>
      </c>
      <c r="O54" s="477">
        <f t="shared" si="12"/>
        <v>1452.5365989038951</v>
      </c>
      <c r="P54" s="477">
        <f t="shared" si="12"/>
        <v>1470.2187603176367</v>
      </c>
      <c r="Q54" s="478">
        <f t="shared" si="12"/>
        <v>1489.1791651287278</v>
      </c>
      <c r="R54" s="414"/>
      <c r="S54" s="414"/>
    </row>
    <row r="55" spans="1:134" s="211" customFormat="1" ht="26.25" customHeight="1" thickBot="1">
      <c r="R55" s="210"/>
      <c r="S55" s="210"/>
    </row>
    <row r="56" spans="1:134" s="230" customFormat="1" ht="20.25" customHeight="1" thickBot="1">
      <c r="A56" s="191"/>
      <c r="B56" s="433" t="s">
        <v>269</v>
      </c>
      <c r="C56" s="434"/>
      <c r="D56" s="434"/>
      <c r="E56" s="434"/>
      <c r="F56" s="434"/>
      <c r="G56" s="434"/>
      <c r="H56" s="434"/>
      <c r="I56" s="434"/>
      <c r="J56" s="434"/>
      <c r="K56" s="434"/>
      <c r="L56" s="434"/>
      <c r="M56" s="434"/>
      <c r="N56" s="434"/>
      <c r="O56" s="434"/>
      <c r="P56" s="434"/>
      <c r="Q56" s="435"/>
      <c r="R56" s="191"/>
      <c r="S56" s="191"/>
    </row>
    <row r="57" spans="1:134" ht="27.75" customHeight="1" outlineLevel="1">
      <c r="A57" s="414"/>
      <c r="B57" s="479" t="s">
        <v>270</v>
      </c>
      <c r="C57" s="437"/>
      <c r="D57" s="438"/>
      <c r="E57" s="438"/>
      <c r="F57" s="438"/>
      <c r="G57" s="439"/>
      <c r="H57" s="440"/>
      <c r="I57" s="441"/>
      <c r="J57" s="441"/>
      <c r="K57" s="441"/>
      <c r="L57" s="439"/>
      <c r="M57" s="441"/>
      <c r="N57" s="441"/>
      <c r="O57" s="441"/>
      <c r="P57" s="441"/>
      <c r="Q57" s="439"/>
      <c r="R57" s="414"/>
      <c r="S57" s="414"/>
      <c r="DE57" s="206"/>
      <c r="DF57" s="206"/>
      <c r="DG57" s="206"/>
      <c r="DH57" s="206"/>
      <c r="DI57" s="206"/>
      <c r="DJ57" s="206"/>
      <c r="DK57" s="206"/>
      <c r="DL57" s="206"/>
      <c r="DM57" s="206"/>
      <c r="DN57" s="206"/>
      <c r="DO57" s="206"/>
      <c r="DP57" s="206"/>
      <c r="DQ57" s="206"/>
      <c r="DR57" s="206"/>
      <c r="DS57" s="206"/>
      <c r="DT57" s="206"/>
      <c r="DU57" s="206"/>
      <c r="DV57" s="206"/>
      <c r="DW57" s="206"/>
      <c r="DX57" s="206"/>
      <c r="DY57" s="206"/>
      <c r="DZ57" s="206"/>
      <c r="EA57" s="206"/>
      <c r="EB57" s="206"/>
      <c r="EC57" s="206"/>
      <c r="ED57" s="206"/>
    </row>
    <row r="58" spans="1:134" outlineLevel="1">
      <c r="A58" s="414"/>
      <c r="B58" s="480" t="s">
        <v>262</v>
      </c>
      <c r="C58" s="306">
        <v>9275</v>
      </c>
      <c r="D58" s="443">
        <f t="shared" ref="D58:I58" si="13">C59</f>
        <v>9434</v>
      </c>
      <c r="E58" s="443">
        <f t="shared" si="13"/>
        <v>9603</v>
      </c>
      <c r="F58" s="443">
        <f t="shared" si="13"/>
        <v>9772</v>
      </c>
      <c r="G58" s="444">
        <f t="shared" si="13"/>
        <v>9885</v>
      </c>
      <c r="H58" s="445">
        <f t="shared" si="13"/>
        <v>10022</v>
      </c>
      <c r="I58" s="443">
        <f t="shared" si="13"/>
        <v>10068</v>
      </c>
      <c r="J58" s="443">
        <f>H59</f>
        <v>10068</v>
      </c>
      <c r="K58" s="443">
        <f>I59</f>
        <v>10189</v>
      </c>
      <c r="L58" s="444">
        <f t="shared" ref="L58:Q58" si="14">K59</f>
        <v>10587.226688383527</v>
      </c>
      <c r="M58" s="481">
        <f t="shared" si="14"/>
        <v>9983.2714153202051</v>
      </c>
      <c r="N58" s="443">
        <f t="shared" si="14"/>
        <v>9781.3787047079659</v>
      </c>
      <c r="O58" s="443">
        <f t="shared" si="14"/>
        <v>9912.8352586676174</v>
      </c>
      <c r="P58" s="443">
        <f t="shared" si="14"/>
        <v>10085.622448583124</v>
      </c>
      <c r="Q58" s="444">
        <f t="shared" si="14"/>
        <v>10261.123081654358</v>
      </c>
      <c r="R58" s="414"/>
      <c r="S58" s="414"/>
    </row>
    <row r="59" spans="1:134" outlineLevel="1">
      <c r="A59" s="414"/>
      <c r="B59" s="480" t="s">
        <v>263</v>
      </c>
      <c r="C59" s="306">
        <v>9434</v>
      </c>
      <c r="D59" s="446">
        <v>9603</v>
      </c>
      <c r="E59" s="446">
        <v>9772</v>
      </c>
      <c r="F59" s="446">
        <v>9885</v>
      </c>
      <c r="G59" s="447">
        <v>10022</v>
      </c>
      <c r="H59" s="306">
        <v>10068</v>
      </c>
      <c r="I59" s="446">
        <v>10189</v>
      </c>
      <c r="J59" s="446">
        <v>10446</v>
      </c>
      <c r="K59" s="446">
        <v>10587.226688383527</v>
      </c>
      <c r="L59" s="447">
        <v>9983.2714153202051</v>
      </c>
      <c r="M59" s="482">
        <v>9781.3787047079659</v>
      </c>
      <c r="N59" s="446">
        <v>9912.8352586676174</v>
      </c>
      <c r="O59" s="446">
        <v>10085.622448583124</v>
      </c>
      <c r="P59" s="446">
        <v>10261.123081654358</v>
      </c>
      <c r="Q59" s="447">
        <v>10439.379769684672</v>
      </c>
      <c r="R59" s="414"/>
      <c r="S59" s="414"/>
    </row>
    <row r="60" spans="1:134" outlineLevel="1">
      <c r="A60" s="414"/>
      <c r="B60" s="480" t="s">
        <v>264</v>
      </c>
      <c r="C60" s="448">
        <f t="shared" ref="C60:Q60" si="15">IF(ISERROR(AVERAGE(C58:C59)),0,AVERAGE(C58:C59))</f>
        <v>9354.5</v>
      </c>
      <c r="D60" s="449">
        <f t="shared" si="15"/>
        <v>9518.5</v>
      </c>
      <c r="E60" s="449">
        <f t="shared" si="15"/>
        <v>9687.5</v>
      </c>
      <c r="F60" s="449">
        <f t="shared" si="15"/>
        <v>9828.5</v>
      </c>
      <c r="G60" s="450">
        <f t="shared" si="15"/>
        <v>9953.5</v>
      </c>
      <c r="H60" s="448">
        <f t="shared" si="15"/>
        <v>10045</v>
      </c>
      <c r="I60" s="449">
        <f t="shared" si="15"/>
        <v>10128.5</v>
      </c>
      <c r="J60" s="449">
        <f t="shared" si="15"/>
        <v>10257</v>
      </c>
      <c r="K60" s="449">
        <f t="shared" si="15"/>
        <v>10388.113344191763</v>
      </c>
      <c r="L60" s="450">
        <f t="shared" si="15"/>
        <v>10285.249051851866</v>
      </c>
      <c r="M60" s="483">
        <f>IF(ISERROR(AVERAGE(M58:M59)),0,AVERAGE(M58:M59))</f>
        <v>9882.3250600140855</v>
      </c>
      <c r="N60" s="449">
        <f t="shared" si="15"/>
        <v>9847.1069816877916</v>
      </c>
      <c r="O60" s="449">
        <f t="shared" si="15"/>
        <v>9999.2288536253709</v>
      </c>
      <c r="P60" s="449">
        <f t="shared" si="15"/>
        <v>10173.37276511874</v>
      </c>
      <c r="Q60" s="450">
        <f t="shared" si="15"/>
        <v>10350.251425669514</v>
      </c>
      <c r="R60" s="414"/>
      <c r="S60" s="414"/>
    </row>
    <row r="61" spans="1:134" outlineLevel="1">
      <c r="A61" s="414"/>
      <c r="B61" s="480" t="s">
        <v>265</v>
      </c>
      <c r="C61" s="306">
        <v>380</v>
      </c>
      <c r="D61" s="446">
        <v>274</v>
      </c>
      <c r="E61" s="446">
        <v>219</v>
      </c>
      <c r="F61" s="446">
        <v>253</v>
      </c>
      <c r="G61" s="447">
        <v>272</v>
      </c>
      <c r="H61" s="306">
        <v>239</v>
      </c>
      <c r="I61" s="446">
        <v>245</v>
      </c>
      <c r="J61" s="446">
        <v>262</v>
      </c>
      <c r="K61" s="446">
        <v>235.79061749777975</v>
      </c>
      <c r="L61" s="447">
        <v>220.83998976828661</v>
      </c>
      <c r="M61" s="482">
        <v>260.04418463865295</v>
      </c>
      <c r="N61" s="446">
        <v>230.8798208952212</v>
      </c>
      <c r="O61" s="446">
        <v>274.39143371505634</v>
      </c>
      <c r="P61" s="446">
        <v>278.66905795244202</v>
      </c>
      <c r="Q61" s="447">
        <v>283.01385783065598</v>
      </c>
      <c r="R61" s="414"/>
      <c r="S61" s="414"/>
    </row>
    <row r="62" spans="1:134" ht="13.5" outlineLevel="1" thickBot="1">
      <c r="A62" s="414"/>
      <c r="B62" s="484" t="s">
        <v>266</v>
      </c>
      <c r="C62" s="306">
        <v>68</v>
      </c>
      <c r="D62" s="446">
        <v>100</v>
      </c>
      <c r="E62" s="446">
        <v>94</v>
      </c>
      <c r="F62" s="446">
        <v>46</v>
      </c>
      <c r="G62" s="447">
        <v>105</v>
      </c>
      <c r="H62" s="306">
        <v>104</v>
      </c>
      <c r="I62" s="446">
        <v>105</v>
      </c>
      <c r="J62" s="446">
        <v>93</v>
      </c>
      <c r="K62" s="446">
        <v>94.563929114252772</v>
      </c>
      <c r="L62" s="447">
        <v>823.79526283160976</v>
      </c>
      <c r="M62" s="482">
        <v>460.93689525089269</v>
      </c>
      <c r="N62" s="446">
        <v>98.423266935570197</v>
      </c>
      <c r="O62" s="446">
        <v>99.604243799549735</v>
      </c>
      <c r="P62" s="446">
        <v>101.16842488120979</v>
      </c>
      <c r="Q62" s="447">
        <v>102.75716980034196</v>
      </c>
      <c r="R62" s="414"/>
      <c r="S62" s="414"/>
    </row>
    <row r="63" spans="1:134" ht="27.75" customHeight="1" outlineLevel="1">
      <c r="A63" s="414"/>
      <c r="B63" s="479" t="s">
        <v>267</v>
      </c>
      <c r="C63" s="437"/>
      <c r="D63" s="438"/>
      <c r="E63" s="438"/>
      <c r="F63" s="438"/>
      <c r="G63" s="439"/>
      <c r="H63" s="440"/>
      <c r="I63" s="441"/>
      <c r="J63" s="441"/>
      <c r="K63" s="441"/>
      <c r="L63" s="439"/>
      <c r="M63" s="441"/>
      <c r="N63" s="441"/>
      <c r="O63" s="441"/>
      <c r="P63" s="441"/>
      <c r="Q63" s="439"/>
      <c r="R63" s="414"/>
      <c r="S63" s="414"/>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row>
    <row r="64" spans="1:134" outlineLevel="1">
      <c r="A64" s="414"/>
      <c r="B64" s="480" t="s">
        <v>262</v>
      </c>
      <c r="C64" s="459"/>
      <c r="D64" s="443">
        <f t="shared" ref="D64:I64" si="16">C65</f>
        <v>0</v>
      </c>
      <c r="E64" s="443">
        <f t="shared" si="16"/>
        <v>0</v>
      </c>
      <c r="F64" s="443">
        <f t="shared" si="16"/>
        <v>0</v>
      </c>
      <c r="G64" s="444">
        <f t="shared" si="16"/>
        <v>0</v>
      </c>
      <c r="H64" s="445">
        <f t="shared" si="16"/>
        <v>0</v>
      </c>
      <c r="I64" s="443">
        <f t="shared" si="16"/>
        <v>0</v>
      </c>
      <c r="J64" s="443">
        <f>H65</f>
        <v>0</v>
      </c>
      <c r="K64" s="443">
        <f>I65</f>
        <v>0</v>
      </c>
      <c r="L64" s="444">
        <f t="shared" ref="L64:Q64" si="17">K65</f>
        <v>0</v>
      </c>
      <c r="M64" s="481">
        <f t="shared" si="17"/>
        <v>0</v>
      </c>
      <c r="N64" s="443">
        <f t="shared" si="17"/>
        <v>0</v>
      </c>
      <c r="O64" s="443">
        <f t="shared" si="17"/>
        <v>0</v>
      </c>
      <c r="P64" s="443">
        <f t="shared" si="17"/>
        <v>0</v>
      </c>
      <c r="Q64" s="444">
        <f t="shared" si="17"/>
        <v>0</v>
      </c>
      <c r="R64" s="414"/>
      <c r="S64" s="414"/>
    </row>
    <row r="65" spans="1:134" outlineLevel="1">
      <c r="A65" s="414"/>
      <c r="B65" s="480" t="s">
        <v>263</v>
      </c>
      <c r="C65" s="459"/>
      <c r="D65" s="460"/>
      <c r="E65" s="460"/>
      <c r="F65" s="460"/>
      <c r="G65" s="461"/>
      <c r="H65" s="459"/>
      <c r="I65" s="460"/>
      <c r="J65" s="460"/>
      <c r="K65" s="460"/>
      <c r="L65" s="461"/>
      <c r="M65" s="485"/>
      <c r="N65" s="460"/>
      <c r="O65" s="460"/>
      <c r="P65" s="460"/>
      <c r="Q65" s="461"/>
      <c r="R65" s="414"/>
      <c r="S65" s="414"/>
    </row>
    <row r="66" spans="1:134" outlineLevel="1">
      <c r="A66" s="414"/>
      <c r="B66" s="480" t="s">
        <v>264</v>
      </c>
      <c r="C66" s="448">
        <f t="shared" ref="C66:Q66" si="18">IF(ISERROR(AVERAGE(C64:C65)),0,AVERAGE(C64:C65))</f>
        <v>0</v>
      </c>
      <c r="D66" s="449">
        <f t="shared" si="18"/>
        <v>0</v>
      </c>
      <c r="E66" s="449">
        <f t="shared" si="18"/>
        <v>0</v>
      </c>
      <c r="F66" s="449">
        <f t="shared" si="18"/>
        <v>0</v>
      </c>
      <c r="G66" s="450">
        <f t="shared" si="18"/>
        <v>0</v>
      </c>
      <c r="H66" s="448">
        <f t="shared" si="18"/>
        <v>0</v>
      </c>
      <c r="I66" s="449">
        <f t="shared" si="18"/>
        <v>0</v>
      </c>
      <c r="J66" s="449">
        <f t="shared" si="18"/>
        <v>0</v>
      </c>
      <c r="K66" s="449">
        <f t="shared" si="18"/>
        <v>0</v>
      </c>
      <c r="L66" s="450">
        <f t="shared" si="18"/>
        <v>0</v>
      </c>
      <c r="M66" s="483">
        <f>IF(ISERROR(AVERAGE(M64:M65)),0,AVERAGE(M64:M65))</f>
        <v>0</v>
      </c>
      <c r="N66" s="449">
        <f t="shared" si="18"/>
        <v>0</v>
      </c>
      <c r="O66" s="449">
        <f t="shared" si="18"/>
        <v>0</v>
      </c>
      <c r="P66" s="449">
        <f t="shared" si="18"/>
        <v>0</v>
      </c>
      <c r="Q66" s="450">
        <f t="shared" si="18"/>
        <v>0</v>
      </c>
      <c r="R66" s="414"/>
      <c r="S66" s="414"/>
    </row>
    <row r="67" spans="1:134" outlineLevel="1">
      <c r="A67" s="414"/>
      <c r="B67" s="480" t="s">
        <v>265</v>
      </c>
      <c r="C67" s="459"/>
      <c r="D67" s="460"/>
      <c r="E67" s="460"/>
      <c r="F67" s="460"/>
      <c r="G67" s="461"/>
      <c r="H67" s="459"/>
      <c r="I67" s="460"/>
      <c r="J67" s="460"/>
      <c r="K67" s="460"/>
      <c r="L67" s="461"/>
      <c r="M67" s="485"/>
      <c r="N67" s="460"/>
      <c r="O67" s="460"/>
      <c r="P67" s="460"/>
      <c r="Q67" s="461"/>
      <c r="R67" s="414"/>
      <c r="S67" s="414"/>
    </row>
    <row r="68" spans="1:134" ht="13.5" outlineLevel="1" thickBot="1">
      <c r="A68" s="414"/>
      <c r="B68" s="484" t="s">
        <v>266</v>
      </c>
      <c r="C68" s="459"/>
      <c r="D68" s="460"/>
      <c r="E68" s="460"/>
      <c r="F68" s="460"/>
      <c r="G68" s="461"/>
      <c r="H68" s="459"/>
      <c r="I68" s="460"/>
      <c r="J68" s="460"/>
      <c r="K68" s="460"/>
      <c r="L68" s="461"/>
      <c r="M68" s="485"/>
      <c r="N68" s="460"/>
      <c r="O68" s="460"/>
      <c r="P68" s="460"/>
      <c r="Q68" s="461"/>
      <c r="R68" s="414"/>
      <c r="S68" s="414"/>
    </row>
    <row r="69" spans="1:134" ht="27.75" customHeight="1" outlineLevel="1">
      <c r="A69" s="414"/>
      <c r="B69" s="479" t="s">
        <v>267</v>
      </c>
      <c r="C69" s="437"/>
      <c r="D69" s="438"/>
      <c r="E69" s="438"/>
      <c r="F69" s="438"/>
      <c r="G69" s="439"/>
      <c r="H69" s="440"/>
      <c r="I69" s="441"/>
      <c r="J69" s="441"/>
      <c r="K69" s="441"/>
      <c r="L69" s="439"/>
      <c r="M69" s="441"/>
      <c r="N69" s="441"/>
      <c r="O69" s="441"/>
      <c r="P69" s="441"/>
      <c r="Q69" s="439"/>
      <c r="R69" s="414"/>
      <c r="S69" s="414"/>
      <c r="DE69" s="206"/>
      <c r="DF69" s="206"/>
      <c r="DG69" s="206"/>
      <c r="DH69" s="206"/>
      <c r="DI69" s="206"/>
      <c r="DJ69" s="206"/>
      <c r="DK69" s="206"/>
      <c r="DL69" s="206"/>
      <c r="DM69" s="206"/>
      <c r="DN69" s="206"/>
      <c r="DO69" s="206"/>
      <c r="DP69" s="206"/>
      <c r="DQ69" s="206"/>
      <c r="DR69" s="206"/>
      <c r="DS69" s="206"/>
      <c r="DT69" s="206"/>
      <c r="DU69" s="206"/>
      <c r="DV69" s="206"/>
      <c r="DW69" s="206"/>
      <c r="DX69" s="206"/>
      <c r="DY69" s="206"/>
      <c r="DZ69" s="206"/>
      <c r="EA69" s="206"/>
      <c r="EB69" s="206"/>
      <c r="EC69" s="206"/>
      <c r="ED69" s="206"/>
    </row>
    <row r="70" spans="1:134" outlineLevel="1">
      <c r="A70" s="414"/>
      <c r="B70" s="480" t="s">
        <v>262</v>
      </c>
      <c r="C70" s="459"/>
      <c r="D70" s="443">
        <f>C71</f>
        <v>0</v>
      </c>
      <c r="E70" s="443">
        <f t="shared" ref="E70:Q70" si="19">D71</f>
        <v>0</v>
      </c>
      <c r="F70" s="443">
        <f t="shared" si="19"/>
        <v>0</v>
      </c>
      <c r="G70" s="444">
        <f t="shared" si="19"/>
        <v>0</v>
      </c>
      <c r="H70" s="445">
        <f t="shared" si="19"/>
        <v>0</v>
      </c>
      <c r="I70" s="443">
        <f t="shared" si="19"/>
        <v>0</v>
      </c>
      <c r="J70" s="443">
        <f>H71</f>
        <v>0</v>
      </c>
      <c r="K70" s="443">
        <f>I71</f>
        <v>0</v>
      </c>
      <c r="L70" s="444">
        <f t="shared" si="19"/>
        <v>0</v>
      </c>
      <c r="M70" s="481">
        <f t="shared" si="19"/>
        <v>0</v>
      </c>
      <c r="N70" s="443">
        <f t="shared" si="19"/>
        <v>0</v>
      </c>
      <c r="O70" s="443">
        <f t="shared" si="19"/>
        <v>0</v>
      </c>
      <c r="P70" s="443">
        <f t="shared" si="19"/>
        <v>0</v>
      </c>
      <c r="Q70" s="444">
        <f t="shared" si="19"/>
        <v>0</v>
      </c>
      <c r="R70" s="414"/>
      <c r="S70" s="414"/>
    </row>
    <row r="71" spans="1:134" outlineLevel="1">
      <c r="A71" s="414"/>
      <c r="B71" s="480" t="s">
        <v>263</v>
      </c>
      <c r="C71" s="459"/>
      <c r="D71" s="460"/>
      <c r="E71" s="460"/>
      <c r="F71" s="460"/>
      <c r="G71" s="461"/>
      <c r="H71" s="459"/>
      <c r="I71" s="460"/>
      <c r="J71" s="460"/>
      <c r="K71" s="460"/>
      <c r="L71" s="461"/>
      <c r="M71" s="485"/>
      <c r="N71" s="460"/>
      <c r="O71" s="460"/>
      <c r="P71" s="460"/>
      <c r="Q71" s="461"/>
      <c r="R71" s="414"/>
      <c r="S71" s="414"/>
    </row>
    <row r="72" spans="1:134" outlineLevel="1">
      <c r="A72" s="414"/>
      <c r="B72" s="480" t="s">
        <v>264</v>
      </c>
      <c r="C72" s="448">
        <f t="shared" ref="C72:Q72" si="20">IF(ISERROR(AVERAGE(C70:C71)),0,AVERAGE(C70:C71))</f>
        <v>0</v>
      </c>
      <c r="D72" s="449">
        <f t="shared" si="20"/>
        <v>0</v>
      </c>
      <c r="E72" s="449">
        <f t="shared" si="20"/>
        <v>0</v>
      </c>
      <c r="F72" s="449">
        <f t="shared" si="20"/>
        <v>0</v>
      </c>
      <c r="G72" s="450">
        <f t="shared" si="20"/>
        <v>0</v>
      </c>
      <c r="H72" s="448">
        <f t="shared" si="20"/>
        <v>0</v>
      </c>
      <c r="I72" s="449">
        <f t="shared" si="20"/>
        <v>0</v>
      </c>
      <c r="J72" s="449">
        <f t="shared" si="20"/>
        <v>0</v>
      </c>
      <c r="K72" s="449">
        <f t="shared" si="20"/>
        <v>0</v>
      </c>
      <c r="L72" s="450">
        <f t="shared" si="20"/>
        <v>0</v>
      </c>
      <c r="M72" s="483">
        <f>IF(ISERROR(AVERAGE(M70:M71)),0,AVERAGE(M70:M71))</f>
        <v>0</v>
      </c>
      <c r="N72" s="449">
        <f t="shared" si="20"/>
        <v>0</v>
      </c>
      <c r="O72" s="449">
        <f t="shared" si="20"/>
        <v>0</v>
      </c>
      <c r="P72" s="449">
        <f t="shared" si="20"/>
        <v>0</v>
      </c>
      <c r="Q72" s="450">
        <f t="shared" si="20"/>
        <v>0</v>
      </c>
      <c r="R72" s="414"/>
      <c r="S72" s="414"/>
    </row>
    <row r="73" spans="1:134" outlineLevel="1">
      <c r="A73" s="414"/>
      <c r="B73" s="480" t="s">
        <v>265</v>
      </c>
      <c r="C73" s="459"/>
      <c r="D73" s="460"/>
      <c r="E73" s="460"/>
      <c r="F73" s="460"/>
      <c r="G73" s="461"/>
      <c r="H73" s="459"/>
      <c r="I73" s="460"/>
      <c r="J73" s="460"/>
      <c r="K73" s="460"/>
      <c r="L73" s="461"/>
      <c r="M73" s="485"/>
      <c r="N73" s="460"/>
      <c r="O73" s="460"/>
      <c r="P73" s="460"/>
      <c r="Q73" s="461"/>
      <c r="R73" s="414"/>
      <c r="S73" s="414"/>
    </row>
    <row r="74" spans="1:134" ht="13.5" outlineLevel="1" thickBot="1">
      <c r="A74" s="414"/>
      <c r="B74" s="484" t="s">
        <v>266</v>
      </c>
      <c r="C74" s="459"/>
      <c r="D74" s="460"/>
      <c r="E74" s="460"/>
      <c r="F74" s="460"/>
      <c r="G74" s="461"/>
      <c r="H74" s="459"/>
      <c r="I74" s="460"/>
      <c r="J74" s="460"/>
      <c r="K74" s="460"/>
      <c r="L74" s="461"/>
      <c r="M74" s="485"/>
      <c r="N74" s="460"/>
      <c r="O74" s="460"/>
      <c r="P74" s="460"/>
      <c r="Q74" s="461"/>
      <c r="R74" s="414"/>
      <c r="S74" s="414"/>
    </row>
    <row r="75" spans="1:134" ht="27.75" customHeight="1" outlineLevel="1">
      <c r="A75" s="414"/>
      <c r="B75" s="486" t="s">
        <v>267</v>
      </c>
      <c r="C75" s="437"/>
      <c r="D75" s="438"/>
      <c r="E75" s="438"/>
      <c r="F75" s="438"/>
      <c r="G75" s="439"/>
      <c r="H75" s="440"/>
      <c r="I75" s="441"/>
      <c r="J75" s="441"/>
      <c r="K75" s="441"/>
      <c r="L75" s="439"/>
      <c r="M75" s="441"/>
      <c r="N75" s="441"/>
      <c r="O75" s="441"/>
      <c r="P75" s="441"/>
      <c r="Q75" s="439"/>
      <c r="R75" s="414"/>
      <c r="S75" s="414"/>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row>
    <row r="76" spans="1:134" outlineLevel="1">
      <c r="A76" s="414"/>
      <c r="B76" s="442" t="s">
        <v>262</v>
      </c>
      <c r="C76" s="459"/>
      <c r="D76" s="443">
        <f>C77</f>
        <v>0</v>
      </c>
      <c r="E76" s="443">
        <f t="shared" ref="E76:Q76" si="21">D77</f>
        <v>0</v>
      </c>
      <c r="F76" s="443">
        <f t="shared" si="21"/>
        <v>0</v>
      </c>
      <c r="G76" s="444">
        <f t="shared" si="21"/>
        <v>0</v>
      </c>
      <c r="H76" s="445">
        <f t="shared" si="21"/>
        <v>0</v>
      </c>
      <c r="I76" s="443">
        <f t="shared" si="21"/>
        <v>0</v>
      </c>
      <c r="J76" s="443">
        <f>H77</f>
        <v>0</v>
      </c>
      <c r="K76" s="443">
        <f>I77</f>
        <v>0</v>
      </c>
      <c r="L76" s="444">
        <f t="shared" si="21"/>
        <v>0</v>
      </c>
      <c r="M76" s="481">
        <f t="shared" si="21"/>
        <v>0</v>
      </c>
      <c r="N76" s="443">
        <f t="shared" si="21"/>
        <v>0</v>
      </c>
      <c r="O76" s="443">
        <f t="shared" si="21"/>
        <v>0</v>
      </c>
      <c r="P76" s="443">
        <f t="shared" si="21"/>
        <v>0</v>
      </c>
      <c r="Q76" s="444">
        <f t="shared" si="21"/>
        <v>0</v>
      </c>
      <c r="R76" s="414"/>
      <c r="S76" s="414"/>
    </row>
    <row r="77" spans="1:134" outlineLevel="1">
      <c r="A77" s="414"/>
      <c r="B77" s="442" t="s">
        <v>263</v>
      </c>
      <c r="C77" s="459"/>
      <c r="D77" s="460"/>
      <c r="E77" s="460"/>
      <c r="F77" s="460"/>
      <c r="G77" s="461"/>
      <c r="H77" s="459"/>
      <c r="I77" s="460"/>
      <c r="J77" s="460"/>
      <c r="K77" s="460"/>
      <c r="L77" s="461"/>
      <c r="M77" s="485"/>
      <c r="N77" s="460"/>
      <c r="O77" s="460"/>
      <c r="P77" s="460"/>
      <c r="Q77" s="461"/>
      <c r="R77" s="414"/>
      <c r="S77" s="414"/>
    </row>
    <row r="78" spans="1:134" outlineLevel="1">
      <c r="A78" s="414"/>
      <c r="B78" s="442" t="s">
        <v>264</v>
      </c>
      <c r="C78" s="448">
        <f t="shared" ref="C78:Q78" si="22">IF(ISERROR(AVERAGE(C76:C77)),0,AVERAGE(C76:C77))</f>
        <v>0</v>
      </c>
      <c r="D78" s="449">
        <f t="shared" si="22"/>
        <v>0</v>
      </c>
      <c r="E78" s="449">
        <f t="shared" si="22"/>
        <v>0</v>
      </c>
      <c r="F78" s="449">
        <f t="shared" si="22"/>
        <v>0</v>
      </c>
      <c r="G78" s="450">
        <f t="shared" si="22"/>
        <v>0</v>
      </c>
      <c r="H78" s="448">
        <f t="shared" si="22"/>
        <v>0</v>
      </c>
      <c r="I78" s="449">
        <f t="shared" si="22"/>
        <v>0</v>
      </c>
      <c r="J78" s="449">
        <f t="shared" si="22"/>
        <v>0</v>
      </c>
      <c r="K78" s="449">
        <f t="shared" si="22"/>
        <v>0</v>
      </c>
      <c r="L78" s="450">
        <f t="shared" si="22"/>
        <v>0</v>
      </c>
      <c r="M78" s="483">
        <f>IF(ISERROR(AVERAGE(M76:M77)),0,AVERAGE(M76:M77))</f>
        <v>0</v>
      </c>
      <c r="N78" s="449">
        <f t="shared" si="22"/>
        <v>0</v>
      </c>
      <c r="O78" s="449">
        <f t="shared" si="22"/>
        <v>0</v>
      </c>
      <c r="P78" s="449">
        <f t="shared" si="22"/>
        <v>0</v>
      </c>
      <c r="Q78" s="450">
        <f t="shared" si="22"/>
        <v>0</v>
      </c>
      <c r="R78" s="414"/>
      <c r="S78" s="414"/>
    </row>
    <row r="79" spans="1:134" outlineLevel="1">
      <c r="A79" s="414"/>
      <c r="B79" s="442" t="s">
        <v>265</v>
      </c>
      <c r="C79" s="459"/>
      <c r="D79" s="460"/>
      <c r="E79" s="460"/>
      <c r="F79" s="460"/>
      <c r="G79" s="461"/>
      <c r="H79" s="459"/>
      <c r="I79" s="460"/>
      <c r="J79" s="460"/>
      <c r="K79" s="460"/>
      <c r="L79" s="461"/>
      <c r="M79" s="485"/>
      <c r="N79" s="460"/>
      <c r="O79" s="460"/>
      <c r="P79" s="460"/>
      <c r="Q79" s="461"/>
      <c r="R79" s="414"/>
      <c r="S79" s="414"/>
    </row>
    <row r="80" spans="1:134" ht="13.5" outlineLevel="1" thickBot="1">
      <c r="A80" s="414"/>
      <c r="B80" s="462" t="s">
        <v>266</v>
      </c>
      <c r="C80" s="463"/>
      <c r="D80" s="464"/>
      <c r="E80" s="464"/>
      <c r="F80" s="464"/>
      <c r="G80" s="465"/>
      <c r="H80" s="463"/>
      <c r="I80" s="464"/>
      <c r="J80" s="464"/>
      <c r="K80" s="464"/>
      <c r="L80" s="465"/>
      <c r="M80" s="487"/>
      <c r="N80" s="464"/>
      <c r="O80" s="464"/>
      <c r="P80" s="464"/>
      <c r="Q80" s="465"/>
      <c r="R80" s="414"/>
      <c r="S80" s="414"/>
    </row>
    <row r="81" spans="1:19" outlineLevel="1">
      <c r="A81" s="414"/>
      <c r="B81" s="488" t="s">
        <v>271</v>
      </c>
      <c r="C81" s="467"/>
      <c r="D81" s="468"/>
      <c r="E81" s="468"/>
      <c r="F81" s="468"/>
      <c r="G81" s="469"/>
      <c r="H81" s="467"/>
      <c r="I81" s="468"/>
      <c r="J81" s="468"/>
      <c r="K81" s="468"/>
      <c r="L81" s="469"/>
      <c r="M81" s="489"/>
      <c r="N81" s="468"/>
      <c r="O81" s="468"/>
      <c r="P81" s="468"/>
      <c r="Q81" s="469"/>
      <c r="R81" s="414"/>
      <c r="S81" s="414"/>
    </row>
    <row r="82" spans="1:19" outlineLevel="1">
      <c r="A82" s="414"/>
      <c r="B82" s="490" t="s">
        <v>262</v>
      </c>
      <c r="C82" s="491">
        <f>SUM(C58,C76)</f>
        <v>9275</v>
      </c>
      <c r="D82" s="492">
        <f t="shared" ref="D82:Q83" si="23">SUM(D58,D76)</f>
        <v>9434</v>
      </c>
      <c r="E82" s="492">
        <f t="shared" si="23"/>
        <v>9603</v>
      </c>
      <c r="F82" s="492">
        <f t="shared" si="23"/>
        <v>9772</v>
      </c>
      <c r="G82" s="493">
        <f t="shared" si="23"/>
        <v>9885</v>
      </c>
      <c r="H82" s="491">
        <f t="shared" si="23"/>
        <v>10022</v>
      </c>
      <c r="I82" s="492">
        <f t="shared" si="23"/>
        <v>10068</v>
      </c>
      <c r="J82" s="492">
        <f t="shared" si="23"/>
        <v>10068</v>
      </c>
      <c r="K82" s="492">
        <f t="shared" si="23"/>
        <v>10189</v>
      </c>
      <c r="L82" s="493">
        <f t="shared" si="23"/>
        <v>10587.226688383527</v>
      </c>
      <c r="M82" s="494">
        <f t="shared" si="23"/>
        <v>9983.2714153202051</v>
      </c>
      <c r="N82" s="492">
        <f t="shared" si="23"/>
        <v>9781.3787047079659</v>
      </c>
      <c r="O82" s="492">
        <f t="shared" si="23"/>
        <v>9912.8352586676174</v>
      </c>
      <c r="P82" s="492">
        <f t="shared" si="23"/>
        <v>10085.622448583124</v>
      </c>
      <c r="Q82" s="493">
        <f t="shared" si="23"/>
        <v>10261.123081654358</v>
      </c>
      <c r="R82" s="414"/>
      <c r="S82" s="414"/>
    </row>
    <row r="83" spans="1:19" outlineLevel="1">
      <c r="A83" s="414"/>
      <c r="B83" s="490" t="s">
        <v>263</v>
      </c>
      <c r="C83" s="491">
        <f>SUM(C59,C77)</f>
        <v>9434</v>
      </c>
      <c r="D83" s="492">
        <f t="shared" si="23"/>
        <v>9603</v>
      </c>
      <c r="E83" s="492">
        <f t="shared" si="23"/>
        <v>9772</v>
      </c>
      <c r="F83" s="492">
        <f t="shared" si="23"/>
        <v>9885</v>
      </c>
      <c r="G83" s="493">
        <f t="shared" si="23"/>
        <v>10022</v>
      </c>
      <c r="H83" s="491">
        <f t="shared" si="23"/>
        <v>10068</v>
      </c>
      <c r="I83" s="492">
        <f t="shared" si="23"/>
        <v>10189</v>
      </c>
      <c r="J83" s="492">
        <f t="shared" si="23"/>
        <v>10446</v>
      </c>
      <c r="K83" s="492">
        <f t="shared" si="23"/>
        <v>10587.226688383527</v>
      </c>
      <c r="L83" s="493">
        <f t="shared" si="23"/>
        <v>9983.2714153202051</v>
      </c>
      <c r="M83" s="494">
        <f t="shared" si="23"/>
        <v>9781.3787047079659</v>
      </c>
      <c r="N83" s="492">
        <f t="shared" si="23"/>
        <v>9912.8352586676174</v>
      </c>
      <c r="O83" s="492">
        <f t="shared" si="23"/>
        <v>10085.622448583124</v>
      </c>
      <c r="P83" s="492">
        <f t="shared" si="23"/>
        <v>10261.123081654358</v>
      </c>
      <c r="Q83" s="493">
        <f t="shared" si="23"/>
        <v>10439.379769684672</v>
      </c>
      <c r="R83" s="414"/>
      <c r="S83" s="414"/>
    </row>
    <row r="84" spans="1:19">
      <c r="A84" s="414"/>
      <c r="B84" s="495" t="s">
        <v>264</v>
      </c>
      <c r="C84" s="472">
        <f t="shared" ref="C84:Q84" si="24">IF(ISERROR(AVERAGE(C82:C83)),0,AVERAGE(C82:C83))</f>
        <v>9354.5</v>
      </c>
      <c r="D84" s="473">
        <f t="shared" si="24"/>
        <v>9518.5</v>
      </c>
      <c r="E84" s="473">
        <f t="shared" si="24"/>
        <v>9687.5</v>
      </c>
      <c r="F84" s="473">
        <f t="shared" si="24"/>
        <v>9828.5</v>
      </c>
      <c r="G84" s="474">
        <f t="shared" si="24"/>
        <v>9953.5</v>
      </c>
      <c r="H84" s="472">
        <f t="shared" si="24"/>
        <v>10045</v>
      </c>
      <c r="I84" s="473">
        <f t="shared" si="24"/>
        <v>10128.5</v>
      </c>
      <c r="J84" s="473">
        <f t="shared" si="24"/>
        <v>10257</v>
      </c>
      <c r="K84" s="473">
        <f t="shared" si="24"/>
        <v>10388.113344191763</v>
      </c>
      <c r="L84" s="474">
        <f t="shared" si="24"/>
        <v>10285.249051851866</v>
      </c>
      <c r="M84" s="496">
        <f t="shared" si="24"/>
        <v>9882.3250600140855</v>
      </c>
      <c r="N84" s="473">
        <f t="shared" si="24"/>
        <v>9847.1069816877916</v>
      </c>
      <c r="O84" s="473">
        <f t="shared" si="24"/>
        <v>9999.2288536253709</v>
      </c>
      <c r="P84" s="473">
        <f t="shared" si="24"/>
        <v>10173.37276511874</v>
      </c>
      <c r="Q84" s="474">
        <f t="shared" si="24"/>
        <v>10350.251425669514</v>
      </c>
      <c r="R84" s="414"/>
      <c r="S84" s="414"/>
    </row>
    <row r="85" spans="1:19">
      <c r="A85" s="414"/>
      <c r="B85" s="495" t="s">
        <v>265</v>
      </c>
      <c r="C85" s="491">
        <f>SUM(C61,C79)</f>
        <v>380</v>
      </c>
      <c r="D85" s="492">
        <f t="shared" ref="D85:Q86" si="25">SUM(D61,D79)</f>
        <v>274</v>
      </c>
      <c r="E85" s="492">
        <f t="shared" si="25"/>
        <v>219</v>
      </c>
      <c r="F85" s="492">
        <f t="shared" si="25"/>
        <v>253</v>
      </c>
      <c r="G85" s="493">
        <f t="shared" si="25"/>
        <v>272</v>
      </c>
      <c r="H85" s="491">
        <f t="shared" si="25"/>
        <v>239</v>
      </c>
      <c r="I85" s="492">
        <f t="shared" si="25"/>
        <v>245</v>
      </c>
      <c r="J85" s="492">
        <f t="shared" si="25"/>
        <v>262</v>
      </c>
      <c r="K85" s="492">
        <f t="shared" si="25"/>
        <v>235.79061749777975</v>
      </c>
      <c r="L85" s="493">
        <f t="shared" si="25"/>
        <v>220.83998976828661</v>
      </c>
      <c r="M85" s="494">
        <f t="shared" si="25"/>
        <v>260.04418463865295</v>
      </c>
      <c r="N85" s="492">
        <f t="shared" si="25"/>
        <v>230.8798208952212</v>
      </c>
      <c r="O85" s="492">
        <f t="shared" si="25"/>
        <v>274.39143371505634</v>
      </c>
      <c r="P85" s="492">
        <f t="shared" si="25"/>
        <v>278.66905795244202</v>
      </c>
      <c r="Q85" s="493">
        <f t="shared" si="25"/>
        <v>283.01385783065598</v>
      </c>
      <c r="R85" s="414"/>
      <c r="S85" s="414"/>
    </row>
    <row r="86" spans="1:19" ht="13.5" thickBot="1">
      <c r="A86" s="414"/>
      <c r="B86" s="497" t="s">
        <v>266</v>
      </c>
      <c r="C86" s="498">
        <f>SUM(C62,C80)</f>
        <v>68</v>
      </c>
      <c r="D86" s="499">
        <f t="shared" si="25"/>
        <v>100</v>
      </c>
      <c r="E86" s="499">
        <f t="shared" si="25"/>
        <v>94</v>
      </c>
      <c r="F86" s="499">
        <f t="shared" si="25"/>
        <v>46</v>
      </c>
      <c r="G86" s="500">
        <f t="shared" si="25"/>
        <v>105</v>
      </c>
      <c r="H86" s="498">
        <f t="shared" si="25"/>
        <v>104</v>
      </c>
      <c r="I86" s="499">
        <f t="shared" si="25"/>
        <v>105</v>
      </c>
      <c r="J86" s="499">
        <f t="shared" si="25"/>
        <v>93</v>
      </c>
      <c r="K86" s="499">
        <f t="shared" si="25"/>
        <v>94.563929114252772</v>
      </c>
      <c r="L86" s="500">
        <f t="shared" si="25"/>
        <v>823.79526283160976</v>
      </c>
      <c r="M86" s="501">
        <f t="shared" si="25"/>
        <v>460.93689525089269</v>
      </c>
      <c r="N86" s="499">
        <f t="shared" si="25"/>
        <v>98.423266935570197</v>
      </c>
      <c r="O86" s="499">
        <f t="shared" si="25"/>
        <v>99.604243799549735</v>
      </c>
      <c r="P86" s="499">
        <f t="shared" si="25"/>
        <v>101.16842488120979</v>
      </c>
      <c r="Q86" s="500">
        <f t="shared" si="25"/>
        <v>102.75716980034196</v>
      </c>
      <c r="R86" s="414"/>
      <c r="S86" s="414"/>
    </row>
    <row r="87" spans="1:19" s="211" customFormat="1" ht="32.25" customHeight="1" thickBot="1">
      <c r="C87" s="402"/>
      <c r="D87" s="402"/>
      <c r="E87" s="402"/>
      <c r="F87" s="402"/>
      <c r="G87" s="402"/>
      <c r="H87" s="402"/>
      <c r="I87" s="402"/>
      <c r="J87" s="402"/>
      <c r="K87" s="402"/>
      <c r="L87" s="402"/>
      <c r="M87" s="402"/>
      <c r="N87" s="402"/>
      <c r="O87" s="402"/>
      <c r="P87" s="402"/>
      <c r="Q87" s="402"/>
      <c r="R87" s="210"/>
      <c r="S87" s="210"/>
    </row>
    <row r="88" spans="1:19" s="230" customFormat="1" ht="20.25" customHeight="1" thickBot="1">
      <c r="A88" s="191"/>
      <c r="B88" s="433" t="s">
        <v>272</v>
      </c>
      <c r="C88" s="434"/>
      <c r="D88" s="434"/>
      <c r="E88" s="434"/>
      <c r="F88" s="434"/>
      <c r="G88" s="434"/>
      <c r="H88" s="434"/>
      <c r="I88" s="434"/>
      <c r="J88" s="434"/>
      <c r="K88" s="434"/>
      <c r="L88" s="434"/>
      <c r="M88" s="434"/>
      <c r="N88" s="434"/>
      <c r="O88" s="434"/>
      <c r="P88" s="434"/>
      <c r="Q88" s="435"/>
      <c r="R88" s="191"/>
      <c r="S88" s="191"/>
    </row>
    <row r="89" spans="1:19" outlineLevel="1">
      <c r="A89" s="414"/>
      <c r="B89" s="440" t="s">
        <v>262</v>
      </c>
      <c r="C89" s="502">
        <v>296</v>
      </c>
      <c r="D89" s="503">
        <f t="shared" ref="D89:I89" si="26">C90</f>
        <v>296</v>
      </c>
      <c r="E89" s="503">
        <f t="shared" si="26"/>
        <v>298</v>
      </c>
      <c r="F89" s="503">
        <f t="shared" si="26"/>
        <v>306</v>
      </c>
      <c r="G89" s="504">
        <f t="shared" si="26"/>
        <v>292</v>
      </c>
      <c r="H89" s="505">
        <f t="shared" si="26"/>
        <v>296</v>
      </c>
      <c r="I89" s="503">
        <f t="shared" si="26"/>
        <v>284</v>
      </c>
      <c r="J89" s="503">
        <f>H90</f>
        <v>284</v>
      </c>
      <c r="K89" s="503">
        <f>I90</f>
        <v>272</v>
      </c>
      <c r="L89" s="504">
        <f t="shared" ref="L89:Q89" si="27">K90</f>
        <v>249.99999999999997</v>
      </c>
      <c r="M89" s="506">
        <f t="shared" si="27"/>
        <v>249.99999999999997</v>
      </c>
      <c r="N89" s="503">
        <f t="shared" si="27"/>
        <v>249.99999999999997</v>
      </c>
      <c r="O89" s="503">
        <f t="shared" si="27"/>
        <v>236</v>
      </c>
      <c r="P89" s="503">
        <f t="shared" si="27"/>
        <v>230.86654263565887</v>
      </c>
      <c r="Q89" s="504">
        <f t="shared" si="27"/>
        <v>225.84474791755304</v>
      </c>
      <c r="R89" s="414"/>
      <c r="S89" s="414"/>
    </row>
    <row r="90" spans="1:19" outlineLevel="1">
      <c r="A90" s="414"/>
      <c r="B90" s="457" t="s">
        <v>263</v>
      </c>
      <c r="C90" s="306">
        <v>296</v>
      </c>
      <c r="D90" s="446">
        <v>298</v>
      </c>
      <c r="E90" s="446">
        <v>306</v>
      </c>
      <c r="F90" s="446">
        <v>292</v>
      </c>
      <c r="G90" s="447">
        <v>296</v>
      </c>
      <c r="H90" s="306">
        <v>284</v>
      </c>
      <c r="I90" s="446">
        <v>272</v>
      </c>
      <c r="J90" s="446">
        <v>262</v>
      </c>
      <c r="K90" s="446">
        <v>249.99999999999997</v>
      </c>
      <c r="L90" s="447">
        <v>249.99999999999997</v>
      </c>
      <c r="M90" s="482">
        <v>249.99999999999997</v>
      </c>
      <c r="N90" s="446">
        <v>236</v>
      </c>
      <c r="O90" s="446">
        <v>230.86654263565887</v>
      </c>
      <c r="P90" s="446">
        <v>225.84474791755304</v>
      </c>
      <c r="Q90" s="447">
        <v>220.93218696672625</v>
      </c>
      <c r="R90" s="414"/>
      <c r="S90" s="414"/>
    </row>
    <row r="91" spans="1:19">
      <c r="A91" s="414"/>
      <c r="B91" s="507" t="s">
        <v>264</v>
      </c>
      <c r="C91" s="448">
        <f t="shared" ref="C91:L91" si="28">IF(ISERROR(AVERAGE(C89:C90)),0,AVERAGE(C89:C90))</f>
        <v>296</v>
      </c>
      <c r="D91" s="449">
        <f t="shared" si="28"/>
        <v>297</v>
      </c>
      <c r="E91" s="449">
        <f t="shared" si="28"/>
        <v>302</v>
      </c>
      <c r="F91" s="449">
        <f t="shared" si="28"/>
        <v>299</v>
      </c>
      <c r="G91" s="450">
        <f t="shared" si="28"/>
        <v>294</v>
      </c>
      <c r="H91" s="448">
        <f t="shared" si="28"/>
        <v>290</v>
      </c>
      <c r="I91" s="449">
        <f t="shared" si="28"/>
        <v>278</v>
      </c>
      <c r="J91" s="449">
        <f t="shared" si="28"/>
        <v>273</v>
      </c>
      <c r="K91" s="449">
        <f t="shared" si="28"/>
        <v>261</v>
      </c>
      <c r="L91" s="450">
        <f t="shared" si="28"/>
        <v>249.99999999999997</v>
      </c>
      <c r="M91" s="483">
        <f>IF(ISERROR(AVERAGE(M89:M90)),0,AVERAGE(M89:M90))</f>
        <v>249.99999999999997</v>
      </c>
      <c r="N91" s="449">
        <f t="shared" ref="N91:Q91" si="29">IF(ISERROR(AVERAGE(N89:N90)),0,AVERAGE(N89:N90))</f>
        <v>243</v>
      </c>
      <c r="O91" s="449">
        <f t="shared" si="29"/>
        <v>233.43327131782945</v>
      </c>
      <c r="P91" s="449">
        <f t="shared" si="29"/>
        <v>228.35564527660597</v>
      </c>
      <c r="Q91" s="450">
        <f t="shared" si="29"/>
        <v>223.38846744213964</v>
      </c>
      <c r="R91" s="414"/>
      <c r="S91" s="414"/>
    </row>
    <row r="92" spans="1:19">
      <c r="A92" s="414"/>
      <c r="B92" s="507" t="s">
        <v>265</v>
      </c>
      <c r="C92" s="306">
        <v>0</v>
      </c>
      <c r="D92" s="446">
        <v>2</v>
      </c>
      <c r="E92" s="446">
        <v>8</v>
      </c>
      <c r="F92" s="446">
        <v>-14</v>
      </c>
      <c r="G92" s="447">
        <v>4</v>
      </c>
      <c r="H92" s="306">
        <v>-12</v>
      </c>
      <c r="I92" s="446">
        <v>-12</v>
      </c>
      <c r="J92" s="446">
        <v>-22</v>
      </c>
      <c r="K92" s="446">
        <v>-22.000000000000028</v>
      </c>
      <c r="L92" s="447">
        <v>0</v>
      </c>
      <c r="M92" s="482">
        <v>0</v>
      </c>
      <c r="N92" s="446">
        <v>-13.999999999999972</v>
      </c>
      <c r="O92" s="446">
        <v>-5.1334573643411261</v>
      </c>
      <c r="P92" s="446">
        <v>-5.0217947181058378</v>
      </c>
      <c r="Q92" s="447">
        <v>-4.9125609508267871</v>
      </c>
      <c r="R92" s="414"/>
      <c r="S92" s="414"/>
    </row>
    <row r="93" spans="1:19" ht="13.5" thickBot="1">
      <c r="A93" s="414"/>
      <c r="B93" s="508" t="s">
        <v>266</v>
      </c>
      <c r="C93" s="509">
        <v>0</v>
      </c>
      <c r="D93" s="510">
        <v>0</v>
      </c>
      <c r="E93" s="510">
        <v>0</v>
      </c>
      <c r="F93" s="510">
        <v>0</v>
      </c>
      <c r="G93" s="511">
        <v>0</v>
      </c>
      <c r="H93" s="509">
        <v>0</v>
      </c>
      <c r="I93" s="510">
        <v>0</v>
      </c>
      <c r="J93" s="510">
        <v>0</v>
      </c>
      <c r="K93" s="510">
        <v>0</v>
      </c>
      <c r="L93" s="511">
        <v>0</v>
      </c>
      <c r="M93" s="512">
        <v>0</v>
      </c>
      <c r="N93" s="510">
        <v>0</v>
      </c>
      <c r="O93" s="510">
        <v>0</v>
      </c>
      <c r="P93" s="510">
        <v>0</v>
      </c>
      <c r="Q93" s="511">
        <v>0</v>
      </c>
      <c r="R93" s="414"/>
      <c r="S93" s="414"/>
    </row>
    <row r="94" spans="1:19" s="211" customFormat="1" ht="27.75" customHeight="1" thickBot="1">
      <c r="C94" s="402"/>
      <c r="D94" s="402"/>
      <c r="E94" s="402"/>
      <c r="F94" s="402"/>
      <c r="G94" s="402"/>
      <c r="H94" s="402"/>
      <c r="I94" s="402"/>
      <c r="J94" s="402"/>
      <c r="K94" s="402"/>
      <c r="L94" s="402"/>
      <c r="M94" s="402"/>
      <c r="N94" s="402"/>
      <c r="O94" s="402"/>
      <c r="P94" s="402"/>
      <c r="Q94" s="402"/>
      <c r="R94" s="210"/>
      <c r="S94" s="210"/>
    </row>
    <row r="95" spans="1:19" s="206" customFormat="1" ht="47.25" customHeight="1" thickBot="1">
      <c r="A95" s="213"/>
      <c r="B95" s="258" t="s">
        <v>162</v>
      </c>
      <c r="C95" s="683" t="s">
        <v>273</v>
      </c>
      <c r="D95" s="684"/>
      <c r="E95" s="684"/>
      <c r="F95" s="684"/>
      <c r="G95" s="684"/>
      <c r="H95" s="684"/>
      <c r="I95" s="684"/>
      <c r="J95" s="684"/>
      <c r="K95" s="684"/>
      <c r="L95" s="684"/>
      <c r="M95" s="684"/>
      <c r="N95" s="684"/>
      <c r="O95" s="684"/>
      <c r="P95" s="684"/>
      <c r="Q95" s="685"/>
      <c r="R95" s="213"/>
      <c r="S95" s="204"/>
    </row>
  </sheetData>
  <mergeCells count="11">
    <mergeCell ref="B12:L12"/>
    <mergeCell ref="B13:K13"/>
    <mergeCell ref="B14:L14"/>
    <mergeCell ref="B19:B22"/>
    <mergeCell ref="C19:G19"/>
    <mergeCell ref="H19:L19"/>
    <mergeCell ref="M19:Q19"/>
    <mergeCell ref="C20:Q20"/>
    <mergeCell ref="C21:K21"/>
    <mergeCell ref="L21:Q21"/>
    <mergeCell ref="C95:Q95"/>
  </mergeCells>
  <pageMargins left="0.75" right="0.75" top="1" bottom="1" header="0.5" footer="0.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tint="0.59999389629810485"/>
  </sheetPr>
  <dimension ref="A1:DS123"/>
  <sheetViews>
    <sheetView showGridLines="0" zoomScale="70" zoomScaleNormal="70" workbookViewId="0"/>
  </sheetViews>
  <sheetFormatPr defaultColWidth="9.140625" defaultRowHeight="12.75"/>
  <cols>
    <col min="1" max="1" width="16.28515625" style="419" bestFit="1" customWidth="1"/>
    <col min="2" max="2" width="61.5703125" style="516" customWidth="1"/>
    <col min="3" max="3" width="34" style="419" bestFit="1" customWidth="1"/>
    <col min="4" max="18" width="15.7109375" style="419" customWidth="1"/>
    <col min="19" max="119" width="9.140625" style="418"/>
    <col min="120" max="16384" width="9.140625" style="419"/>
  </cols>
  <sheetData>
    <row r="1" spans="1:119" s="185" customFormat="1" ht="24.95" customHeight="1">
      <c r="B1" s="186" t="s">
        <v>393</v>
      </c>
      <c r="C1" s="187"/>
      <c r="D1" s="187"/>
      <c r="E1" s="187"/>
      <c r="F1" s="187"/>
      <c r="G1" s="187"/>
      <c r="H1" s="187"/>
      <c r="I1" s="187"/>
      <c r="J1" s="187"/>
      <c r="K1" s="187"/>
      <c r="L1" s="187"/>
      <c r="M1" s="187"/>
      <c r="N1" s="187"/>
      <c r="O1" s="187"/>
      <c r="P1" s="187"/>
      <c r="Q1" s="187"/>
      <c r="R1" s="187"/>
    </row>
    <row r="2" spans="1:119" s="185" customFormat="1" ht="24.95" customHeight="1">
      <c r="B2" s="188" t="s">
        <v>385</v>
      </c>
      <c r="C2" s="188"/>
      <c r="D2" s="188"/>
      <c r="E2" s="188"/>
      <c r="F2" s="188"/>
      <c r="G2" s="188"/>
      <c r="H2" s="188"/>
      <c r="I2" s="188"/>
      <c r="J2" s="188"/>
      <c r="K2" s="188"/>
      <c r="L2" s="188"/>
      <c r="M2" s="188"/>
      <c r="N2" s="188"/>
      <c r="O2" s="188"/>
      <c r="P2" s="188"/>
      <c r="Q2" s="188"/>
      <c r="R2" s="188"/>
    </row>
    <row r="3" spans="1:119" s="185" customFormat="1" ht="24.95" customHeight="1">
      <c r="B3" s="189" t="s">
        <v>387</v>
      </c>
      <c r="C3" s="189"/>
      <c r="D3" s="189"/>
      <c r="E3" s="189"/>
      <c r="F3" s="189"/>
      <c r="G3" s="189"/>
      <c r="H3" s="189"/>
      <c r="I3" s="189"/>
      <c r="J3" s="189"/>
      <c r="K3" s="189"/>
      <c r="L3" s="189"/>
      <c r="M3" s="189"/>
      <c r="N3" s="189"/>
      <c r="O3" s="189"/>
      <c r="P3" s="189"/>
      <c r="Q3" s="189"/>
      <c r="R3" s="189"/>
    </row>
    <row r="4" spans="1:119" s="185" customFormat="1" ht="24.95" customHeight="1">
      <c r="B4" s="190" t="s">
        <v>274</v>
      </c>
      <c r="C4" s="190"/>
      <c r="D4" s="190"/>
      <c r="E4" s="190"/>
      <c r="F4" s="190"/>
      <c r="G4" s="190"/>
      <c r="H4" s="190"/>
      <c r="I4" s="190"/>
      <c r="J4" s="190"/>
      <c r="K4" s="190"/>
      <c r="L4" s="190"/>
      <c r="M4" s="190"/>
      <c r="N4" s="190"/>
      <c r="O4" s="190"/>
      <c r="P4" s="190"/>
      <c r="Q4" s="190"/>
      <c r="R4" s="190"/>
    </row>
    <row r="5" spans="1:119" s="211" customFormat="1"/>
    <row r="7" spans="1:119" s="513" customFormat="1">
      <c r="B7" s="722" t="s">
        <v>136</v>
      </c>
      <c r="C7" s="722"/>
      <c r="D7" s="722"/>
      <c r="E7" s="722"/>
      <c r="F7" s="722"/>
      <c r="G7" s="722"/>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J7" s="514"/>
      <c r="CK7" s="514"/>
      <c r="CL7" s="514"/>
      <c r="CM7" s="514"/>
      <c r="CN7" s="514"/>
      <c r="CO7" s="514"/>
      <c r="CP7" s="514"/>
      <c r="CQ7" s="514"/>
      <c r="CR7" s="514"/>
      <c r="CS7" s="514"/>
      <c r="CT7" s="514"/>
      <c r="CU7" s="514"/>
      <c r="CV7" s="514"/>
      <c r="CW7" s="514"/>
      <c r="CX7" s="514"/>
      <c r="CY7" s="514"/>
      <c r="CZ7" s="514"/>
      <c r="DA7" s="514"/>
      <c r="DB7" s="514"/>
      <c r="DC7" s="514"/>
      <c r="DD7" s="514"/>
      <c r="DE7" s="514"/>
      <c r="DF7" s="514"/>
      <c r="DG7" s="514"/>
      <c r="DH7" s="514"/>
      <c r="DI7" s="514"/>
      <c r="DJ7" s="514"/>
      <c r="DK7" s="514"/>
      <c r="DL7" s="514"/>
      <c r="DM7" s="514"/>
      <c r="DN7" s="514"/>
      <c r="DO7" s="514"/>
    </row>
    <row r="8" spans="1:119" s="513" customFormat="1">
      <c r="B8" s="723" t="s">
        <v>275</v>
      </c>
      <c r="C8" s="723"/>
      <c r="D8" s="723"/>
      <c r="E8" s="723"/>
      <c r="F8" s="723"/>
      <c r="G8" s="723"/>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c r="CT8" s="514"/>
      <c r="CU8" s="514"/>
      <c r="CV8" s="514"/>
      <c r="CW8" s="514"/>
      <c r="CX8" s="514"/>
      <c r="CY8" s="514"/>
      <c r="CZ8" s="514"/>
      <c r="DA8" s="514"/>
      <c r="DB8" s="514"/>
      <c r="DC8" s="514"/>
      <c r="DD8" s="514"/>
      <c r="DE8" s="514"/>
      <c r="DF8" s="514"/>
      <c r="DG8" s="514"/>
      <c r="DH8" s="514"/>
      <c r="DI8" s="514"/>
      <c r="DJ8" s="514"/>
      <c r="DK8" s="514"/>
      <c r="DL8" s="514"/>
      <c r="DM8" s="514"/>
      <c r="DN8" s="514"/>
      <c r="DO8" s="514"/>
    </row>
    <row r="9" spans="1:119" s="513" customFormat="1">
      <c r="B9" s="723" t="s">
        <v>255</v>
      </c>
      <c r="C9" s="723"/>
      <c r="D9" s="723"/>
      <c r="E9" s="723"/>
      <c r="F9" s="723"/>
      <c r="G9" s="723"/>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4"/>
      <c r="BJ9" s="514"/>
      <c r="BK9" s="514"/>
      <c r="BL9" s="514"/>
      <c r="BM9" s="514"/>
      <c r="BN9" s="514"/>
      <c r="BO9" s="514"/>
      <c r="BP9" s="514"/>
      <c r="BQ9" s="514"/>
      <c r="BR9" s="514"/>
      <c r="BS9" s="514"/>
      <c r="BT9" s="514"/>
      <c r="BU9" s="514"/>
      <c r="BV9" s="514"/>
      <c r="BW9" s="514"/>
      <c r="BX9" s="514"/>
      <c r="BY9" s="514"/>
      <c r="BZ9" s="514"/>
      <c r="CA9" s="514"/>
      <c r="CB9" s="514"/>
      <c r="CC9" s="514"/>
      <c r="CD9" s="514"/>
      <c r="CE9" s="514"/>
      <c r="CF9" s="514"/>
      <c r="CG9" s="514"/>
      <c r="CH9" s="514"/>
      <c r="CI9" s="514"/>
      <c r="CJ9" s="514"/>
      <c r="CK9" s="514"/>
      <c r="CL9" s="514"/>
      <c r="CM9" s="514"/>
      <c r="CN9" s="514"/>
      <c r="CO9" s="514"/>
      <c r="CP9" s="514"/>
      <c r="CQ9" s="514"/>
      <c r="CR9" s="514"/>
      <c r="CS9" s="514"/>
      <c r="CT9" s="514"/>
      <c r="CU9" s="514"/>
      <c r="CV9" s="514"/>
      <c r="CW9" s="514"/>
      <c r="CX9" s="514"/>
      <c r="CY9" s="514"/>
      <c r="CZ9" s="514"/>
      <c r="DA9" s="514"/>
      <c r="DB9" s="514"/>
      <c r="DC9" s="514"/>
      <c r="DD9" s="514"/>
      <c r="DE9" s="514"/>
      <c r="DF9" s="514"/>
      <c r="DG9" s="514"/>
      <c r="DH9" s="514"/>
      <c r="DI9" s="514"/>
      <c r="DJ9" s="514"/>
      <c r="DK9" s="514"/>
      <c r="DL9" s="514"/>
      <c r="DM9" s="514"/>
      <c r="DN9" s="514"/>
      <c r="DO9" s="514"/>
    </row>
    <row r="10" spans="1:119" s="513" customFormat="1" ht="30" customHeight="1">
      <c r="B10" s="723" t="s">
        <v>256</v>
      </c>
      <c r="C10" s="723"/>
      <c r="D10" s="724"/>
      <c r="E10" s="724"/>
      <c r="F10" s="724"/>
      <c r="G10" s="72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4"/>
      <c r="BI10" s="514"/>
      <c r="BJ10" s="514"/>
      <c r="BK10" s="514"/>
      <c r="BL10" s="514"/>
      <c r="BM10" s="514"/>
      <c r="BN10" s="514"/>
      <c r="BO10" s="514"/>
      <c r="BP10" s="514"/>
      <c r="BQ10" s="514"/>
      <c r="BR10" s="514"/>
      <c r="BS10" s="514"/>
      <c r="BT10" s="514"/>
      <c r="BU10" s="514"/>
      <c r="BV10" s="514"/>
      <c r="BW10" s="514"/>
      <c r="BX10" s="514"/>
      <c r="BY10" s="514"/>
      <c r="BZ10" s="514"/>
      <c r="CA10" s="514"/>
      <c r="CB10" s="514"/>
      <c r="CC10" s="514"/>
      <c r="CD10" s="514"/>
      <c r="CE10" s="514"/>
      <c r="CF10" s="514"/>
      <c r="CG10" s="514"/>
      <c r="CH10" s="514"/>
      <c r="CI10" s="514"/>
      <c r="CJ10" s="514"/>
      <c r="CK10" s="514"/>
      <c r="CL10" s="514"/>
      <c r="CM10" s="514"/>
      <c r="CN10" s="514"/>
      <c r="CO10" s="514"/>
      <c r="CP10" s="514"/>
      <c r="CQ10" s="514"/>
      <c r="CR10" s="514"/>
      <c r="CS10" s="514"/>
      <c r="CT10" s="514"/>
      <c r="CU10" s="514"/>
      <c r="CV10" s="514"/>
      <c r="CW10" s="514"/>
      <c r="CX10" s="514"/>
      <c r="CY10" s="514"/>
      <c r="CZ10" s="514"/>
      <c r="DA10" s="514"/>
      <c r="DB10" s="514"/>
      <c r="DC10" s="514"/>
      <c r="DD10" s="514"/>
      <c r="DE10" s="514"/>
      <c r="DF10" s="514"/>
      <c r="DG10" s="514"/>
      <c r="DH10" s="514"/>
      <c r="DI10" s="514"/>
      <c r="DJ10" s="514"/>
      <c r="DK10" s="514"/>
      <c r="DL10" s="514"/>
      <c r="DM10" s="514"/>
      <c r="DN10" s="514"/>
      <c r="DO10" s="514"/>
    </row>
    <row r="11" spans="1:119" s="206" customFormat="1" ht="13.5" thickBot="1">
      <c r="N11" s="415"/>
      <c r="O11" s="415"/>
      <c r="P11" s="415"/>
      <c r="Q11" s="415"/>
    </row>
    <row r="12" spans="1:119" s="206" customFormat="1" ht="32.25" customHeight="1" thickBot="1">
      <c r="A12" s="204"/>
      <c r="B12" s="421" t="s">
        <v>276</v>
      </c>
      <c r="C12" s="422"/>
      <c r="D12" s="422"/>
      <c r="E12" s="422"/>
      <c r="F12" s="422"/>
      <c r="G12" s="422"/>
      <c r="H12" s="422"/>
      <c r="I12" s="422"/>
      <c r="J12" s="423"/>
      <c r="K12" s="423"/>
      <c r="L12" s="423"/>
      <c r="M12" s="423"/>
      <c r="N12" s="423"/>
      <c r="O12" s="423"/>
      <c r="P12" s="423"/>
      <c r="Q12" s="423"/>
      <c r="R12" s="423"/>
      <c r="S12" s="210"/>
      <c r="T12" s="210"/>
    </row>
    <row r="13" spans="1:119" ht="20.25" customHeight="1">
      <c r="A13" s="418"/>
      <c r="B13" s="725"/>
      <c r="C13" s="728" t="s">
        <v>277</v>
      </c>
      <c r="D13" s="718" t="s">
        <v>146</v>
      </c>
      <c r="E13" s="719"/>
      <c r="F13" s="719"/>
      <c r="G13" s="719"/>
      <c r="H13" s="719"/>
      <c r="I13" s="720" t="s">
        <v>147</v>
      </c>
      <c r="J13" s="721"/>
      <c r="K13" s="721"/>
      <c r="L13" s="721"/>
      <c r="M13" s="721"/>
      <c r="N13" s="704" t="s">
        <v>148</v>
      </c>
      <c r="O13" s="704"/>
      <c r="P13" s="704"/>
      <c r="Q13" s="704"/>
      <c r="R13" s="731"/>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c r="CA13" s="419"/>
      <c r="CB13" s="419"/>
      <c r="CC13" s="419"/>
      <c r="CD13" s="419"/>
      <c r="CE13" s="419"/>
      <c r="CF13" s="419"/>
      <c r="CG13" s="419"/>
      <c r="CH13" s="419"/>
      <c r="CI13" s="419"/>
      <c r="CJ13" s="419"/>
      <c r="CK13" s="419"/>
      <c r="CL13" s="419"/>
      <c r="CM13" s="419"/>
      <c r="CN13" s="419"/>
      <c r="CO13" s="419"/>
      <c r="CP13" s="419"/>
      <c r="CQ13" s="419"/>
      <c r="CR13" s="419"/>
      <c r="CS13" s="419"/>
      <c r="CT13" s="419"/>
      <c r="CU13" s="419"/>
      <c r="CV13" s="419"/>
      <c r="CW13" s="419"/>
      <c r="CX13" s="419"/>
      <c r="CY13" s="419"/>
      <c r="CZ13" s="419"/>
      <c r="DA13" s="419"/>
      <c r="DB13" s="419"/>
      <c r="DC13" s="419"/>
      <c r="DD13" s="419"/>
      <c r="DE13" s="419"/>
      <c r="DF13" s="419"/>
      <c r="DG13" s="419"/>
      <c r="DH13" s="419"/>
      <c r="DI13" s="419"/>
      <c r="DJ13" s="419"/>
      <c r="DK13" s="419"/>
      <c r="DL13" s="419"/>
      <c r="DM13" s="419"/>
      <c r="DN13" s="419"/>
      <c r="DO13" s="419"/>
    </row>
    <row r="14" spans="1:119">
      <c r="A14" s="418"/>
      <c r="B14" s="726"/>
      <c r="C14" s="729"/>
      <c r="D14" s="706" t="s">
        <v>259</v>
      </c>
      <c r="E14" s="707"/>
      <c r="F14" s="707"/>
      <c r="G14" s="707"/>
      <c r="H14" s="707"/>
      <c r="I14" s="707"/>
      <c r="J14" s="707"/>
      <c r="K14" s="707"/>
      <c r="L14" s="707"/>
      <c r="M14" s="707"/>
      <c r="N14" s="707"/>
      <c r="O14" s="707"/>
      <c r="P14" s="707"/>
      <c r="Q14" s="707"/>
      <c r="R14" s="73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c r="CA14" s="419"/>
      <c r="CB14" s="419"/>
      <c r="CC14" s="419"/>
      <c r="CD14" s="419"/>
      <c r="CE14" s="419"/>
      <c r="CF14" s="419"/>
      <c r="CG14" s="419"/>
      <c r="CH14" s="419"/>
      <c r="CI14" s="419"/>
      <c r="CJ14" s="419"/>
      <c r="CK14" s="419"/>
      <c r="CL14" s="419"/>
      <c r="CM14" s="419"/>
      <c r="CN14" s="419"/>
      <c r="CO14" s="419"/>
      <c r="CP14" s="419"/>
      <c r="CQ14" s="419"/>
      <c r="CR14" s="419"/>
      <c r="CS14" s="419"/>
      <c r="CT14" s="419"/>
      <c r="CU14" s="419"/>
      <c r="CV14" s="419"/>
      <c r="CW14" s="419"/>
      <c r="CX14" s="419"/>
      <c r="CY14" s="419"/>
      <c r="CZ14" s="419"/>
      <c r="DA14" s="419"/>
      <c r="DB14" s="419"/>
      <c r="DC14" s="419"/>
      <c r="DD14" s="419"/>
      <c r="DE14" s="419"/>
      <c r="DF14" s="419"/>
      <c r="DG14" s="419"/>
      <c r="DH14" s="419"/>
      <c r="DI14" s="419"/>
      <c r="DJ14" s="419"/>
      <c r="DK14" s="419"/>
      <c r="DL14" s="419"/>
      <c r="DM14" s="419"/>
      <c r="DN14" s="419"/>
      <c r="DO14" s="419"/>
    </row>
    <row r="15" spans="1:119">
      <c r="A15" s="418"/>
      <c r="B15" s="726"/>
      <c r="C15" s="729"/>
      <c r="D15" s="706" t="s">
        <v>150</v>
      </c>
      <c r="E15" s="707"/>
      <c r="F15" s="707"/>
      <c r="G15" s="707"/>
      <c r="H15" s="707"/>
      <c r="I15" s="707"/>
      <c r="J15" s="707"/>
      <c r="K15" s="707"/>
      <c r="L15" s="709"/>
      <c r="M15" s="710" t="s">
        <v>151</v>
      </c>
      <c r="N15" s="711"/>
      <c r="O15" s="711"/>
      <c r="P15" s="711"/>
      <c r="Q15" s="711"/>
      <c r="R15" s="733"/>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419"/>
      <c r="CJ15" s="419"/>
      <c r="CK15" s="419"/>
      <c r="CL15" s="419"/>
      <c r="CM15" s="419"/>
      <c r="CN15" s="419"/>
      <c r="CO15" s="419"/>
      <c r="CP15" s="419"/>
      <c r="CQ15" s="419"/>
      <c r="CR15" s="419"/>
      <c r="CS15" s="419"/>
      <c r="CT15" s="419"/>
      <c r="CU15" s="419"/>
      <c r="CV15" s="419"/>
      <c r="CW15" s="419"/>
      <c r="CX15" s="419"/>
      <c r="CY15" s="419"/>
      <c r="CZ15" s="419"/>
      <c r="DA15" s="419"/>
      <c r="DB15" s="419"/>
      <c r="DC15" s="419"/>
      <c r="DD15" s="419"/>
      <c r="DE15" s="419"/>
      <c r="DF15" s="419"/>
      <c r="DG15" s="419"/>
      <c r="DH15" s="419"/>
      <c r="DI15" s="419"/>
      <c r="DJ15" s="419"/>
      <c r="DK15" s="419"/>
      <c r="DL15" s="419"/>
      <c r="DM15" s="419"/>
      <c r="DN15" s="419"/>
      <c r="DO15" s="419"/>
    </row>
    <row r="16" spans="1:119" ht="13.5" thickBot="1">
      <c r="B16" s="727"/>
      <c r="C16" s="730"/>
      <c r="D16" s="429" t="s">
        <v>388</v>
      </c>
      <c r="E16" s="430" t="s">
        <v>389</v>
      </c>
      <c r="F16" s="430" t="s">
        <v>390</v>
      </c>
      <c r="G16" s="430" t="s">
        <v>391</v>
      </c>
      <c r="H16" s="430" t="s">
        <v>392</v>
      </c>
      <c r="I16" s="431" t="s">
        <v>374</v>
      </c>
      <c r="J16" s="431" t="s">
        <v>376</v>
      </c>
      <c r="K16" s="431" t="s">
        <v>377</v>
      </c>
      <c r="L16" s="431" t="s">
        <v>379</v>
      </c>
      <c r="M16" s="431" t="s">
        <v>375</v>
      </c>
      <c r="N16" s="430" t="s">
        <v>380</v>
      </c>
      <c r="O16" s="430" t="s">
        <v>381</v>
      </c>
      <c r="P16" s="430" t="s">
        <v>382</v>
      </c>
      <c r="Q16" s="430" t="s">
        <v>383</v>
      </c>
      <c r="R16" s="515" t="s">
        <v>384</v>
      </c>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19"/>
      <c r="DF16" s="419"/>
      <c r="DG16" s="419"/>
      <c r="DH16" s="419"/>
      <c r="DI16" s="419"/>
      <c r="DJ16" s="419"/>
      <c r="DK16" s="419"/>
      <c r="DL16" s="419"/>
      <c r="DM16" s="419"/>
      <c r="DN16" s="419"/>
      <c r="DO16" s="419"/>
    </row>
    <row r="17" spans="1:123" ht="18.75" customHeight="1" thickBot="1">
      <c r="DP17" s="418"/>
      <c r="DQ17" s="418"/>
      <c r="DR17" s="418"/>
      <c r="DS17" s="418"/>
    </row>
    <row r="18" spans="1:123" s="230" customFormat="1" ht="20.25" customHeight="1" thickBot="1">
      <c r="A18" s="191"/>
      <c r="B18" s="433" t="s">
        <v>278</v>
      </c>
      <c r="C18" s="434"/>
      <c r="D18" s="434"/>
      <c r="E18" s="434"/>
      <c r="F18" s="434"/>
      <c r="G18" s="434"/>
      <c r="H18" s="434"/>
      <c r="I18" s="434"/>
      <c r="J18" s="434"/>
      <c r="K18" s="434"/>
      <c r="L18" s="434"/>
      <c r="M18" s="434"/>
      <c r="N18" s="434"/>
      <c r="O18" s="434"/>
      <c r="P18" s="434"/>
      <c r="Q18" s="434"/>
      <c r="R18" s="435"/>
      <c r="S18" s="191"/>
    </row>
    <row r="19" spans="1:123" ht="38.25" customHeight="1">
      <c r="B19" s="517" t="s">
        <v>279</v>
      </c>
      <c r="C19" s="518"/>
      <c r="D19" s="519"/>
      <c r="E19" s="520"/>
      <c r="F19" s="520"/>
      <c r="G19" s="520"/>
      <c r="H19" s="521"/>
      <c r="I19" s="519"/>
      <c r="J19" s="520"/>
      <c r="K19" s="520"/>
      <c r="L19" s="520"/>
      <c r="M19" s="520"/>
      <c r="N19" s="519"/>
      <c r="O19" s="520"/>
      <c r="P19" s="520"/>
      <c r="Q19" s="520"/>
      <c r="R19" s="521"/>
    </row>
    <row r="20" spans="1:123">
      <c r="B20" s="522" t="s">
        <v>280</v>
      </c>
      <c r="C20" s="518"/>
      <c r="D20" s="523">
        <f>'[8]27 - Customer numbers'!C28</f>
        <v>361431</v>
      </c>
      <c r="E20" s="524">
        <f>'[8]27 - Customer numbers'!D28</f>
        <v>368154</v>
      </c>
      <c r="F20" s="524">
        <f>'[8]27 - Customer numbers'!E28</f>
        <v>374876</v>
      </c>
      <c r="G20" s="524">
        <f>'[8]27 - Customer numbers'!F28</f>
        <v>381737</v>
      </c>
      <c r="H20" s="525">
        <f>'[8]27 - Customer numbers'!G28</f>
        <v>389252</v>
      </c>
      <c r="I20" s="523">
        <f>'[8]27 - Customer numbers'!H28</f>
        <v>396869.5</v>
      </c>
      <c r="J20" s="524">
        <f>'[8]27 - Customer numbers'!I28</f>
        <v>403666.5</v>
      </c>
      <c r="K20" s="524">
        <f>'[8]27 - Customer numbers'!J28</f>
        <v>409866.5</v>
      </c>
      <c r="L20" s="524">
        <f>'[8]27 - Customer numbers'!K28</f>
        <v>415806.81392826984</v>
      </c>
      <c r="M20" s="524">
        <f>'[8]27 - Customer numbers'!L28</f>
        <v>419790.79580718977</v>
      </c>
      <c r="N20" s="523">
        <f>'[8]27 - Customer numbers'!M28</f>
        <v>422574.26309178281</v>
      </c>
      <c r="O20" s="524">
        <f>'[8]27 - Customer numbers'!N28</f>
        <v>426848.46028068557</v>
      </c>
      <c r="P20" s="524">
        <f>'[8]27 - Customer numbers'!O28</f>
        <v>431989.82139623666</v>
      </c>
      <c r="Q20" s="524">
        <f>'[8]27 - Customer numbers'!P28</f>
        <v>437405.67516895244</v>
      </c>
      <c r="R20" s="525">
        <f>'[8]27 - Customer numbers'!Q28</f>
        <v>443105.98443677451</v>
      </c>
    </row>
    <row r="21" spans="1:123">
      <c r="B21" s="526" t="s">
        <v>281</v>
      </c>
      <c r="C21" s="518"/>
      <c r="D21" s="527"/>
      <c r="E21" s="528"/>
      <c r="F21" s="528"/>
      <c r="G21" s="528"/>
      <c r="H21" s="529"/>
      <c r="I21" s="527"/>
      <c r="J21" s="528"/>
      <c r="K21" s="528"/>
      <c r="L21" s="528"/>
      <c r="M21" s="528"/>
      <c r="N21" s="527"/>
      <c r="O21" s="528"/>
      <c r="P21" s="528"/>
      <c r="Q21" s="528"/>
      <c r="R21" s="529"/>
    </row>
    <row r="22" spans="1:123">
      <c r="B22" s="530" t="s">
        <v>282</v>
      </c>
      <c r="C22" s="531" t="s">
        <v>283</v>
      </c>
      <c r="D22" s="306">
        <v>5029285.2591099655</v>
      </c>
      <c r="E22" s="446">
        <v>5001450.7796492651</v>
      </c>
      <c r="F22" s="446">
        <v>5090813.14115451</v>
      </c>
      <c r="G22" s="446">
        <v>3085135.5344000002</v>
      </c>
      <c r="H22" s="447">
        <v>3184736.5961998939</v>
      </c>
      <c r="I22" s="306">
        <v>3190331.3821999999</v>
      </c>
      <c r="J22" s="446">
        <v>3177820.0739999996</v>
      </c>
      <c r="K22" s="446">
        <v>3211169.0778000001</v>
      </c>
      <c r="L22" s="446">
        <v>2929894.1163234236</v>
      </c>
      <c r="M22" s="446">
        <v>2810187.0878740158</v>
      </c>
      <c r="N22" s="306">
        <v>2747546.4488407956</v>
      </c>
      <c r="O22" s="446">
        <v>2679179.7029896812</v>
      </c>
      <c r="P22" s="446">
        <v>2612441.7420918499</v>
      </c>
      <c r="Q22" s="446">
        <v>2547744.9713682584</v>
      </c>
      <c r="R22" s="447">
        <v>2486030.4438482146</v>
      </c>
    </row>
    <row r="23" spans="1:123">
      <c r="B23" s="530" t="s">
        <v>284</v>
      </c>
      <c r="C23" s="531" t="s">
        <v>285</v>
      </c>
      <c r="D23" s="306">
        <v>2759646.4366409937</v>
      </c>
      <c r="E23" s="446">
        <v>2530729.7249435498</v>
      </c>
      <c r="F23" s="446">
        <v>2810587.4451109674</v>
      </c>
      <c r="G23" s="446">
        <v>1400702.81</v>
      </c>
      <c r="H23" s="447">
        <v>1510665.0550999092</v>
      </c>
      <c r="I23" s="306">
        <v>1419928.4462000011</v>
      </c>
      <c r="J23" s="446">
        <v>1367875.6011999999</v>
      </c>
      <c r="K23" s="446">
        <v>1340399.8605</v>
      </c>
      <c r="L23" s="446">
        <v>1261816.1475447018</v>
      </c>
      <c r="M23" s="446">
        <v>1210062.538373013</v>
      </c>
      <c r="N23" s="306">
        <v>1182686.2463579138</v>
      </c>
      <c r="O23" s="446">
        <v>1152842.0479086442</v>
      </c>
      <c r="P23" s="446">
        <v>1123760.257049975</v>
      </c>
      <c r="Q23" s="446">
        <v>1095620.3308004832</v>
      </c>
      <c r="R23" s="447">
        <v>1068764.7658557831</v>
      </c>
    </row>
    <row r="24" spans="1:123">
      <c r="B24" s="530" t="s">
        <v>286</v>
      </c>
      <c r="C24" s="531" t="s">
        <v>287</v>
      </c>
      <c r="D24" s="306">
        <v>0</v>
      </c>
      <c r="E24" s="446">
        <v>0</v>
      </c>
      <c r="F24" s="446">
        <v>0</v>
      </c>
      <c r="G24" s="446">
        <v>2985212.5806</v>
      </c>
      <c r="H24" s="447">
        <v>3574340.0337000289</v>
      </c>
      <c r="I24" s="306">
        <v>2827008.381599973</v>
      </c>
      <c r="J24" s="446">
        <v>3024885.5877999999</v>
      </c>
      <c r="K24" s="446">
        <v>2442738.8797000009</v>
      </c>
      <c r="L24" s="446">
        <v>2529071.380435403</v>
      </c>
      <c r="M24" s="446">
        <v>2426044.939203951</v>
      </c>
      <c r="N24" s="306">
        <v>2372582.0733750383</v>
      </c>
      <c r="O24" s="446">
        <v>2314179.2739566867</v>
      </c>
      <c r="P24" s="446">
        <v>2257089.5071048653</v>
      </c>
      <c r="Q24" s="446">
        <v>2201665.9431679398</v>
      </c>
      <c r="R24" s="447">
        <v>2148816.6381073236</v>
      </c>
    </row>
    <row r="25" spans="1:123">
      <c r="B25" s="530"/>
      <c r="C25" s="531"/>
      <c r="D25" s="459"/>
      <c r="E25" s="460"/>
      <c r="F25" s="460"/>
      <c r="G25" s="460"/>
      <c r="H25" s="461"/>
      <c r="I25" s="459"/>
      <c r="J25" s="460"/>
      <c r="K25" s="460"/>
      <c r="L25" s="460"/>
      <c r="M25" s="460"/>
      <c r="N25" s="459"/>
      <c r="O25" s="460"/>
      <c r="P25" s="460"/>
      <c r="Q25" s="460"/>
      <c r="R25" s="461"/>
    </row>
    <row r="26" spans="1:123">
      <c r="B26" s="530"/>
      <c r="C26" s="531"/>
      <c r="D26" s="459"/>
      <c r="E26" s="460"/>
      <c r="F26" s="460"/>
      <c r="G26" s="460"/>
      <c r="H26" s="461"/>
      <c r="I26" s="459"/>
      <c r="J26" s="460"/>
      <c r="K26" s="460"/>
      <c r="L26" s="460"/>
      <c r="M26" s="460"/>
      <c r="N26" s="459"/>
      <c r="O26" s="460"/>
      <c r="P26" s="460"/>
      <c r="Q26" s="460"/>
      <c r="R26" s="461"/>
    </row>
    <row r="27" spans="1:123">
      <c r="B27" s="530"/>
      <c r="C27" s="531"/>
      <c r="D27" s="459"/>
      <c r="E27" s="460"/>
      <c r="F27" s="460"/>
      <c r="G27" s="460"/>
      <c r="H27" s="461"/>
      <c r="I27" s="459"/>
      <c r="J27" s="460"/>
      <c r="K27" s="460"/>
      <c r="L27" s="460"/>
      <c r="M27" s="460"/>
      <c r="N27" s="459"/>
      <c r="O27" s="460"/>
      <c r="P27" s="460"/>
      <c r="Q27" s="460"/>
      <c r="R27" s="461"/>
    </row>
    <row r="28" spans="1:123" ht="13.5" thickBot="1">
      <c r="B28" s="532" t="s">
        <v>288</v>
      </c>
      <c r="C28" s="533"/>
      <c r="D28" s="448">
        <f t="shared" ref="D28:R28" si="0">SUM(D22:D27)</f>
        <v>7788931.6957509592</v>
      </c>
      <c r="E28" s="449">
        <f t="shared" si="0"/>
        <v>7532180.5045928154</v>
      </c>
      <c r="F28" s="449">
        <f t="shared" si="0"/>
        <v>7901400.5862654774</v>
      </c>
      <c r="G28" s="449">
        <f t="shared" si="0"/>
        <v>7471050.9249999998</v>
      </c>
      <c r="H28" s="450">
        <f t="shared" si="0"/>
        <v>8269741.684999831</v>
      </c>
      <c r="I28" s="448">
        <f t="shared" si="0"/>
        <v>7437268.2099999739</v>
      </c>
      <c r="J28" s="449">
        <f t="shared" si="0"/>
        <v>7570581.2629999993</v>
      </c>
      <c r="K28" s="449">
        <f>SUM(K22:K27)</f>
        <v>6994307.8180000018</v>
      </c>
      <c r="L28" s="449">
        <f t="shared" si="0"/>
        <v>6720781.6443035286</v>
      </c>
      <c r="M28" s="449">
        <f t="shared" si="0"/>
        <v>6446294.5654509794</v>
      </c>
      <c r="N28" s="448">
        <f t="shared" si="0"/>
        <v>6302814.7685737479</v>
      </c>
      <c r="O28" s="449">
        <f t="shared" si="0"/>
        <v>6146201.0248550121</v>
      </c>
      <c r="P28" s="449">
        <f t="shared" si="0"/>
        <v>5993291.5062466897</v>
      </c>
      <c r="Q28" s="449">
        <f t="shared" si="0"/>
        <v>5845031.2453366816</v>
      </c>
      <c r="R28" s="450">
        <f t="shared" si="0"/>
        <v>5703611.8478113208</v>
      </c>
    </row>
    <row r="29" spans="1:123" ht="38.25" customHeight="1">
      <c r="B29" s="517" t="s">
        <v>289</v>
      </c>
      <c r="C29" s="534"/>
      <c r="D29" s="519"/>
      <c r="E29" s="520"/>
      <c r="F29" s="520"/>
      <c r="G29" s="520"/>
      <c r="H29" s="521"/>
      <c r="I29" s="519"/>
      <c r="J29" s="520"/>
      <c r="K29" s="520"/>
      <c r="L29" s="520"/>
      <c r="M29" s="520"/>
      <c r="N29" s="519"/>
      <c r="O29" s="520"/>
      <c r="P29" s="520"/>
      <c r="Q29" s="520"/>
      <c r="R29" s="521"/>
    </row>
    <row r="30" spans="1:123">
      <c r="B30" s="522" t="s">
        <v>280</v>
      </c>
      <c r="C30" s="535"/>
      <c r="D30" s="536">
        <f>'[8]27 - Customer numbers'!C18</f>
        <v>0</v>
      </c>
      <c r="E30" s="537">
        <f>'[8]27 - Customer numbers'!D18</f>
        <v>0</v>
      </c>
      <c r="F30" s="537">
        <f>'[8]27 - Customer numbers'!E18</f>
        <v>0</v>
      </c>
      <c r="G30" s="537">
        <f>'[8]27 - Customer numbers'!F18</f>
        <v>0</v>
      </c>
      <c r="H30" s="538">
        <f>'[8]27 - Customer numbers'!G18</f>
        <v>0</v>
      </c>
      <c r="I30" s="536">
        <f>'[8]27 - Customer numbers'!H18</f>
        <v>0</v>
      </c>
      <c r="J30" s="537">
        <f>'[8]27 - Customer numbers'!I18</f>
        <v>0</v>
      </c>
      <c r="K30" s="537">
        <f>'[8]27 - Customer numbers'!J18</f>
        <v>0</v>
      </c>
      <c r="L30" s="537">
        <f>'[8]27 - Customer numbers'!K18</f>
        <v>0</v>
      </c>
      <c r="M30" s="537">
        <f>'[8]27 - Customer numbers'!L18</f>
        <v>0</v>
      </c>
      <c r="N30" s="536">
        <f>'[8]27 - Customer numbers'!M18</f>
        <v>0</v>
      </c>
      <c r="O30" s="537">
        <f>'[8]27 - Customer numbers'!N18</f>
        <v>0</v>
      </c>
      <c r="P30" s="537">
        <f>'[8]27 - Customer numbers'!O18</f>
        <v>0</v>
      </c>
      <c r="Q30" s="537">
        <f>'[8]27 - Customer numbers'!P18</f>
        <v>0</v>
      </c>
      <c r="R30" s="538">
        <f>'[8]27 - Customer numbers'!Q18</f>
        <v>0</v>
      </c>
    </row>
    <row r="31" spans="1:123">
      <c r="B31" s="526" t="s">
        <v>281</v>
      </c>
      <c r="C31" s="535"/>
      <c r="D31" s="527"/>
      <c r="E31" s="528"/>
      <c r="F31" s="528"/>
      <c r="G31" s="528"/>
      <c r="H31" s="529"/>
      <c r="I31" s="527"/>
      <c r="J31" s="528"/>
      <c r="K31" s="528"/>
      <c r="L31" s="528"/>
      <c r="M31" s="528"/>
      <c r="N31" s="527"/>
      <c r="O31" s="528"/>
      <c r="P31" s="528"/>
      <c r="Q31" s="528"/>
      <c r="R31" s="529"/>
    </row>
    <row r="32" spans="1:123">
      <c r="B32" s="530" t="str">
        <f>B22</f>
        <v>Band 1</v>
      </c>
      <c r="C32" s="531" t="str">
        <f>C22</f>
        <v>First 0.0274GJ per day</v>
      </c>
      <c r="D32" s="459"/>
      <c r="E32" s="460"/>
      <c r="F32" s="460"/>
      <c r="G32" s="460"/>
      <c r="H32" s="461"/>
      <c r="I32" s="459"/>
      <c r="J32" s="460"/>
      <c r="K32" s="460"/>
      <c r="L32" s="460"/>
      <c r="M32" s="446">
        <v>540</v>
      </c>
      <c r="N32" s="306">
        <v>1620</v>
      </c>
      <c r="O32" s="446">
        <v>2705</v>
      </c>
      <c r="P32" s="446">
        <v>3625</v>
      </c>
      <c r="Q32" s="446">
        <v>4375</v>
      </c>
      <c r="R32" s="447">
        <v>5125</v>
      </c>
    </row>
    <row r="33" spans="2:18">
      <c r="B33" s="530" t="str">
        <f t="shared" ref="B33:C34" si="1">B23</f>
        <v>Band 2</v>
      </c>
      <c r="C33" s="531" t="str">
        <f t="shared" si="1"/>
        <v>Next 0.0219GJ per day</v>
      </c>
      <c r="D33" s="459"/>
      <c r="E33" s="460"/>
      <c r="F33" s="460"/>
      <c r="G33" s="460"/>
      <c r="H33" s="461"/>
      <c r="I33" s="459"/>
      <c r="J33" s="460"/>
      <c r="K33" s="460"/>
      <c r="L33" s="460"/>
      <c r="M33" s="446">
        <v>432</v>
      </c>
      <c r="N33" s="306">
        <v>1296</v>
      </c>
      <c r="O33" s="446">
        <v>2164</v>
      </c>
      <c r="P33" s="446">
        <v>2900</v>
      </c>
      <c r="Q33" s="446">
        <v>3500</v>
      </c>
      <c r="R33" s="447">
        <v>4100</v>
      </c>
    </row>
    <row r="34" spans="2:18">
      <c r="B34" s="530" t="str">
        <f t="shared" si="1"/>
        <v>Band 3</v>
      </c>
      <c r="C34" s="531" t="str">
        <f t="shared" si="1"/>
        <v>Additional GJ</v>
      </c>
      <c r="D34" s="459"/>
      <c r="E34" s="460"/>
      <c r="F34" s="460"/>
      <c r="G34" s="460"/>
      <c r="H34" s="461"/>
      <c r="I34" s="459"/>
      <c r="J34" s="460"/>
      <c r="K34" s="460"/>
      <c r="L34" s="460"/>
      <c r="M34" s="446">
        <v>162</v>
      </c>
      <c r="N34" s="306">
        <v>486</v>
      </c>
      <c r="O34" s="446">
        <v>811.5</v>
      </c>
      <c r="P34" s="446">
        <v>1087.5</v>
      </c>
      <c r="Q34" s="446">
        <v>1312.5</v>
      </c>
      <c r="R34" s="447">
        <v>1537.5</v>
      </c>
    </row>
    <row r="35" spans="2:18">
      <c r="B35" s="530"/>
      <c r="C35" s="461"/>
      <c r="D35" s="459"/>
      <c r="E35" s="460"/>
      <c r="F35" s="460"/>
      <c r="G35" s="460"/>
      <c r="H35" s="461"/>
      <c r="I35" s="459"/>
      <c r="J35" s="460"/>
      <c r="K35" s="460"/>
      <c r="L35" s="460"/>
      <c r="M35" s="460"/>
      <c r="N35" s="459"/>
      <c r="O35" s="460"/>
      <c r="P35" s="460"/>
      <c r="Q35" s="460"/>
      <c r="R35" s="461"/>
    </row>
    <row r="36" spans="2:18">
      <c r="B36" s="530"/>
      <c r="C36" s="461"/>
      <c r="D36" s="459"/>
      <c r="E36" s="460"/>
      <c r="F36" s="460"/>
      <c r="G36" s="460"/>
      <c r="H36" s="461"/>
      <c r="I36" s="459"/>
      <c r="J36" s="460"/>
      <c r="K36" s="460"/>
      <c r="L36" s="460"/>
      <c r="M36" s="460"/>
      <c r="N36" s="459"/>
      <c r="O36" s="460"/>
      <c r="P36" s="460"/>
      <c r="Q36" s="460"/>
      <c r="R36" s="461"/>
    </row>
    <row r="37" spans="2:18">
      <c r="B37" s="530"/>
      <c r="C37" s="461"/>
      <c r="D37" s="459"/>
      <c r="E37" s="460"/>
      <c r="F37" s="460"/>
      <c r="G37" s="460"/>
      <c r="H37" s="461"/>
      <c r="I37" s="459"/>
      <c r="J37" s="460"/>
      <c r="K37" s="460"/>
      <c r="L37" s="460"/>
      <c r="M37" s="460"/>
      <c r="N37" s="459"/>
      <c r="O37" s="460"/>
      <c r="P37" s="460"/>
      <c r="Q37" s="460"/>
      <c r="R37" s="461"/>
    </row>
    <row r="38" spans="2:18" ht="13.5" thickBot="1">
      <c r="B38" s="539" t="s">
        <v>288</v>
      </c>
      <c r="C38" s="540"/>
      <c r="D38" s="541">
        <f t="shared" ref="D38:R38" si="2">SUM(D32:D37)</f>
        <v>0</v>
      </c>
      <c r="E38" s="542">
        <f t="shared" si="2"/>
        <v>0</v>
      </c>
      <c r="F38" s="542">
        <f t="shared" si="2"/>
        <v>0</v>
      </c>
      <c r="G38" s="542">
        <f t="shared" si="2"/>
        <v>0</v>
      </c>
      <c r="H38" s="543">
        <f t="shared" si="2"/>
        <v>0</v>
      </c>
      <c r="I38" s="541">
        <f t="shared" si="2"/>
        <v>0</v>
      </c>
      <c r="J38" s="542">
        <f t="shared" si="2"/>
        <v>0</v>
      </c>
      <c r="K38" s="542">
        <f>SUM(K32:K37)</f>
        <v>0</v>
      </c>
      <c r="L38" s="542">
        <f t="shared" si="2"/>
        <v>0</v>
      </c>
      <c r="M38" s="542">
        <f t="shared" si="2"/>
        <v>1134</v>
      </c>
      <c r="N38" s="541">
        <f t="shared" si="2"/>
        <v>3402</v>
      </c>
      <c r="O38" s="542">
        <f t="shared" si="2"/>
        <v>5680.5</v>
      </c>
      <c r="P38" s="542">
        <f t="shared" si="2"/>
        <v>7612.5</v>
      </c>
      <c r="Q38" s="542">
        <f t="shared" si="2"/>
        <v>9187.5</v>
      </c>
      <c r="R38" s="543">
        <f t="shared" si="2"/>
        <v>10762.5</v>
      </c>
    </row>
    <row r="39" spans="2:18" ht="38.25" customHeight="1">
      <c r="B39" s="544" t="str">
        <f>'[8]27 - Customer numbers'!B37</f>
        <v>&lt;enter customer type&gt;</v>
      </c>
      <c r="C39" s="545"/>
      <c r="D39" s="519"/>
      <c r="E39" s="520"/>
      <c r="F39" s="520"/>
      <c r="G39" s="520"/>
      <c r="H39" s="521"/>
      <c r="I39" s="519"/>
      <c r="J39" s="520"/>
      <c r="K39" s="520"/>
      <c r="L39" s="520"/>
      <c r="M39" s="520"/>
      <c r="N39" s="519"/>
      <c r="O39" s="520"/>
      <c r="P39" s="520"/>
      <c r="Q39" s="520"/>
      <c r="R39" s="521"/>
    </row>
    <row r="40" spans="2:18">
      <c r="B40" s="522" t="s">
        <v>280</v>
      </c>
      <c r="C40" s="518"/>
      <c r="D40" s="536">
        <f>'[8]27 - Customer numbers'!C18</f>
        <v>0</v>
      </c>
      <c r="E40" s="537">
        <f>'[8]27 - Customer numbers'!D18</f>
        <v>0</v>
      </c>
      <c r="F40" s="537">
        <f>'[8]27 - Customer numbers'!E18</f>
        <v>0</v>
      </c>
      <c r="G40" s="537">
        <f>'[8]27 - Customer numbers'!F18</f>
        <v>0</v>
      </c>
      <c r="H40" s="538">
        <f>'[8]27 - Customer numbers'!G18</f>
        <v>0</v>
      </c>
      <c r="I40" s="536">
        <f>'[8]27 - Customer numbers'!H18</f>
        <v>0</v>
      </c>
      <c r="J40" s="537">
        <f>'[8]27 - Customer numbers'!I18</f>
        <v>0</v>
      </c>
      <c r="K40" s="537">
        <f>'[8]27 - Customer numbers'!J18</f>
        <v>0</v>
      </c>
      <c r="L40" s="537">
        <f>'[8]27 - Customer numbers'!K18</f>
        <v>0</v>
      </c>
      <c r="M40" s="537">
        <f>'[8]27 - Customer numbers'!L18</f>
        <v>0</v>
      </c>
      <c r="N40" s="536">
        <f>'[8]27 - Customer numbers'!M18</f>
        <v>0</v>
      </c>
      <c r="O40" s="537">
        <f>'[8]27 - Customer numbers'!N18</f>
        <v>0</v>
      </c>
      <c r="P40" s="537">
        <f>'[8]27 - Customer numbers'!O18</f>
        <v>0</v>
      </c>
      <c r="Q40" s="537">
        <f>'[8]27 - Customer numbers'!P18</f>
        <v>0</v>
      </c>
      <c r="R40" s="538">
        <f>'[8]27 - Customer numbers'!Q18</f>
        <v>0</v>
      </c>
    </row>
    <row r="41" spans="2:18">
      <c r="B41" s="526" t="s">
        <v>281</v>
      </c>
      <c r="C41" s="518"/>
      <c r="D41" s="527"/>
      <c r="E41" s="528"/>
      <c r="F41" s="528"/>
      <c r="G41" s="528"/>
      <c r="H41" s="529"/>
      <c r="I41" s="527"/>
      <c r="J41" s="528"/>
      <c r="K41" s="528"/>
      <c r="L41" s="528"/>
      <c r="M41" s="528"/>
      <c r="N41" s="527"/>
      <c r="O41" s="528"/>
      <c r="P41" s="528"/>
      <c r="Q41" s="528"/>
      <c r="R41" s="529"/>
    </row>
    <row r="42" spans="2:18">
      <c r="B42" s="530" t="s">
        <v>290</v>
      </c>
      <c r="C42" s="531" t="s">
        <v>291</v>
      </c>
      <c r="D42" s="459"/>
      <c r="E42" s="460"/>
      <c r="F42" s="460"/>
      <c r="G42" s="460"/>
      <c r="H42" s="461"/>
      <c r="I42" s="459"/>
      <c r="J42" s="460"/>
      <c r="K42" s="460"/>
      <c r="L42" s="460"/>
      <c r="M42" s="460"/>
      <c r="N42" s="459"/>
      <c r="O42" s="460"/>
      <c r="P42" s="460"/>
      <c r="Q42" s="460"/>
      <c r="R42" s="461"/>
    </row>
    <row r="43" spans="2:18">
      <c r="B43" s="530" t="s">
        <v>290</v>
      </c>
      <c r="C43" s="531" t="s">
        <v>291</v>
      </c>
      <c r="D43" s="459"/>
      <c r="E43" s="460"/>
      <c r="F43" s="460"/>
      <c r="G43" s="460"/>
      <c r="H43" s="461"/>
      <c r="I43" s="459"/>
      <c r="J43" s="460"/>
      <c r="K43" s="460"/>
      <c r="L43" s="460"/>
      <c r="M43" s="460"/>
      <c r="N43" s="459"/>
      <c r="O43" s="460"/>
      <c r="P43" s="460"/>
      <c r="Q43" s="460"/>
      <c r="R43" s="461"/>
    </row>
    <row r="44" spans="2:18">
      <c r="B44" s="530" t="s">
        <v>290</v>
      </c>
      <c r="C44" s="531" t="s">
        <v>291</v>
      </c>
      <c r="D44" s="459"/>
      <c r="E44" s="460"/>
      <c r="F44" s="460"/>
      <c r="G44" s="460"/>
      <c r="H44" s="461"/>
      <c r="I44" s="459"/>
      <c r="J44" s="460"/>
      <c r="K44" s="460"/>
      <c r="L44" s="460"/>
      <c r="M44" s="460"/>
      <c r="N44" s="459"/>
      <c r="O44" s="460"/>
      <c r="P44" s="460"/>
      <c r="Q44" s="460"/>
      <c r="R44" s="461"/>
    </row>
    <row r="45" spans="2:18">
      <c r="B45" s="530" t="s">
        <v>290</v>
      </c>
      <c r="C45" s="531" t="s">
        <v>291</v>
      </c>
      <c r="D45" s="459"/>
      <c r="E45" s="460"/>
      <c r="F45" s="460"/>
      <c r="G45" s="460"/>
      <c r="H45" s="461"/>
      <c r="I45" s="459"/>
      <c r="J45" s="460"/>
      <c r="K45" s="460"/>
      <c r="L45" s="460"/>
      <c r="M45" s="460"/>
      <c r="N45" s="459"/>
      <c r="O45" s="460"/>
      <c r="P45" s="460"/>
      <c r="Q45" s="460"/>
      <c r="R45" s="461"/>
    </row>
    <row r="46" spans="2:18">
      <c r="B46" s="530" t="s">
        <v>290</v>
      </c>
      <c r="C46" s="531" t="s">
        <v>291</v>
      </c>
      <c r="D46" s="459"/>
      <c r="E46" s="460"/>
      <c r="F46" s="460"/>
      <c r="G46" s="460"/>
      <c r="H46" s="461"/>
      <c r="I46" s="459"/>
      <c r="J46" s="460"/>
      <c r="K46" s="460"/>
      <c r="L46" s="460"/>
      <c r="M46" s="460"/>
      <c r="N46" s="459"/>
      <c r="O46" s="460"/>
      <c r="P46" s="460"/>
      <c r="Q46" s="460"/>
      <c r="R46" s="461"/>
    </row>
    <row r="47" spans="2:18">
      <c r="B47" s="530" t="s">
        <v>290</v>
      </c>
      <c r="C47" s="531" t="s">
        <v>291</v>
      </c>
      <c r="D47" s="459"/>
      <c r="E47" s="460"/>
      <c r="F47" s="460"/>
      <c r="G47" s="460"/>
      <c r="H47" s="461"/>
      <c r="I47" s="459"/>
      <c r="J47" s="460"/>
      <c r="K47" s="460"/>
      <c r="L47" s="460"/>
      <c r="M47" s="460"/>
      <c r="N47" s="459"/>
      <c r="O47" s="460"/>
      <c r="P47" s="460"/>
      <c r="Q47" s="460"/>
      <c r="R47" s="461"/>
    </row>
    <row r="48" spans="2:18" ht="13.5" thickBot="1">
      <c r="B48" s="539" t="s">
        <v>288</v>
      </c>
      <c r="C48" s="540"/>
      <c r="D48" s="541">
        <f t="shared" ref="D48:R48" si="3">SUM(D42:D47)</f>
        <v>0</v>
      </c>
      <c r="E48" s="542">
        <f t="shared" si="3"/>
        <v>0</v>
      </c>
      <c r="F48" s="542">
        <f t="shared" si="3"/>
        <v>0</v>
      </c>
      <c r="G48" s="542">
        <f t="shared" si="3"/>
        <v>0</v>
      </c>
      <c r="H48" s="543">
        <f t="shared" si="3"/>
        <v>0</v>
      </c>
      <c r="I48" s="541">
        <f t="shared" si="3"/>
        <v>0</v>
      </c>
      <c r="J48" s="542">
        <f t="shared" si="3"/>
        <v>0</v>
      </c>
      <c r="K48" s="542">
        <f>SUM(K42:K47)</f>
        <v>0</v>
      </c>
      <c r="L48" s="542">
        <f t="shared" si="3"/>
        <v>0</v>
      </c>
      <c r="M48" s="542">
        <f t="shared" si="3"/>
        <v>0</v>
      </c>
      <c r="N48" s="541">
        <f t="shared" si="3"/>
        <v>0</v>
      </c>
      <c r="O48" s="542">
        <f t="shared" si="3"/>
        <v>0</v>
      </c>
      <c r="P48" s="542">
        <f t="shared" si="3"/>
        <v>0</v>
      </c>
      <c r="Q48" s="542">
        <f t="shared" si="3"/>
        <v>0</v>
      </c>
      <c r="R48" s="543">
        <f t="shared" si="3"/>
        <v>0</v>
      </c>
    </row>
    <row r="49" spans="1:19" ht="38.25" customHeight="1">
      <c r="B49" s="544" t="str">
        <f>'[8]27 - Customer numbers'!B43</f>
        <v>&lt;enter customer type&gt;</v>
      </c>
      <c r="C49" s="545"/>
      <c r="D49" s="519"/>
      <c r="E49" s="520"/>
      <c r="F49" s="520"/>
      <c r="G49" s="520"/>
      <c r="H49" s="521"/>
      <c r="I49" s="519"/>
      <c r="J49" s="520"/>
      <c r="K49" s="520"/>
      <c r="L49" s="520"/>
      <c r="M49" s="520"/>
      <c r="N49" s="519"/>
      <c r="O49" s="520"/>
      <c r="P49" s="520"/>
      <c r="Q49" s="520"/>
      <c r="R49" s="521"/>
    </row>
    <row r="50" spans="1:19">
      <c r="B50" s="522" t="s">
        <v>280</v>
      </c>
      <c r="C50" s="518"/>
      <c r="D50" s="536"/>
      <c r="E50" s="537"/>
      <c r="F50" s="537"/>
      <c r="G50" s="537"/>
      <c r="H50" s="538"/>
      <c r="I50" s="536"/>
      <c r="J50" s="537"/>
      <c r="K50" s="537"/>
      <c r="L50" s="537"/>
      <c r="M50" s="537"/>
      <c r="N50" s="536"/>
      <c r="O50" s="537"/>
      <c r="P50" s="537"/>
      <c r="Q50" s="537"/>
      <c r="R50" s="538"/>
    </row>
    <row r="51" spans="1:19">
      <c r="B51" s="526" t="s">
        <v>281</v>
      </c>
      <c r="C51" s="518"/>
      <c r="D51" s="527"/>
      <c r="E51" s="528"/>
      <c r="F51" s="528"/>
      <c r="G51" s="528"/>
      <c r="H51" s="529"/>
      <c r="I51" s="527"/>
      <c r="J51" s="528"/>
      <c r="K51" s="528"/>
      <c r="L51" s="528"/>
      <c r="M51" s="528"/>
      <c r="N51" s="527"/>
      <c r="O51" s="528"/>
      <c r="P51" s="528"/>
      <c r="Q51" s="528"/>
      <c r="R51" s="529"/>
    </row>
    <row r="52" spans="1:19">
      <c r="B52" s="530" t="s">
        <v>290</v>
      </c>
      <c r="C52" s="531" t="s">
        <v>291</v>
      </c>
      <c r="D52" s="459"/>
      <c r="E52" s="460"/>
      <c r="F52" s="460"/>
      <c r="G52" s="460"/>
      <c r="H52" s="461"/>
      <c r="I52" s="459"/>
      <c r="J52" s="460"/>
      <c r="K52" s="460"/>
      <c r="L52" s="460"/>
      <c r="M52" s="460"/>
      <c r="N52" s="459"/>
      <c r="O52" s="460"/>
      <c r="P52" s="460"/>
      <c r="Q52" s="460"/>
      <c r="R52" s="461"/>
    </row>
    <row r="53" spans="1:19">
      <c r="B53" s="530" t="s">
        <v>290</v>
      </c>
      <c r="C53" s="531" t="s">
        <v>291</v>
      </c>
      <c r="D53" s="459"/>
      <c r="E53" s="460"/>
      <c r="F53" s="460"/>
      <c r="G53" s="460"/>
      <c r="H53" s="461"/>
      <c r="I53" s="459"/>
      <c r="J53" s="460"/>
      <c r="K53" s="460"/>
      <c r="L53" s="460"/>
      <c r="M53" s="460"/>
      <c r="N53" s="459"/>
      <c r="O53" s="460"/>
      <c r="P53" s="460"/>
      <c r="Q53" s="460"/>
      <c r="R53" s="461"/>
    </row>
    <row r="54" spans="1:19">
      <c r="B54" s="530" t="s">
        <v>290</v>
      </c>
      <c r="C54" s="531" t="s">
        <v>291</v>
      </c>
      <c r="D54" s="459"/>
      <c r="E54" s="460"/>
      <c r="F54" s="460"/>
      <c r="G54" s="460"/>
      <c r="H54" s="461"/>
      <c r="I54" s="459"/>
      <c r="J54" s="460"/>
      <c r="K54" s="460"/>
      <c r="L54" s="460"/>
      <c r="M54" s="460"/>
      <c r="N54" s="459"/>
      <c r="O54" s="460"/>
      <c r="P54" s="460"/>
      <c r="Q54" s="460"/>
      <c r="R54" s="461"/>
    </row>
    <row r="55" spans="1:19">
      <c r="B55" s="530" t="s">
        <v>290</v>
      </c>
      <c r="C55" s="531" t="s">
        <v>291</v>
      </c>
      <c r="D55" s="459"/>
      <c r="E55" s="460"/>
      <c r="F55" s="460"/>
      <c r="G55" s="460"/>
      <c r="H55" s="461"/>
      <c r="I55" s="459"/>
      <c r="J55" s="460"/>
      <c r="K55" s="460"/>
      <c r="L55" s="460"/>
      <c r="M55" s="460"/>
      <c r="N55" s="459"/>
      <c r="O55" s="460"/>
      <c r="P55" s="460"/>
      <c r="Q55" s="460"/>
      <c r="R55" s="461"/>
    </row>
    <row r="56" spans="1:19">
      <c r="B56" s="530" t="s">
        <v>290</v>
      </c>
      <c r="C56" s="531" t="s">
        <v>291</v>
      </c>
      <c r="D56" s="459"/>
      <c r="E56" s="460"/>
      <c r="F56" s="460"/>
      <c r="G56" s="460"/>
      <c r="H56" s="461"/>
      <c r="I56" s="459"/>
      <c r="J56" s="460"/>
      <c r="K56" s="460"/>
      <c r="L56" s="460"/>
      <c r="M56" s="460"/>
      <c r="N56" s="459"/>
      <c r="O56" s="460"/>
      <c r="P56" s="460"/>
      <c r="Q56" s="460"/>
      <c r="R56" s="461"/>
    </row>
    <row r="57" spans="1:19">
      <c r="B57" s="530" t="s">
        <v>290</v>
      </c>
      <c r="C57" s="531" t="s">
        <v>291</v>
      </c>
      <c r="D57" s="459"/>
      <c r="E57" s="460"/>
      <c r="F57" s="460"/>
      <c r="G57" s="460"/>
      <c r="H57" s="461"/>
      <c r="I57" s="459"/>
      <c r="J57" s="460"/>
      <c r="K57" s="460"/>
      <c r="L57" s="460"/>
      <c r="M57" s="460"/>
      <c r="N57" s="459"/>
      <c r="O57" s="460"/>
      <c r="P57" s="460"/>
      <c r="Q57" s="460"/>
      <c r="R57" s="461"/>
    </row>
    <row r="58" spans="1:19" ht="13.5" thickBot="1">
      <c r="B58" s="539" t="s">
        <v>288</v>
      </c>
      <c r="C58" s="546"/>
      <c r="D58" s="547">
        <f t="shared" ref="D58:R58" si="4">SUM(D52:D57)</f>
        <v>0</v>
      </c>
      <c r="E58" s="548">
        <f t="shared" si="4"/>
        <v>0</v>
      </c>
      <c r="F58" s="548">
        <f t="shared" si="4"/>
        <v>0</v>
      </c>
      <c r="G58" s="548">
        <f t="shared" si="4"/>
        <v>0</v>
      </c>
      <c r="H58" s="533">
        <f t="shared" si="4"/>
        <v>0</v>
      </c>
      <c r="I58" s="547">
        <f t="shared" si="4"/>
        <v>0</v>
      </c>
      <c r="J58" s="548">
        <f t="shared" si="4"/>
        <v>0</v>
      </c>
      <c r="K58" s="548">
        <f>SUM(K52:K57)</f>
        <v>0</v>
      </c>
      <c r="L58" s="548">
        <f t="shared" si="4"/>
        <v>0</v>
      </c>
      <c r="M58" s="548">
        <f t="shared" si="4"/>
        <v>0</v>
      </c>
      <c r="N58" s="547">
        <f t="shared" si="4"/>
        <v>0</v>
      </c>
      <c r="O58" s="548">
        <f t="shared" si="4"/>
        <v>0</v>
      </c>
      <c r="P58" s="548">
        <f t="shared" si="4"/>
        <v>0</v>
      </c>
      <c r="Q58" s="548">
        <f t="shared" si="4"/>
        <v>0</v>
      </c>
      <c r="R58" s="533">
        <f t="shared" si="4"/>
        <v>0</v>
      </c>
    </row>
    <row r="59" spans="1:19" ht="19.5" customHeight="1" thickBot="1">
      <c r="B59" s="549" t="s">
        <v>292</v>
      </c>
      <c r="C59" s="550"/>
      <c r="D59" s="551">
        <f>SUM(D58,D48,D38,D28)</f>
        <v>7788931.6957509592</v>
      </c>
      <c r="E59" s="552">
        <f t="shared" ref="E59:R59" si="5">SUM(E58,E48,E38,E28)</f>
        <v>7532180.5045928154</v>
      </c>
      <c r="F59" s="552">
        <f t="shared" si="5"/>
        <v>7901400.5862654774</v>
      </c>
      <c r="G59" s="552">
        <f t="shared" si="5"/>
        <v>7471050.9249999998</v>
      </c>
      <c r="H59" s="553">
        <f t="shared" si="5"/>
        <v>8269741.684999831</v>
      </c>
      <c r="I59" s="551">
        <f t="shared" si="5"/>
        <v>7437268.2099999739</v>
      </c>
      <c r="J59" s="552">
        <f t="shared" si="5"/>
        <v>7570581.2629999993</v>
      </c>
      <c r="K59" s="552">
        <f t="shared" si="5"/>
        <v>6994307.8180000018</v>
      </c>
      <c r="L59" s="552">
        <f t="shared" si="5"/>
        <v>6720781.6443035286</v>
      </c>
      <c r="M59" s="552">
        <f t="shared" si="5"/>
        <v>6447428.5654509794</v>
      </c>
      <c r="N59" s="551">
        <f t="shared" si="5"/>
        <v>6306216.7685737479</v>
      </c>
      <c r="O59" s="552">
        <f t="shared" si="5"/>
        <v>6151881.5248550121</v>
      </c>
      <c r="P59" s="552">
        <f t="shared" si="5"/>
        <v>6000904.0062466897</v>
      </c>
      <c r="Q59" s="552">
        <f t="shared" si="5"/>
        <v>5854218.7453366816</v>
      </c>
      <c r="R59" s="553">
        <f t="shared" si="5"/>
        <v>5714374.3478113208</v>
      </c>
    </row>
    <row r="60" spans="1:19" s="211" customFormat="1" ht="32.25" customHeight="1" thickBot="1"/>
    <row r="61" spans="1:19" s="230" customFormat="1" ht="20.25" customHeight="1" thickBot="1">
      <c r="A61" s="191"/>
      <c r="B61" s="433" t="str">
        <f>'[8]27 - Customer numbers'!B56</f>
        <v>Table 27.1.2 - Business tariff - customer numbers</v>
      </c>
      <c r="C61" s="434"/>
      <c r="D61" s="434"/>
      <c r="E61" s="434"/>
      <c r="F61" s="434"/>
      <c r="G61" s="434"/>
      <c r="H61" s="434"/>
      <c r="I61" s="434"/>
      <c r="J61" s="434"/>
      <c r="K61" s="434"/>
      <c r="L61" s="434"/>
      <c r="M61" s="434"/>
      <c r="N61" s="434"/>
      <c r="O61" s="434"/>
      <c r="P61" s="434"/>
      <c r="Q61" s="434"/>
      <c r="R61" s="435"/>
      <c r="S61" s="191"/>
    </row>
    <row r="62" spans="1:19" ht="38.25" customHeight="1">
      <c r="B62" s="554" t="s">
        <v>293</v>
      </c>
      <c r="C62" s="555"/>
      <c r="D62" s="519"/>
      <c r="E62" s="520"/>
      <c r="F62" s="520"/>
      <c r="G62" s="520"/>
      <c r="H62" s="521"/>
      <c r="I62" s="519"/>
      <c r="J62" s="520"/>
      <c r="K62" s="520"/>
      <c r="L62" s="520"/>
      <c r="M62" s="520"/>
      <c r="N62" s="519"/>
      <c r="O62" s="520"/>
      <c r="P62" s="520"/>
      <c r="Q62" s="520"/>
      <c r="R62" s="521"/>
    </row>
    <row r="63" spans="1:19">
      <c r="B63" s="522" t="s">
        <v>280</v>
      </c>
      <c r="C63" s="518"/>
      <c r="D63" s="536">
        <f>'[8]27 - Customer numbers'!C60</f>
        <v>9354.5</v>
      </c>
      <c r="E63" s="537">
        <f>'[8]27 - Customer numbers'!D60</f>
        <v>9518.5</v>
      </c>
      <c r="F63" s="537">
        <f>'[8]27 - Customer numbers'!E60</f>
        <v>9687.5</v>
      </c>
      <c r="G63" s="537">
        <f>'[8]27 - Customer numbers'!F60</f>
        <v>9828.5</v>
      </c>
      <c r="H63" s="538">
        <f>'[8]27 - Customer numbers'!G60</f>
        <v>9953.5</v>
      </c>
      <c r="I63" s="536">
        <f>'[8]27 - Customer numbers'!H60</f>
        <v>10045</v>
      </c>
      <c r="J63" s="537">
        <f>'[8]27 - Customer numbers'!I60</f>
        <v>10128.5</v>
      </c>
      <c r="K63" s="537">
        <f>'[8]27 - Customer numbers'!J60</f>
        <v>10257</v>
      </c>
      <c r="L63" s="537">
        <f>'[8]27 - Customer numbers'!K60</f>
        <v>10388.113344191763</v>
      </c>
      <c r="M63" s="537">
        <f>'[8]27 - Customer numbers'!L60</f>
        <v>10285.249051851866</v>
      </c>
      <c r="N63" s="536">
        <f>'[8]27 - Customer numbers'!M60</f>
        <v>9882.3250600140855</v>
      </c>
      <c r="O63" s="537">
        <f>'[8]27 - Customer numbers'!N60</f>
        <v>9847.1069816877916</v>
      </c>
      <c r="P63" s="537">
        <f>'[8]27 - Customer numbers'!O60</f>
        <v>9999.2288536253709</v>
      </c>
      <c r="Q63" s="537">
        <f>'[8]27 - Customer numbers'!P60</f>
        <v>10173.37276511874</v>
      </c>
      <c r="R63" s="538">
        <f>'[8]27 - Customer numbers'!Q60</f>
        <v>10350.251425669514</v>
      </c>
    </row>
    <row r="64" spans="1:19">
      <c r="B64" s="526" t="s">
        <v>281</v>
      </c>
      <c r="C64" s="518"/>
      <c r="D64" s="527"/>
      <c r="E64" s="528"/>
      <c r="F64" s="528"/>
      <c r="G64" s="528"/>
      <c r="H64" s="529"/>
      <c r="I64" s="527"/>
      <c r="J64" s="528"/>
      <c r="K64" s="528"/>
      <c r="L64" s="528"/>
      <c r="M64" s="528"/>
      <c r="N64" s="527"/>
      <c r="O64" s="528"/>
      <c r="P64" s="528"/>
      <c r="Q64" s="528"/>
      <c r="R64" s="529"/>
    </row>
    <row r="65" spans="2:18">
      <c r="B65" s="530" t="s">
        <v>282</v>
      </c>
      <c r="C65" s="531" t="s">
        <v>294</v>
      </c>
      <c r="D65" s="306">
        <v>1264745.4999516711</v>
      </c>
      <c r="E65" s="446">
        <v>1212835.7282568684</v>
      </c>
      <c r="F65" s="446">
        <v>1234779.3942563587</v>
      </c>
      <c r="G65" s="446">
        <v>1149976.5163</v>
      </c>
      <c r="H65" s="447">
        <v>1188745.9972999999</v>
      </c>
      <c r="I65" s="306">
        <v>1174118.8207000005</v>
      </c>
      <c r="J65" s="446">
        <v>1193165.0053000003</v>
      </c>
      <c r="K65" s="446">
        <v>1197835.1144999997</v>
      </c>
      <c r="L65" s="446">
        <v>1146372.5245169108</v>
      </c>
      <c r="M65" s="446">
        <v>1087636.6026055322</v>
      </c>
      <c r="N65" s="306">
        <v>1127757.9508488115</v>
      </c>
      <c r="O65" s="446">
        <v>1131068.6880515395</v>
      </c>
      <c r="P65" s="446">
        <v>1125746.1941694065</v>
      </c>
      <c r="Q65" s="446">
        <v>1117202.0520741576</v>
      </c>
      <c r="R65" s="447">
        <v>1111590.4487203439</v>
      </c>
    </row>
    <row r="66" spans="2:18">
      <c r="B66" s="530" t="s">
        <v>284</v>
      </c>
      <c r="C66" s="531" t="s">
        <v>295</v>
      </c>
      <c r="D66" s="306">
        <v>1182964.1301707141</v>
      </c>
      <c r="E66" s="446">
        <v>1158924.3758523096</v>
      </c>
      <c r="F66" s="446">
        <v>1182708.1604937487</v>
      </c>
      <c r="G66" s="446">
        <v>1098002.6629000001</v>
      </c>
      <c r="H66" s="447">
        <v>1176931.3138000004</v>
      </c>
      <c r="I66" s="306">
        <v>1142001.8752000006</v>
      </c>
      <c r="J66" s="446">
        <v>1146764.4140999999</v>
      </c>
      <c r="K66" s="446">
        <v>1120467.6578000004</v>
      </c>
      <c r="L66" s="446">
        <v>1096166.8718776451</v>
      </c>
      <c r="M66" s="446">
        <v>508887.89596768364</v>
      </c>
      <c r="N66" s="306">
        <v>1076643.7346994104</v>
      </c>
      <c r="O66" s="446">
        <v>1079234.8796877342</v>
      </c>
      <c r="P66" s="446">
        <v>1074145.4856691328</v>
      </c>
      <c r="Q66" s="446">
        <v>1065975.5362738662</v>
      </c>
      <c r="R66" s="447">
        <v>1060609.6944004663</v>
      </c>
    </row>
    <row r="67" spans="2:18">
      <c r="B67" s="530" t="s">
        <v>286</v>
      </c>
      <c r="C67" s="531" t="s">
        <v>296</v>
      </c>
      <c r="D67" s="306">
        <v>563699.4533721311</v>
      </c>
      <c r="E67" s="446">
        <v>567333.51607902383</v>
      </c>
      <c r="F67" s="446">
        <v>572374.2723577643</v>
      </c>
      <c r="G67" s="446">
        <v>551741.99050000007</v>
      </c>
      <c r="H67" s="447">
        <v>605644.36120000004</v>
      </c>
      <c r="I67" s="306">
        <v>547835.92939999828</v>
      </c>
      <c r="J67" s="446">
        <v>535636.19569999992</v>
      </c>
      <c r="K67" s="446">
        <v>516781.13909999997</v>
      </c>
      <c r="L67" s="446">
        <v>514517.96808730747</v>
      </c>
      <c r="M67" s="446">
        <v>511527.89596768364</v>
      </c>
      <c r="N67" s="306">
        <v>509071.6964314623</v>
      </c>
      <c r="O67" s="446">
        <v>511527.08726584521</v>
      </c>
      <c r="P67" s="446">
        <v>509138.23139323416</v>
      </c>
      <c r="Q67" s="446">
        <v>505303.42679361312</v>
      </c>
      <c r="R67" s="447">
        <v>502784.8120383154</v>
      </c>
    </row>
    <row r="68" spans="2:18">
      <c r="B68" s="530" t="s">
        <v>297</v>
      </c>
      <c r="C68" s="531" t="s">
        <v>287</v>
      </c>
      <c r="D68" s="306">
        <v>234160.21568157387</v>
      </c>
      <c r="E68" s="446">
        <v>263505.53055581206</v>
      </c>
      <c r="F68" s="446">
        <v>284531.29526304791</v>
      </c>
      <c r="G68" s="446">
        <v>234101.89929999999</v>
      </c>
      <c r="H68" s="447">
        <v>244547.24070000034</v>
      </c>
      <c r="I68" s="306">
        <v>165027.48769999988</v>
      </c>
      <c r="J68" s="446">
        <v>193357.74590000001</v>
      </c>
      <c r="K68" s="446">
        <v>172883.21059999999</v>
      </c>
      <c r="L68" s="446">
        <v>170752.77492516773</v>
      </c>
      <c r="M68" s="446">
        <v>169760.46145252042</v>
      </c>
      <c r="N68" s="306">
        <v>168945.32395957957</v>
      </c>
      <c r="O68" s="446">
        <v>169760.19306911778</v>
      </c>
      <c r="P68" s="446">
        <v>168967.40487814171</v>
      </c>
      <c r="Q68" s="446">
        <v>167694.75053505765</v>
      </c>
      <c r="R68" s="447">
        <v>166858.89934013577</v>
      </c>
    </row>
    <row r="69" spans="2:18">
      <c r="B69" s="530"/>
      <c r="C69" s="531"/>
      <c r="D69" s="459"/>
      <c r="E69" s="460"/>
      <c r="F69" s="460"/>
      <c r="G69" s="460"/>
      <c r="H69" s="461"/>
      <c r="I69" s="459"/>
      <c r="J69" s="460"/>
      <c r="K69" s="460"/>
      <c r="L69" s="460"/>
      <c r="M69" s="460"/>
      <c r="N69" s="459"/>
      <c r="O69" s="460"/>
      <c r="P69" s="460"/>
      <c r="Q69" s="460"/>
      <c r="R69" s="461"/>
    </row>
    <row r="70" spans="2:18">
      <c r="B70" s="530"/>
      <c r="C70" s="531"/>
      <c r="D70" s="459"/>
      <c r="E70" s="460"/>
      <c r="F70" s="460"/>
      <c r="G70" s="460"/>
      <c r="H70" s="461"/>
      <c r="I70" s="459"/>
      <c r="J70" s="460"/>
      <c r="K70" s="460"/>
      <c r="L70" s="460"/>
      <c r="M70" s="460"/>
      <c r="N70" s="459"/>
      <c r="O70" s="460"/>
      <c r="P70" s="460"/>
      <c r="Q70" s="460"/>
      <c r="R70" s="461"/>
    </row>
    <row r="71" spans="2:18" ht="13.5" thickBot="1">
      <c r="B71" s="539" t="s">
        <v>9</v>
      </c>
      <c r="C71" s="546"/>
      <c r="D71" s="556">
        <f t="shared" ref="D71:R71" si="6">SUM(D65:D70)</f>
        <v>3245569.2991760899</v>
      </c>
      <c r="E71" s="557">
        <f t="shared" si="6"/>
        <v>3202599.1507440144</v>
      </c>
      <c r="F71" s="557">
        <f t="shared" si="6"/>
        <v>3274393.1223709192</v>
      </c>
      <c r="G71" s="557">
        <f t="shared" si="6"/>
        <v>3033823.0690000006</v>
      </c>
      <c r="H71" s="558">
        <f t="shared" si="6"/>
        <v>3215868.9130000011</v>
      </c>
      <c r="I71" s="556">
        <f t="shared" si="6"/>
        <v>3028984.1129999994</v>
      </c>
      <c r="J71" s="557">
        <f t="shared" si="6"/>
        <v>3068923.361</v>
      </c>
      <c r="K71" s="557">
        <f t="shared" si="6"/>
        <v>3007967.122</v>
      </c>
      <c r="L71" s="557">
        <f t="shared" si="6"/>
        <v>2927810.1394070312</v>
      </c>
      <c r="M71" s="557">
        <f t="shared" si="6"/>
        <v>2277812.8559934199</v>
      </c>
      <c r="N71" s="556">
        <f t="shared" si="6"/>
        <v>2882418.7059392636</v>
      </c>
      <c r="O71" s="557">
        <f t="shared" si="6"/>
        <v>2891590.8480742364</v>
      </c>
      <c r="P71" s="557">
        <f t="shared" si="6"/>
        <v>2877997.3161099153</v>
      </c>
      <c r="Q71" s="557">
        <f t="shared" si="6"/>
        <v>2856175.7656766945</v>
      </c>
      <c r="R71" s="558">
        <f t="shared" si="6"/>
        <v>2841843.8544992618</v>
      </c>
    </row>
    <row r="72" spans="2:18" ht="38.25" customHeight="1">
      <c r="B72" s="554" t="s">
        <v>298</v>
      </c>
      <c r="C72" s="555"/>
      <c r="D72" s="519"/>
      <c r="E72" s="520"/>
      <c r="F72" s="520"/>
      <c r="G72" s="520"/>
      <c r="H72" s="521"/>
      <c r="I72" s="519"/>
      <c r="J72" s="520"/>
      <c r="K72" s="520"/>
      <c r="L72" s="520"/>
      <c r="M72" s="520"/>
      <c r="N72" s="519"/>
      <c r="O72" s="520"/>
      <c r="P72" s="520"/>
      <c r="Q72" s="520"/>
      <c r="R72" s="521"/>
    </row>
    <row r="73" spans="2:18">
      <c r="B73" s="522" t="s">
        <v>280</v>
      </c>
      <c r="C73" s="518"/>
      <c r="D73" s="536"/>
      <c r="E73" s="537"/>
      <c r="F73" s="537"/>
      <c r="G73" s="537"/>
      <c r="H73" s="538"/>
      <c r="I73" s="536"/>
      <c r="J73" s="537"/>
      <c r="K73" s="537"/>
      <c r="L73" s="537"/>
      <c r="M73" s="537"/>
      <c r="N73" s="536"/>
      <c r="O73" s="537"/>
      <c r="P73" s="537"/>
      <c r="Q73" s="537"/>
      <c r="R73" s="538"/>
    </row>
    <row r="74" spans="2:18">
      <c r="B74" s="526" t="s">
        <v>281</v>
      </c>
      <c r="C74" s="518"/>
      <c r="D74" s="527"/>
      <c r="E74" s="528"/>
      <c r="F74" s="528"/>
      <c r="G74" s="528"/>
      <c r="H74" s="529"/>
      <c r="I74" s="527"/>
      <c r="J74" s="528"/>
      <c r="K74" s="528"/>
      <c r="L74" s="528"/>
      <c r="M74" s="528"/>
      <c r="N74" s="527"/>
      <c r="O74" s="528"/>
      <c r="P74" s="528"/>
      <c r="Q74" s="528"/>
      <c r="R74" s="529"/>
    </row>
    <row r="75" spans="2:18">
      <c r="B75" s="530" t="s">
        <v>282</v>
      </c>
      <c r="C75" s="531" t="s">
        <v>294</v>
      </c>
      <c r="D75" s="459"/>
      <c r="E75" s="460"/>
      <c r="F75" s="460"/>
      <c r="G75" s="460"/>
      <c r="H75" s="461"/>
      <c r="I75" s="459"/>
      <c r="J75" s="460"/>
      <c r="K75" s="460"/>
      <c r="L75" s="460"/>
      <c r="M75" s="446">
        <v>2160</v>
      </c>
      <c r="N75" s="306">
        <v>6480</v>
      </c>
      <c r="O75" s="446">
        <v>8640</v>
      </c>
      <c r="P75" s="446">
        <v>8640</v>
      </c>
      <c r="Q75" s="446">
        <v>8640</v>
      </c>
      <c r="R75" s="447">
        <v>8640</v>
      </c>
    </row>
    <row r="76" spans="2:18">
      <c r="B76" s="530" t="s">
        <v>284</v>
      </c>
      <c r="C76" s="531" t="s">
        <v>299</v>
      </c>
      <c r="D76" s="459"/>
      <c r="E76" s="460"/>
      <c r="F76" s="460"/>
      <c r="G76" s="460"/>
      <c r="H76" s="461"/>
      <c r="I76" s="459"/>
      <c r="J76" s="460"/>
      <c r="K76" s="460"/>
      <c r="L76" s="460"/>
      <c r="M76" s="446">
        <v>2640</v>
      </c>
      <c r="N76" s="306">
        <v>7920</v>
      </c>
      <c r="O76" s="446">
        <v>10560</v>
      </c>
      <c r="P76" s="446">
        <v>10560</v>
      </c>
      <c r="Q76" s="446">
        <v>10560</v>
      </c>
      <c r="R76" s="447">
        <v>10560</v>
      </c>
    </row>
    <row r="77" spans="2:18">
      <c r="B77" s="530" t="s">
        <v>286</v>
      </c>
      <c r="C77" s="531" t="s">
        <v>296</v>
      </c>
      <c r="D77" s="459"/>
      <c r="E77" s="460"/>
      <c r="F77" s="460"/>
      <c r="G77" s="460"/>
      <c r="H77" s="461"/>
      <c r="I77" s="459"/>
      <c r="J77" s="460"/>
      <c r="K77" s="460"/>
      <c r="L77" s="460"/>
      <c r="M77" s="460"/>
      <c r="N77" s="459">
        <v>0</v>
      </c>
      <c r="O77" s="460">
        <v>0</v>
      </c>
      <c r="P77" s="460">
        <v>0</v>
      </c>
      <c r="Q77" s="460">
        <v>0</v>
      </c>
      <c r="R77" s="461">
        <v>0</v>
      </c>
    </row>
    <row r="78" spans="2:18">
      <c r="B78" s="530" t="s">
        <v>297</v>
      </c>
      <c r="C78" s="531" t="s">
        <v>287</v>
      </c>
      <c r="D78" s="459"/>
      <c r="E78" s="460"/>
      <c r="F78" s="460"/>
      <c r="G78" s="460"/>
      <c r="H78" s="461"/>
      <c r="I78" s="459"/>
      <c r="J78" s="460"/>
      <c r="K78" s="460"/>
      <c r="L78" s="460"/>
      <c r="M78" s="460"/>
      <c r="N78" s="459">
        <v>0</v>
      </c>
      <c r="O78" s="460">
        <v>0</v>
      </c>
      <c r="P78" s="460">
        <v>0</v>
      </c>
      <c r="Q78" s="460">
        <v>0</v>
      </c>
      <c r="R78" s="461">
        <v>0</v>
      </c>
    </row>
    <row r="79" spans="2:18">
      <c r="B79" s="530"/>
      <c r="C79" s="531"/>
      <c r="D79" s="459"/>
      <c r="E79" s="460"/>
      <c r="F79" s="460"/>
      <c r="G79" s="460"/>
      <c r="H79" s="461"/>
      <c r="I79" s="459"/>
      <c r="J79" s="460"/>
      <c r="K79" s="460"/>
      <c r="L79" s="460"/>
      <c r="M79" s="460"/>
      <c r="N79" s="459"/>
      <c r="O79" s="460"/>
      <c r="P79" s="460"/>
      <c r="Q79" s="460"/>
      <c r="R79" s="461"/>
    </row>
    <row r="80" spans="2:18">
      <c r="B80" s="530"/>
      <c r="C80" s="531"/>
      <c r="D80" s="459"/>
      <c r="E80" s="460"/>
      <c r="F80" s="460"/>
      <c r="G80" s="460"/>
      <c r="H80" s="461"/>
      <c r="I80" s="459"/>
      <c r="J80" s="460"/>
      <c r="K80" s="460"/>
      <c r="L80" s="460"/>
      <c r="M80" s="460"/>
      <c r="N80" s="459"/>
      <c r="O80" s="460"/>
      <c r="P80" s="460"/>
      <c r="Q80" s="460"/>
      <c r="R80" s="461"/>
    </row>
    <row r="81" spans="2:18" ht="13.5" thickBot="1">
      <c r="B81" s="539" t="s">
        <v>9</v>
      </c>
      <c r="C81" s="546"/>
      <c r="D81" s="559">
        <f t="shared" ref="D81:R81" si="7">SUM(D75:D80)</f>
        <v>0</v>
      </c>
      <c r="E81" s="560">
        <f t="shared" si="7"/>
        <v>0</v>
      </c>
      <c r="F81" s="560">
        <f t="shared" si="7"/>
        <v>0</v>
      </c>
      <c r="G81" s="560">
        <f t="shared" si="7"/>
        <v>0</v>
      </c>
      <c r="H81" s="540">
        <f t="shared" si="7"/>
        <v>0</v>
      </c>
      <c r="I81" s="559">
        <f t="shared" si="7"/>
        <v>0</v>
      </c>
      <c r="J81" s="560">
        <f t="shared" si="7"/>
        <v>0</v>
      </c>
      <c r="K81" s="560">
        <f t="shared" si="7"/>
        <v>0</v>
      </c>
      <c r="L81" s="560">
        <f t="shared" si="7"/>
        <v>0</v>
      </c>
      <c r="M81" s="560">
        <f t="shared" si="7"/>
        <v>4800</v>
      </c>
      <c r="N81" s="559">
        <f t="shared" si="7"/>
        <v>14400</v>
      </c>
      <c r="O81" s="560">
        <f t="shared" si="7"/>
        <v>19200</v>
      </c>
      <c r="P81" s="560">
        <f t="shared" si="7"/>
        <v>19200</v>
      </c>
      <c r="Q81" s="560">
        <f t="shared" si="7"/>
        <v>19200</v>
      </c>
      <c r="R81" s="540">
        <f t="shared" si="7"/>
        <v>19200</v>
      </c>
    </row>
    <row r="82" spans="2:18" ht="38.25" customHeight="1">
      <c r="B82" s="554" t="str">
        <f>'[8]27 - Customer numbers'!B69</f>
        <v>&lt;enter customer type&gt;</v>
      </c>
      <c r="C82" s="555"/>
      <c r="D82" s="519"/>
      <c r="E82" s="520"/>
      <c r="F82" s="520"/>
      <c r="G82" s="520"/>
      <c r="H82" s="521"/>
      <c r="I82" s="519"/>
      <c r="J82" s="520"/>
      <c r="K82" s="520"/>
      <c r="L82" s="520"/>
      <c r="M82" s="520"/>
      <c r="N82" s="519"/>
      <c r="O82" s="520"/>
      <c r="P82" s="520"/>
      <c r="Q82" s="520"/>
      <c r="R82" s="521"/>
    </row>
    <row r="83" spans="2:18">
      <c r="B83" s="522" t="s">
        <v>280</v>
      </c>
      <c r="C83" s="518"/>
      <c r="D83" s="536">
        <f>'[8]27 - Customer numbers'!C72</f>
        <v>0</v>
      </c>
      <c r="E83" s="537">
        <f>'[8]27 - Customer numbers'!D72</f>
        <v>0</v>
      </c>
      <c r="F83" s="537">
        <f>'[8]27 - Customer numbers'!E72</f>
        <v>0</v>
      </c>
      <c r="G83" s="537">
        <f>'[8]27 - Customer numbers'!F72</f>
        <v>0</v>
      </c>
      <c r="H83" s="538">
        <f>'[8]27 - Customer numbers'!G72</f>
        <v>0</v>
      </c>
      <c r="I83" s="536">
        <f>'[8]27 - Customer numbers'!H72</f>
        <v>0</v>
      </c>
      <c r="J83" s="537">
        <f>'[8]27 - Customer numbers'!I72</f>
        <v>0</v>
      </c>
      <c r="K83" s="537">
        <f>'[8]27 - Customer numbers'!J72</f>
        <v>0</v>
      </c>
      <c r="L83" s="537">
        <f>'[8]27 - Customer numbers'!K72</f>
        <v>0</v>
      </c>
      <c r="M83" s="537">
        <f>'[8]27 - Customer numbers'!L72</f>
        <v>0</v>
      </c>
      <c r="N83" s="536">
        <f>'[8]27 - Customer numbers'!M72</f>
        <v>0</v>
      </c>
      <c r="O83" s="537">
        <f>'[8]27 - Customer numbers'!N72</f>
        <v>0</v>
      </c>
      <c r="P83" s="537">
        <f>'[8]27 - Customer numbers'!O72</f>
        <v>0</v>
      </c>
      <c r="Q83" s="537">
        <f>'[8]27 - Customer numbers'!P72</f>
        <v>0</v>
      </c>
      <c r="R83" s="538">
        <f>'[8]27 - Customer numbers'!Q72</f>
        <v>0</v>
      </c>
    </row>
    <row r="84" spans="2:18">
      <c r="B84" s="526" t="s">
        <v>281</v>
      </c>
      <c r="C84" s="518"/>
      <c r="D84" s="527"/>
      <c r="E84" s="528"/>
      <c r="F84" s="528"/>
      <c r="G84" s="528"/>
      <c r="H84" s="529"/>
      <c r="I84" s="527"/>
      <c r="J84" s="528"/>
      <c r="K84" s="528"/>
      <c r="L84" s="528"/>
      <c r="M84" s="528"/>
      <c r="N84" s="527"/>
      <c r="O84" s="528"/>
      <c r="P84" s="528"/>
      <c r="Q84" s="528"/>
      <c r="R84" s="529"/>
    </row>
    <row r="85" spans="2:18">
      <c r="B85" s="530" t="s">
        <v>290</v>
      </c>
      <c r="C85" s="531" t="s">
        <v>291</v>
      </c>
      <c r="D85" s="459"/>
      <c r="E85" s="460"/>
      <c r="F85" s="460"/>
      <c r="G85" s="460"/>
      <c r="H85" s="461"/>
      <c r="I85" s="459"/>
      <c r="J85" s="460"/>
      <c r="K85" s="460"/>
      <c r="L85" s="460"/>
      <c r="M85" s="460"/>
      <c r="N85" s="459"/>
      <c r="O85" s="460"/>
      <c r="P85" s="460"/>
      <c r="Q85" s="460"/>
      <c r="R85" s="461"/>
    </row>
    <row r="86" spans="2:18">
      <c r="B86" s="530" t="s">
        <v>290</v>
      </c>
      <c r="C86" s="531" t="s">
        <v>291</v>
      </c>
      <c r="D86" s="459"/>
      <c r="E86" s="460"/>
      <c r="F86" s="460"/>
      <c r="G86" s="460"/>
      <c r="H86" s="461"/>
      <c r="I86" s="459"/>
      <c r="J86" s="460"/>
      <c r="K86" s="460"/>
      <c r="L86" s="460"/>
      <c r="M86" s="460"/>
      <c r="N86" s="459"/>
      <c r="O86" s="460"/>
      <c r="P86" s="460"/>
      <c r="Q86" s="460"/>
      <c r="R86" s="461"/>
    </row>
    <row r="87" spans="2:18">
      <c r="B87" s="530" t="s">
        <v>290</v>
      </c>
      <c r="C87" s="531" t="s">
        <v>291</v>
      </c>
      <c r="D87" s="459"/>
      <c r="E87" s="460"/>
      <c r="F87" s="460"/>
      <c r="G87" s="460"/>
      <c r="H87" s="461"/>
      <c r="I87" s="459"/>
      <c r="J87" s="460"/>
      <c r="K87" s="460"/>
      <c r="L87" s="460"/>
      <c r="M87" s="460"/>
      <c r="N87" s="459"/>
      <c r="O87" s="460"/>
      <c r="P87" s="460"/>
      <c r="Q87" s="460"/>
      <c r="R87" s="461"/>
    </row>
    <row r="88" spans="2:18">
      <c r="B88" s="530" t="s">
        <v>290</v>
      </c>
      <c r="C88" s="531" t="s">
        <v>291</v>
      </c>
      <c r="D88" s="459"/>
      <c r="E88" s="460"/>
      <c r="F88" s="460"/>
      <c r="G88" s="460"/>
      <c r="H88" s="461"/>
      <c r="I88" s="459"/>
      <c r="J88" s="460"/>
      <c r="K88" s="460"/>
      <c r="L88" s="460"/>
      <c r="M88" s="460"/>
      <c r="N88" s="459"/>
      <c r="O88" s="460"/>
      <c r="P88" s="460"/>
      <c r="Q88" s="460"/>
      <c r="R88" s="461"/>
    </row>
    <row r="89" spans="2:18">
      <c r="B89" s="530" t="s">
        <v>290</v>
      </c>
      <c r="C89" s="531" t="s">
        <v>291</v>
      </c>
      <c r="D89" s="459"/>
      <c r="E89" s="460"/>
      <c r="F89" s="460"/>
      <c r="G89" s="460"/>
      <c r="H89" s="461"/>
      <c r="I89" s="459"/>
      <c r="J89" s="460"/>
      <c r="K89" s="460"/>
      <c r="L89" s="460"/>
      <c r="M89" s="460"/>
      <c r="N89" s="459"/>
      <c r="O89" s="460"/>
      <c r="P89" s="460"/>
      <c r="Q89" s="460"/>
      <c r="R89" s="461"/>
    </row>
    <row r="90" spans="2:18">
      <c r="B90" s="530" t="s">
        <v>290</v>
      </c>
      <c r="C90" s="531" t="s">
        <v>291</v>
      </c>
      <c r="D90" s="459"/>
      <c r="E90" s="460"/>
      <c r="F90" s="460"/>
      <c r="G90" s="460"/>
      <c r="H90" s="461"/>
      <c r="I90" s="459"/>
      <c r="J90" s="460"/>
      <c r="K90" s="460"/>
      <c r="L90" s="460"/>
      <c r="M90" s="460"/>
      <c r="N90" s="459"/>
      <c r="O90" s="460"/>
      <c r="P90" s="460"/>
      <c r="Q90" s="460"/>
      <c r="R90" s="461"/>
    </row>
    <row r="91" spans="2:18" ht="13.5" thickBot="1">
      <c r="B91" s="539" t="s">
        <v>9</v>
      </c>
      <c r="C91" s="546"/>
      <c r="D91" s="559">
        <f t="shared" ref="D91:R91" si="8">SUM(D85:D90)</f>
        <v>0</v>
      </c>
      <c r="E91" s="560">
        <f t="shared" si="8"/>
        <v>0</v>
      </c>
      <c r="F91" s="560">
        <f t="shared" si="8"/>
        <v>0</v>
      </c>
      <c r="G91" s="560">
        <f t="shared" si="8"/>
        <v>0</v>
      </c>
      <c r="H91" s="540">
        <f t="shared" si="8"/>
        <v>0</v>
      </c>
      <c r="I91" s="559">
        <f t="shared" si="8"/>
        <v>0</v>
      </c>
      <c r="J91" s="560">
        <f t="shared" si="8"/>
        <v>0</v>
      </c>
      <c r="K91" s="560">
        <f>SUM(K85:K90)</f>
        <v>0</v>
      </c>
      <c r="L91" s="560">
        <f t="shared" si="8"/>
        <v>0</v>
      </c>
      <c r="M91" s="560">
        <f t="shared" si="8"/>
        <v>0</v>
      </c>
      <c r="N91" s="559">
        <f t="shared" si="8"/>
        <v>0</v>
      </c>
      <c r="O91" s="560">
        <f t="shared" si="8"/>
        <v>0</v>
      </c>
      <c r="P91" s="560">
        <f t="shared" si="8"/>
        <v>0</v>
      </c>
      <c r="Q91" s="560">
        <f t="shared" si="8"/>
        <v>0</v>
      </c>
      <c r="R91" s="540">
        <f t="shared" si="8"/>
        <v>0</v>
      </c>
    </row>
    <row r="92" spans="2:18" ht="38.25" customHeight="1">
      <c r="B92" s="554" t="str">
        <f>'[8]27 - Customer numbers'!B75</f>
        <v>&lt;enter customer type&gt;</v>
      </c>
      <c r="C92" s="555"/>
      <c r="D92" s="519"/>
      <c r="E92" s="520"/>
      <c r="F92" s="520"/>
      <c r="G92" s="520"/>
      <c r="H92" s="521"/>
      <c r="I92" s="519"/>
      <c r="J92" s="520"/>
      <c r="K92" s="520"/>
      <c r="L92" s="520"/>
      <c r="M92" s="520"/>
      <c r="N92" s="519"/>
      <c r="O92" s="520"/>
      <c r="P92" s="520"/>
      <c r="Q92" s="520"/>
      <c r="R92" s="521"/>
    </row>
    <row r="93" spans="2:18">
      <c r="B93" s="522" t="s">
        <v>280</v>
      </c>
      <c r="C93" s="518"/>
      <c r="D93" s="536">
        <f>'[8]27 - Customer numbers'!C78</f>
        <v>0</v>
      </c>
      <c r="E93" s="537">
        <f>'[8]27 - Customer numbers'!D78</f>
        <v>0</v>
      </c>
      <c r="F93" s="537">
        <f>'[8]27 - Customer numbers'!E78</f>
        <v>0</v>
      </c>
      <c r="G93" s="537">
        <f>'[8]27 - Customer numbers'!F78</f>
        <v>0</v>
      </c>
      <c r="H93" s="538">
        <f>'[8]27 - Customer numbers'!G78</f>
        <v>0</v>
      </c>
      <c r="I93" s="536">
        <f>'[8]27 - Customer numbers'!H78</f>
        <v>0</v>
      </c>
      <c r="J93" s="537">
        <f>'[8]27 - Customer numbers'!I78</f>
        <v>0</v>
      </c>
      <c r="K93" s="537">
        <f>'[8]27 - Customer numbers'!J78</f>
        <v>0</v>
      </c>
      <c r="L93" s="537">
        <f>'[8]27 - Customer numbers'!K78</f>
        <v>0</v>
      </c>
      <c r="M93" s="537">
        <f>'[8]27 - Customer numbers'!L78</f>
        <v>0</v>
      </c>
      <c r="N93" s="536">
        <f>'[8]27 - Customer numbers'!M78</f>
        <v>0</v>
      </c>
      <c r="O93" s="537">
        <f>'[8]27 - Customer numbers'!N78</f>
        <v>0</v>
      </c>
      <c r="P93" s="537">
        <f>'[8]27 - Customer numbers'!O78</f>
        <v>0</v>
      </c>
      <c r="Q93" s="537">
        <f>'[8]27 - Customer numbers'!P78</f>
        <v>0</v>
      </c>
      <c r="R93" s="538">
        <f>'[8]27 - Customer numbers'!Q78</f>
        <v>0</v>
      </c>
    </row>
    <row r="94" spans="2:18">
      <c r="B94" s="526" t="s">
        <v>281</v>
      </c>
      <c r="C94" s="518"/>
      <c r="D94" s="527"/>
      <c r="E94" s="528"/>
      <c r="F94" s="528"/>
      <c r="G94" s="528"/>
      <c r="H94" s="529"/>
      <c r="I94" s="527"/>
      <c r="J94" s="528"/>
      <c r="K94" s="528"/>
      <c r="L94" s="528"/>
      <c r="M94" s="528"/>
      <c r="N94" s="527"/>
      <c r="O94" s="528"/>
      <c r="P94" s="528"/>
      <c r="Q94" s="528"/>
      <c r="R94" s="529"/>
    </row>
    <row r="95" spans="2:18">
      <c r="B95" s="530" t="s">
        <v>290</v>
      </c>
      <c r="C95" s="531" t="s">
        <v>291</v>
      </c>
      <c r="D95" s="459"/>
      <c r="E95" s="460"/>
      <c r="F95" s="460"/>
      <c r="G95" s="460"/>
      <c r="H95" s="461"/>
      <c r="I95" s="459"/>
      <c r="J95" s="460"/>
      <c r="K95" s="460"/>
      <c r="L95" s="460"/>
      <c r="M95" s="460"/>
      <c r="N95" s="459"/>
      <c r="O95" s="460"/>
      <c r="P95" s="460"/>
      <c r="Q95" s="460"/>
      <c r="R95" s="461"/>
    </row>
    <row r="96" spans="2:18">
      <c r="B96" s="530" t="s">
        <v>290</v>
      </c>
      <c r="C96" s="531" t="s">
        <v>291</v>
      </c>
      <c r="D96" s="459"/>
      <c r="E96" s="460"/>
      <c r="F96" s="460"/>
      <c r="G96" s="460"/>
      <c r="H96" s="461"/>
      <c r="I96" s="459"/>
      <c r="J96" s="460"/>
      <c r="K96" s="460"/>
      <c r="L96" s="460"/>
      <c r="M96" s="460"/>
      <c r="N96" s="459"/>
      <c r="O96" s="460"/>
      <c r="P96" s="460"/>
      <c r="Q96" s="460"/>
      <c r="R96" s="461"/>
    </row>
    <row r="97" spans="1:19">
      <c r="B97" s="530" t="s">
        <v>290</v>
      </c>
      <c r="C97" s="531" t="s">
        <v>291</v>
      </c>
      <c r="D97" s="459"/>
      <c r="E97" s="460"/>
      <c r="F97" s="460"/>
      <c r="G97" s="460"/>
      <c r="H97" s="461"/>
      <c r="I97" s="459"/>
      <c r="J97" s="460"/>
      <c r="K97" s="460"/>
      <c r="L97" s="460"/>
      <c r="M97" s="460"/>
      <c r="N97" s="459"/>
      <c r="O97" s="460"/>
      <c r="P97" s="460"/>
      <c r="Q97" s="460"/>
      <c r="R97" s="461"/>
    </row>
    <row r="98" spans="1:19">
      <c r="B98" s="530" t="s">
        <v>290</v>
      </c>
      <c r="C98" s="531" t="s">
        <v>291</v>
      </c>
      <c r="D98" s="459"/>
      <c r="E98" s="460"/>
      <c r="F98" s="460"/>
      <c r="G98" s="460"/>
      <c r="H98" s="461"/>
      <c r="I98" s="459"/>
      <c r="J98" s="460"/>
      <c r="K98" s="460"/>
      <c r="L98" s="460"/>
      <c r="M98" s="460"/>
      <c r="N98" s="459"/>
      <c r="O98" s="460"/>
      <c r="P98" s="460"/>
      <c r="Q98" s="460"/>
      <c r="R98" s="461"/>
    </row>
    <row r="99" spans="1:19">
      <c r="B99" s="530" t="s">
        <v>290</v>
      </c>
      <c r="C99" s="531" t="s">
        <v>291</v>
      </c>
      <c r="D99" s="459"/>
      <c r="E99" s="460"/>
      <c r="F99" s="460"/>
      <c r="G99" s="460"/>
      <c r="H99" s="461"/>
      <c r="I99" s="459"/>
      <c r="J99" s="460"/>
      <c r="K99" s="460"/>
      <c r="L99" s="460"/>
      <c r="M99" s="460"/>
      <c r="N99" s="459"/>
      <c r="O99" s="460"/>
      <c r="P99" s="460"/>
      <c r="Q99" s="460"/>
      <c r="R99" s="461"/>
    </row>
    <row r="100" spans="1:19">
      <c r="B100" s="530" t="s">
        <v>290</v>
      </c>
      <c r="C100" s="531" t="s">
        <v>291</v>
      </c>
      <c r="D100" s="459"/>
      <c r="E100" s="460"/>
      <c r="F100" s="460"/>
      <c r="G100" s="460"/>
      <c r="H100" s="461"/>
      <c r="I100" s="459"/>
      <c r="J100" s="460"/>
      <c r="K100" s="460"/>
      <c r="L100" s="460"/>
      <c r="M100" s="460"/>
      <c r="N100" s="459"/>
      <c r="O100" s="460"/>
      <c r="P100" s="460"/>
      <c r="Q100" s="460"/>
      <c r="R100" s="461"/>
    </row>
    <row r="101" spans="1:19" ht="13.5" thickBot="1">
      <c r="B101" s="539" t="s">
        <v>9</v>
      </c>
      <c r="C101" s="546"/>
      <c r="D101" s="559">
        <f t="shared" ref="D101:R101" si="9">SUM(D95:D100)</f>
        <v>0</v>
      </c>
      <c r="E101" s="560">
        <f t="shared" si="9"/>
        <v>0</v>
      </c>
      <c r="F101" s="560">
        <f t="shared" si="9"/>
        <v>0</v>
      </c>
      <c r="G101" s="560">
        <f t="shared" si="9"/>
        <v>0</v>
      </c>
      <c r="H101" s="540">
        <f t="shared" si="9"/>
        <v>0</v>
      </c>
      <c r="I101" s="559">
        <f t="shared" si="9"/>
        <v>0</v>
      </c>
      <c r="J101" s="560">
        <f t="shared" si="9"/>
        <v>0</v>
      </c>
      <c r="K101" s="560">
        <f t="shared" si="9"/>
        <v>0</v>
      </c>
      <c r="L101" s="560">
        <f t="shared" si="9"/>
        <v>0</v>
      </c>
      <c r="M101" s="560">
        <f t="shared" si="9"/>
        <v>0</v>
      </c>
      <c r="N101" s="559">
        <f t="shared" si="9"/>
        <v>0</v>
      </c>
      <c r="O101" s="560">
        <f t="shared" si="9"/>
        <v>0</v>
      </c>
      <c r="P101" s="560">
        <f t="shared" si="9"/>
        <v>0</v>
      </c>
      <c r="Q101" s="560">
        <f t="shared" si="9"/>
        <v>0</v>
      </c>
      <c r="R101" s="540">
        <f t="shared" si="9"/>
        <v>0</v>
      </c>
    </row>
    <row r="102" spans="1:19" ht="26.25" customHeight="1" thickBot="1">
      <c r="B102" s="561" t="s">
        <v>300</v>
      </c>
      <c r="C102" s="562"/>
      <c r="D102" s="563">
        <f>SUM(D91,D101,D71,D81)</f>
        <v>3245569.2991760899</v>
      </c>
      <c r="E102" s="564">
        <f t="shared" ref="E102:R102" si="10">SUM(E91,E101,E71,E81)</f>
        <v>3202599.1507440144</v>
      </c>
      <c r="F102" s="564">
        <f t="shared" si="10"/>
        <v>3274393.1223709192</v>
      </c>
      <c r="G102" s="564">
        <f t="shared" si="10"/>
        <v>3033823.0690000006</v>
      </c>
      <c r="H102" s="565">
        <f t="shared" si="10"/>
        <v>3215868.9130000011</v>
      </c>
      <c r="I102" s="563">
        <f t="shared" si="10"/>
        <v>3028984.1129999994</v>
      </c>
      <c r="J102" s="564">
        <f t="shared" si="10"/>
        <v>3068923.361</v>
      </c>
      <c r="K102" s="564">
        <f t="shared" si="10"/>
        <v>3007967.122</v>
      </c>
      <c r="L102" s="564">
        <f t="shared" si="10"/>
        <v>2927810.1394070312</v>
      </c>
      <c r="M102" s="564">
        <f t="shared" si="10"/>
        <v>2282612.8559934199</v>
      </c>
      <c r="N102" s="563">
        <f t="shared" si="10"/>
        <v>2896818.7059392636</v>
      </c>
      <c r="O102" s="564">
        <f t="shared" si="10"/>
        <v>2910790.8480742364</v>
      </c>
      <c r="P102" s="564">
        <f t="shared" si="10"/>
        <v>2897197.3161099153</v>
      </c>
      <c r="Q102" s="564">
        <f t="shared" si="10"/>
        <v>2875375.7656766945</v>
      </c>
      <c r="R102" s="565">
        <f t="shared" si="10"/>
        <v>2861043.8544992618</v>
      </c>
    </row>
    <row r="103" spans="1:19" ht="24.75" customHeight="1" thickBot="1">
      <c r="B103" s="566" t="s">
        <v>301</v>
      </c>
      <c r="C103" s="567"/>
      <c r="D103" s="568">
        <f>D102/SUM(D93,D83,D63,D73)</f>
        <v>346.95272854520175</v>
      </c>
      <c r="E103" s="569">
        <f t="shared" ref="E103:R103" si="11">E102/SUM(E93,E83,E63,E73)</f>
        <v>336.46048754993058</v>
      </c>
      <c r="F103" s="569">
        <f t="shared" si="11"/>
        <v>338.00187069635297</v>
      </c>
      <c r="G103" s="569">
        <f t="shared" si="11"/>
        <v>308.6761020501603</v>
      </c>
      <c r="H103" s="570">
        <f t="shared" si="11"/>
        <v>323.08925634199039</v>
      </c>
      <c r="I103" s="568">
        <f t="shared" si="11"/>
        <v>301.5414746640119</v>
      </c>
      <c r="J103" s="569">
        <f t="shared" si="11"/>
        <v>302.99880150071579</v>
      </c>
      <c r="K103" s="569">
        <f t="shared" si="11"/>
        <v>293.25993194891294</v>
      </c>
      <c r="L103" s="569">
        <f t="shared" si="11"/>
        <v>281.8423367554069</v>
      </c>
      <c r="M103" s="569">
        <f t="shared" si="11"/>
        <v>221.93073249718088</v>
      </c>
      <c r="N103" s="568">
        <f t="shared" si="11"/>
        <v>293.13129130515921</v>
      </c>
      <c r="O103" s="569">
        <f t="shared" si="11"/>
        <v>295.59858072907093</v>
      </c>
      <c r="P103" s="569">
        <f t="shared" si="11"/>
        <v>289.74207496606027</v>
      </c>
      <c r="Q103" s="569">
        <f t="shared" si="11"/>
        <v>282.63741357590311</v>
      </c>
      <c r="R103" s="570">
        <f t="shared" si="11"/>
        <v>276.42264297112888</v>
      </c>
    </row>
    <row r="104" spans="1:19" s="211" customFormat="1" ht="32.25" customHeight="1" thickBot="1"/>
    <row r="105" spans="1:19" s="230" customFormat="1" ht="20.25" customHeight="1" thickBot="1">
      <c r="A105" s="191"/>
      <c r="B105" s="433" t="str">
        <f>'[8]27 - Customer numbers'!B88</f>
        <v>Table 27.1.3 - Contract - customer numbers</v>
      </c>
      <c r="C105" s="434"/>
      <c r="D105" s="434"/>
      <c r="E105" s="434"/>
      <c r="F105" s="434"/>
      <c r="G105" s="434"/>
      <c r="H105" s="434"/>
      <c r="I105" s="434"/>
      <c r="J105" s="434"/>
      <c r="K105" s="434"/>
      <c r="L105" s="434"/>
      <c r="M105" s="434"/>
      <c r="N105" s="434"/>
      <c r="O105" s="434"/>
      <c r="P105" s="434"/>
      <c r="Q105" s="434"/>
      <c r="R105" s="435"/>
      <c r="S105" s="191"/>
    </row>
    <row r="106" spans="1:19">
      <c r="B106" s="522" t="s">
        <v>302</v>
      </c>
      <c r="C106" s="518"/>
      <c r="D106" s="571">
        <f>'[8]27 - Customer numbers'!C91</f>
        <v>296</v>
      </c>
      <c r="E106" s="572">
        <f>'[8]27 - Customer numbers'!D91</f>
        <v>297</v>
      </c>
      <c r="F106" s="572">
        <f>'[8]27 - Customer numbers'!E91</f>
        <v>302</v>
      </c>
      <c r="G106" s="572">
        <f>'[8]27 - Customer numbers'!F91</f>
        <v>299</v>
      </c>
      <c r="H106" s="573">
        <f>'[8]27 - Customer numbers'!G91</f>
        <v>294</v>
      </c>
      <c r="I106" s="571">
        <f>'[8]27 - Customer numbers'!H91</f>
        <v>290</v>
      </c>
      <c r="J106" s="572">
        <f>'[8]27 - Customer numbers'!I91</f>
        <v>278</v>
      </c>
      <c r="K106" s="572">
        <f>'[8]27 - Customer numbers'!J91</f>
        <v>273</v>
      </c>
      <c r="L106" s="572">
        <f>'[8]27 - Customer numbers'!K91</f>
        <v>261</v>
      </c>
      <c r="M106" s="573">
        <f>'[8]27 - Customer numbers'!L91</f>
        <v>249.99999999999997</v>
      </c>
      <c r="N106" s="574">
        <f>'[8]27 - Customer numbers'!M91</f>
        <v>249.99999999999997</v>
      </c>
      <c r="O106" s="575">
        <f>'[8]27 - Customer numbers'!N91</f>
        <v>243</v>
      </c>
      <c r="P106" s="575">
        <f>'[8]27 - Customer numbers'!O91</f>
        <v>233.43327131782945</v>
      </c>
      <c r="Q106" s="575">
        <f>'[8]27 - Customer numbers'!P91</f>
        <v>228.35564527660597</v>
      </c>
      <c r="R106" s="576">
        <f>'[8]27 - Customer numbers'!Q91</f>
        <v>223.38846744213964</v>
      </c>
    </row>
    <row r="107" spans="1:19">
      <c r="B107" s="526" t="s">
        <v>281</v>
      </c>
      <c r="C107" s="518"/>
      <c r="D107" s="527"/>
      <c r="E107" s="528"/>
      <c r="F107" s="528"/>
      <c r="G107" s="528"/>
      <c r="H107" s="529"/>
      <c r="I107" s="527"/>
      <c r="J107" s="528"/>
      <c r="K107" s="528"/>
      <c r="L107" s="528"/>
      <c r="M107" s="529"/>
      <c r="N107" s="577"/>
      <c r="O107" s="528"/>
      <c r="P107" s="528"/>
      <c r="Q107" s="528"/>
      <c r="R107" s="529"/>
    </row>
    <row r="108" spans="1:19">
      <c r="B108" s="530" t="s">
        <v>282</v>
      </c>
      <c r="C108" s="531" t="s">
        <v>303</v>
      </c>
      <c r="D108" s="306">
        <v>6788.0619478641211</v>
      </c>
      <c r="E108" s="446">
        <v>6828.8846754067345</v>
      </c>
      <c r="F108" s="446">
        <v>6989.2182327581222</v>
      </c>
      <c r="G108" s="446">
        <v>6750</v>
      </c>
      <c r="H108" s="447">
        <v>6750</v>
      </c>
      <c r="I108" s="306">
        <v>6600</v>
      </c>
      <c r="J108" s="446">
        <v>6250</v>
      </c>
      <c r="K108" s="446">
        <v>5950</v>
      </c>
      <c r="L108" s="446">
        <v>5278.1651003810393</v>
      </c>
      <c r="M108" s="447">
        <v>5604.0570191197003</v>
      </c>
      <c r="N108" s="482">
        <v>5735.6141047589626</v>
      </c>
      <c r="O108" s="446">
        <v>5366.032314993854</v>
      </c>
      <c r="P108" s="446">
        <v>5329.0789564962197</v>
      </c>
      <c r="Q108" s="446">
        <v>5295.6641530098786</v>
      </c>
      <c r="R108" s="447">
        <v>5272.1152161076088</v>
      </c>
    </row>
    <row r="109" spans="1:19">
      <c r="B109" s="530" t="s">
        <v>284</v>
      </c>
      <c r="C109" s="531" t="s">
        <v>304</v>
      </c>
      <c r="D109" s="306">
        <v>5254.6225530463471</v>
      </c>
      <c r="E109" s="446">
        <v>5304.5027214823467</v>
      </c>
      <c r="F109" s="446">
        <v>5432.5151112032945</v>
      </c>
      <c r="G109" s="446">
        <v>5744.0000000000009</v>
      </c>
      <c r="H109" s="447">
        <v>5793</v>
      </c>
      <c r="I109" s="306">
        <v>5640</v>
      </c>
      <c r="J109" s="446">
        <v>5379</v>
      </c>
      <c r="K109" s="446">
        <v>5181</v>
      </c>
      <c r="L109" s="446">
        <v>4616.7017643692461</v>
      </c>
      <c r="M109" s="447">
        <v>4900.3302517059328</v>
      </c>
      <c r="N109" s="482">
        <v>5014.8263010179417</v>
      </c>
      <c r="O109" s="446">
        <v>4693.1738820688115</v>
      </c>
      <c r="P109" s="446">
        <v>4661.0128355069319</v>
      </c>
      <c r="Q109" s="446">
        <v>4631.9314449521589</v>
      </c>
      <c r="R109" s="447">
        <v>4611.436461898179</v>
      </c>
    </row>
    <row r="110" spans="1:19">
      <c r="B110" s="578" t="s">
        <v>286</v>
      </c>
      <c r="C110" s="579" t="s">
        <v>305</v>
      </c>
      <c r="D110" s="306">
        <v>21906.872908790687</v>
      </c>
      <c r="E110" s="580">
        <v>22337.514138775354</v>
      </c>
      <c r="F110" s="580">
        <v>22885.769789234968</v>
      </c>
      <c r="G110" s="580">
        <v>23521</v>
      </c>
      <c r="H110" s="581">
        <v>23193</v>
      </c>
      <c r="I110" s="582">
        <v>23011</v>
      </c>
      <c r="J110" s="580">
        <v>22598</v>
      </c>
      <c r="K110" s="580">
        <v>22712</v>
      </c>
      <c r="L110" s="580">
        <v>20193.19604209912</v>
      </c>
      <c r="M110" s="581">
        <v>21363.946017780858</v>
      </c>
      <c r="N110" s="583">
        <v>21836.55808931994</v>
      </c>
      <c r="O110" s="580">
        <v>20508.854496501193</v>
      </c>
      <c r="P110" s="580">
        <v>20376.101454542037</v>
      </c>
      <c r="Q110" s="580">
        <v>20256.060489671061</v>
      </c>
      <c r="R110" s="581">
        <v>20171.462143653858</v>
      </c>
    </row>
    <row r="111" spans="1:19">
      <c r="B111" s="578" t="s">
        <v>297</v>
      </c>
      <c r="C111" s="579" t="s">
        <v>287</v>
      </c>
      <c r="D111" s="306">
        <v>24382.852782048765</v>
      </c>
      <c r="E111" s="580">
        <v>30663.045094006415</v>
      </c>
      <c r="F111" s="580">
        <v>31212.30938819221</v>
      </c>
      <c r="G111" s="580">
        <v>25951</v>
      </c>
      <c r="H111" s="581">
        <v>25446</v>
      </c>
      <c r="I111" s="582">
        <v>25480</v>
      </c>
      <c r="J111" s="580">
        <v>23344</v>
      </c>
      <c r="K111" s="580">
        <v>23662</v>
      </c>
      <c r="L111" s="580">
        <v>21134.511450847633</v>
      </c>
      <c r="M111" s="581">
        <v>22365.331371472188</v>
      </c>
      <c r="N111" s="583">
        <v>22862.192669324628</v>
      </c>
      <c r="O111" s="580">
        <v>21466.366007210443</v>
      </c>
      <c r="P111" s="580">
        <v>21326.801546855284</v>
      </c>
      <c r="Q111" s="580">
        <v>21200.601406839771</v>
      </c>
      <c r="R111" s="581">
        <v>21111.662409024098</v>
      </c>
    </row>
    <row r="112" spans="1:19" ht="13.5" thickBot="1">
      <c r="B112" s="584" t="s">
        <v>306</v>
      </c>
      <c r="C112" s="585"/>
      <c r="D112" s="586"/>
      <c r="E112" s="587"/>
      <c r="F112" s="587"/>
      <c r="G112" s="587"/>
      <c r="H112" s="588"/>
      <c r="I112" s="586"/>
      <c r="J112" s="587"/>
      <c r="K112" s="587"/>
      <c r="L112" s="587"/>
      <c r="M112" s="588"/>
      <c r="N112" s="589"/>
      <c r="O112" s="587"/>
      <c r="P112" s="587"/>
      <c r="Q112" s="587"/>
      <c r="R112" s="588"/>
    </row>
    <row r="113" spans="1:19">
      <c r="B113" s="522" t="s">
        <v>307</v>
      </c>
      <c r="C113" s="518"/>
      <c r="D113" s="571">
        <f>'[8]27 - Customer numbers'!C98</f>
        <v>0</v>
      </c>
      <c r="E113" s="572">
        <f>'[8]27 - Customer numbers'!D98</f>
        <v>0</v>
      </c>
      <c r="F113" s="572">
        <f>'[8]27 - Customer numbers'!E98</f>
        <v>0</v>
      </c>
      <c r="G113" s="572">
        <f>'[8]27 - Customer numbers'!F98</f>
        <v>0</v>
      </c>
      <c r="H113" s="573">
        <f>'[8]27 - Customer numbers'!G98</f>
        <v>0</v>
      </c>
      <c r="I113" s="571">
        <f>'[8]27 - Customer numbers'!H98</f>
        <v>0</v>
      </c>
      <c r="J113" s="572">
        <f>'[8]27 - Customer numbers'!I98</f>
        <v>0</v>
      </c>
      <c r="K113" s="572">
        <f>'[8]27 - Customer numbers'!J98</f>
        <v>0</v>
      </c>
      <c r="L113" s="572">
        <f>'[8]27 - Customer numbers'!K98</f>
        <v>0</v>
      </c>
      <c r="M113" s="573">
        <f>'[8]27 - Customer numbers'!L98</f>
        <v>0</v>
      </c>
      <c r="N113" s="574">
        <f>'[8]27 - Customer numbers'!M98</f>
        <v>0</v>
      </c>
      <c r="O113" s="575">
        <f>'[8]27 - Customer numbers'!N98</f>
        <v>0</v>
      </c>
      <c r="P113" s="575">
        <f>'[8]27 - Customer numbers'!O98</f>
        <v>0</v>
      </c>
      <c r="Q113" s="575">
        <f>'[8]27 - Customer numbers'!P98</f>
        <v>0</v>
      </c>
      <c r="R113" s="576">
        <f>'[8]27 - Customer numbers'!Q98</f>
        <v>0</v>
      </c>
    </row>
    <row r="114" spans="1:19">
      <c r="B114" s="526" t="s">
        <v>281</v>
      </c>
      <c r="C114" s="518"/>
      <c r="D114" s="527"/>
      <c r="E114" s="528"/>
      <c r="F114" s="528"/>
      <c r="G114" s="528"/>
      <c r="H114" s="529"/>
      <c r="I114" s="527"/>
      <c r="J114" s="528"/>
      <c r="K114" s="528"/>
      <c r="L114" s="528"/>
      <c r="M114" s="529"/>
      <c r="N114" s="577"/>
      <c r="O114" s="528"/>
      <c r="P114" s="528"/>
      <c r="Q114" s="528"/>
      <c r="R114" s="529"/>
    </row>
    <row r="115" spans="1:19">
      <c r="B115" s="530" t="s">
        <v>282</v>
      </c>
      <c r="C115" s="531" t="s">
        <v>303</v>
      </c>
      <c r="D115" s="306">
        <v>506.86805747447875</v>
      </c>
      <c r="E115" s="446">
        <v>513.82217686568765</v>
      </c>
      <c r="F115" s="446">
        <v>666.79561368787358</v>
      </c>
      <c r="G115" s="446">
        <v>500</v>
      </c>
      <c r="H115" s="447">
        <v>500</v>
      </c>
      <c r="I115" s="306">
        <v>450</v>
      </c>
      <c r="J115" s="446">
        <v>450</v>
      </c>
      <c r="K115" s="446">
        <v>450</v>
      </c>
      <c r="L115" s="446">
        <v>450</v>
      </c>
      <c r="M115" s="447">
        <v>450</v>
      </c>
      <c r="N115" s="482">
        <v>450</v>
      </c>
      <c r="O115" s="446">
        <v>450</v>
      </c>
      <c r="P115" s="446">
        <v>450</v>
      </c>
      <c r="Q115" s="446">
        <v>450</v>
      </c>
      <c r="R115" s="447">
        <v>450</v>
      </c>
    </row>
    <row r="116" spans="1:19">
      <c r="B116" s="530" t="s">
        <v>284</v>
      </c>
      <c r="C116" s="531" t="s">
        <v>304</v>
      </c>
      <c r="D116" s="306">
        <v>355.532917933156</v>
      </c>
      <c r="E116" s="446">
        <v>360.12263673135385</v>
      </c>
      <c r="F116" s="446">
        <v>502.48396217685377</v>
      </c>
      <c r="G116" s="446">
        <v>450</v>
      </c>
      <c r="H116" s="447">
        <v>450</v>
      </c>
      <c r="I116" s="306">
        <v>400</v>
      </c>
      <c r="J116" s="446">
        <v>400</v>
      </c>
      <c r="K116" s="446">
        <v>426</v>
      </c>
      <c r="L116" s="446">
        <v>369</v>
      </c>
      <c r="M116" s="447">
        <v>369</v>
      </c>
      <c r="N116" s="482">
        <v>369</v>
      </c>
      <c r="O116" s="446">
        <v>369</v>
      </c>
      <c r="P116" s="446">
        <v>369</v>
      </c>
      <c r="Q116" s="446">
        <v>369</v>
      </c>
      <c r="R116" s="447">
        <v>369</v>
      </c>
    </row>
    <row r="117" spans="1:19">
      <c r="B117" s="578" t="s">
        <v>286</v>
      </c>
      <c r="C117" s="579" t="s">
        <v>308</v>
      </c>
      <c r="D117" s="306">
        <v>1739.4382553192554</v>
      </c>
      <c r="E117" s="580">
        <v>1758.7150742716863</v>
      </c>
      <c r="F117" s="580">
        <v>1779.3126411427861</v>
      </c>
      <c r="G117" s="580">
        <v>1166</v>
      </c>
      <c r="H117" s="581">
        <v>1211</v>
      </c>
      <c r="I117" s="582">
        <v>1154</v>
      </c>
      <c r="J117" s="580">
        <v>1061.9999999999998</v>
      </c>
      <c r="K117" s="580">
        <v>1198</v>
      </c>
      <c r="L117" s="580">
        <v>1189.8652724639185</v>
      </c>
      <c r="M117" s="581">
        <v>1235.6596453111429</v>
      </c>
      <c r="N117" s="583">
        <v>1254.1460633044953</v>
      </c>
      <c r="O117" s="580">
        <v>1202.2123843610163</v>
      </c>
      <c r="P117" s="580">
        <v>1197.0196938409583</v>
      </c>
      <c r="Q117" s="580">
        <v>1192.324241510036</v>
      </c>
      <c r="R117" s="581">
        <v>1189.0151419753429</v>
      </c>
    </row>
    <row r="118" spans="1:19">
      <c r="B118" s="578" t="s">
        <v>297</v>
      </c>
      <c r="C118" s="579" t="s">
        <v>309</v>
      </c>
      <c r="D118" s="306">
        <v>500</v>
      </c>
      <c r="E118" s="580">
        <v>500</v>
      </c>
      <c r="F118" s="580">
        <v>500</v>
      </c>
      <c r="G118" s="580">
        <v>499.99999999999994</v>
      </c>
      <c r="H118" s="581">
        <v>520</v>
      </c>
      <c r="I118" s="582">
        <v>668</v>
      </c>
      <c r="J118" s="580">
        <v>500.00000000000006</v>
      </c>
      <c r="K118" s="580">
        <v>535</v>
      </c>
      <c r="L118" s="580">
        <v>522.42775757737297</v>
      </c>
      <c r="M118" s="581">
        <v>523.73389284647385</v>
      </c>
      <c r="N118" s="583">
        <v>524.26115768359728</v>
      </c>
      <c r="O118" s="580">
        <v>522.77991871241318</v>
      </c>
      <c r="P118" s="580">
        <v>522.6318141351893</v>
      </c>
      <c r="Q118" s="580">
        <v>522.49789165710968</v>
      </c>
      <c r="R118" s="581">
        <v>522.40351037525113</v>
      </c>
    </row>
    <row r="119" spans="1:19" ht="13.5" thickBot="1">
      <c r="B119" s="584" t="s">
        <v>306</v>
      </c>
      <c r="C119" s="585" t="s">
        <v>287</v>
      </c>
      <c r="D119" s="509">
        <v>0</v>
      </c>
      <c r="E119" s="510">
        <v>0</v>
      </c>
      <c r="F119" s="510">
        <v>0</v>
      </c>
      <c r="G119" s="510">
        <v>2281</v>
      </c>
      <c r="H119" s="511">
        <v>2281</v>
      </c>
      <c r="I119" s="509">
        <v>2559.9999999999995</v>
      </c>
      <c r="J119" s="510">
        <v>2793</v>
      </c>
      <c r="K119" s="510">
        <v>2560.0000000000005</v>
      </c>
      <c r="L119" s="510">
        <v>2291.2660401524167</v>
      </c>
      <c r="M119" s="511">
        <v>2421.6228076478815</v>
      </c>
      <c r="N119" s="512">
        <v>2474.2456419035857</v>
      </c>
      <c r="O119" s="510">
        <v>2326.4129259975416</v>
      </c>
      <c r="P119" s="510">
        <v>2311.631582598488</v>
      </c>
      <c r="Q119" s="510">
        <v>2298.2656612039518</v>
      </c>
      <c r="R119" s="511">
        <v>2288.846086443044</v>
      </c>
    </row>
    <row r="120" spans="1:19" s="210" customFormat="1" ht="18" customHeight="1" thickBot="1"/>
    <row r="121" spans="1:19" ht="18" customHeight="1">
      <c r="B121" s="590" t="s">
        <v>310</v>
      </c>
      <c r="C121" s="591"/>
      <c r="D121" s="592">
        <f>SUM(D108:D112,D115:D119)</f>
        <v>61434.249422476809</v>
      </c>
      <c r="E121" s="593">
        <f t="shared" ref="E121:R121" si="12">SUM(E108:E112,E115:E119)</f>
        <v>68266.606517539578</v>
      </c>
      <c r="F121" s="593">
        <f t="shared" si="12"/>
        <v>69968.404738396101</v>
      </c>
      <c r="G121" s="593">
        <f t="shared" si="12"/>
        <v>66863</v>
      </c>
      <c r="H121" s="594">
        <f t="shared" si="12"/>
        <v>66144</v>
      </c>
      <c r="I121" s="592">
        <f t="shared" si="12"/>
        <v>65963</v>
      </c>
      <c r="J121" s="593">
        <f t="shared" si="12"/>
        <v>62776</v>
      </c>
      <c r="K121" s="593">
        <f t="shared" si="12"/>
        <v>62674</v>
      </c>
      <c r="L121" s="593">
        <f t="shared" si="12"/>
        <v>56045.133427890753</v>
      </c>
      <c r="M121" s="594">
        <f t="shared" si="12"/>
        <v>59233.681005884173</v>
      </c>
      <c r="N121" s="595">
        <f t="shared" si="12"/>
        <v>60520.844027313149</v>
      </c>
      <c r="O121" s="593">
        <f t="shared" si="12"/>
        <v>56904.83192984527</v>
      </c>
      <c r="P121" s="593">
        <f t="shared" si="12"/>
        <v>56543.277883975104</v>
      </c>
      <c r="Q121" s="593">
        <f t="shared" si="12"/>
        <v>56216.345288843972</v>
      </c>
      <c r="R121" s="594">
        <f t="shared" si="12"/>
        <v>55985.940969477393</v>
      </c>
    </row>
    <row r="122" spans="1:19" ht="18" customHeight="1" thickBot="1">
      <c r="B122" s="532" t="s">
        <v>311</v>
      </c>
      <c r="C122" s="596"/>
      <c r="D122" s="597">
        <f t="shared" ref="D122:R122" si="13">IF(ISERROR(D121/D106),0,(D121/D106))</f>
        <v>207.54813994080004</v>
      </c>
      <c r="E122" s="598">
        <f t="shared" si="13"/>
        <v>229.85389399844976</v>
      </c>
      <c r="F122" s="598">
        <f t="shared" si="13"/>
        <v>231.68345939866259</v>
      </c>
      <c r="G122" s="598">
        <f t="shared" si="13"/>
        <v>223.62207357859532</v>
      </c>
      <c r="H122" s="599">
        <f t="shared" si="13"/>
        <v>224.9795918367347</v>
      </c>
      <c r="I122" s="597">
        <f t="shared" si="13"/>
        <v>227.45862068965516</v>
      </c>
      <c r="J122" s="598">
        <f t="shared" si="13"/>
        <v>225.81294964028777</v>
      </c>
      <c r="K122" s="598">
        <f t="shared" si="13"/>
        <v>229.57509157509156</v>
      </c>
      <c r="L122" s="598">
        <f t="shared" si="13"/>
        <v>214.73231198425574</v>
      </c>
      <c r="M122" s="599">
        <f t="shared" si="13"/>
        <v>236.93472402353672</v>
      </c>
      <c r="N122" s="600">
        <f t="shared" si="13"/>
        <v>242.08337610925261</v>
      </c>
      <c r="O122" s="598">
        <f t="shared" si="13"/>
        <v>234.17626308578301</v>
      </c>
      <c r="P122" s="598">
        <f t="shared" si="13"/>
        <v>242.22458762953715</v>
      </c>
      <c r="Q122" s="598">
        <f t="shared" si="13"/>
        <v>246.17891631603595</v>
      </c>
      <c r="R122" s="599">
        <f t="shared" si="13"/>
        <v>250.6214470716956</v>
      </c>
    </row>
    <row r="123" spans="1:19" s="206" customFormat="1" ht="34.5" customHeight="1" thickBot="1">
      <c r="A123" s="601"/>
      <c r="B123" s="258" t="s">
        <v>162</v>
      </c>
      <c r="C123" s="684" t="s">
        <v>312</v>
      </c>
      <c r="D123" s="684"/>
      <c r="E123" s="684"/>
      <c r="F123" s="684"/>
      <c r="G123" s="684"/>
      <c r="H123" s="684"/>
      <c r="I123" s="684"/>
      <c r="J123" s="684"/>
      <c r="K123" s="684"/>
      <c r="L123" s="684"/>
      <c r="M123" s="684"/>
      <c r="N123" s="684"/>
      <c r="O123" s="684"/>
      <c r="P123" s="684"/>
      <c r="Q123" s="684"/>
      <c r="R123" s="685"/>
      <c r="S123" s="601"/>
    </row>
  </sheetData>
  <mergeCells count="13">
    <mergeCell ref="C123:R123"/>
    <mergeCell ref="B7:G7"/>
    <mergeCell ref="B8:G8"/>
    <mergeCell ref="B9:G9"/>
    <mergeCell ref="B10:G10"/>
    <mergeCell ref="B13:B16"/>
    <mergeCell ref="C13:C16"/>
    <mergeCell ref="D13:H13"/>
    <mergeCell ref="I13:M13"/>
    <mergeCell ref="N13:R13"/>
    <mergeCell ref="D14:R14"/>
    <mergeCell ref="D15:L15"/>
    <mergeCell ref="M15:R15"/>
  </mergeCells>
  <pageMargins left="0.75" right="0.75" top="1" bottom="1" header="0.5" footer="0.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8"/>
  <sheetViews>
    <sheetView workbookViewId="0"/>
  </sheetViews>
  <sheetFormatPr defaultRowHeight="12.75"/>
  <cols>
    <col min="1" max="2" width="9.140625" style="607"/>
    <col min="3" max="3" width="11.5703125" style="607" customWidth="1"/>
    <col min="4" max="16384" width="9.140625" style="607"/>
  </cols>
  <sheetData>
    <row r="3" spans="2:10">
      <c r="B3" s="607" t="s">
        <v>320</v>
      </c>
    </row>
    <row r="4" spans="2:10">
      <c r="B4" s="607" t="s">
        <v>70</v>
      </c>
      <c r="C4" s="607">
        <v>2014</v>
      </c>
      <c r="D4" s="607">
        <v>2015</v>
      </c>
      <c r="E4" s="607">
        <v>2016</v>
      </c>
      <c r="F4" s="607">
        <v>2017</v>
      </c>
      <c r="G4" s="607">
        <v>2018</v>
      </c>
      <c r="H4" s="607">
        <v>2019</v>
      </c>
      <c r="I4" s="607">
        <v>2020</v>
      </c>
      <c r="J4" s="607">
        <v>2021</v>
      </c>
    </row>
    <row r="5" spans="2:10">
      <c r="B5" s="607" t="s">
        <v>321</v>
      </c>
      <c r="C5" s="608">
        <v>7154433.5978494873</v>
      </c>
      <c r="D5" s="608">
        <v>6764836.3126796437</v>
      </c>
      <c r="E5" s="608">
        <v>6531600.8264131956</v>
      </c>
      <c r="F5" s="608">
        <v>6379505.9342303611</v>
      </c>
      <c r="G5" s="608">
        <v>6223063.5215180293</v>
      </c>
      <c r="H5" s="608">
        <v>6077899.2808483439</v>
      </c>
      <c r="I5" s="608">
        <v>5943607.4973274423</v>
      </c>
      <c r="J5" s="608">
        <v>5814819.6362511413</v>
      </c>
    </row>
    <row r="6" spans="2:10">
      <c r="B6" s="607" t="s">
        <v>270</v>
      </c>
      <c r="C6" s="608">
        <v>3065890.7175078844</v>
      </c>
      <c r="D6" s="608">
        <v>2963297</v>
      </c>
      <c r="E6" s="608">
        <v>2920874</v>
      </c>
      <c r="F6" s="608">
        <v>2909806</v>
      </c>
      <c r="G6" s="608">
        <v>2904930</v>
      </c>
      <c r="H6" s="608">
        <v>2884557</v>
      </c>
      <c r="I6" s="608">
        <v>2861440</v>
      </c>
      <c r="J6" s="608">
        <v>2849001</v>
      </c>
    </row>
    <row r="8" spans="2:10">
      <c r="C8" s="608">
        <f>C5+C6</f>
        <v>10220324.315357372</v>
      </c>
      <c r="D8" s="608">
        <f t="shared" ref="D8:J8" si="0">D5+D6</f>
        <v>9728133.3126796447</v>
      </c>
      <c r="E8" s="608">
        <f t="shared" si="0"/>
        <v>9452474.8264131956</v>
      </c>
      <c r="F8" s="608">
        <f t="shared" si="0"/>
        <v>9289311.9342303611</v>
      </c>
      <c r="G8" s="608">
        <f t="shared" si="0"/>
        <v>9127993.5215180293</v>
      </c>
      <c r="H8" s="608">
        <f t="shared" si="0"/>
        <v>8962456.2808483429</v>
      </c>
      <c r="I8" s="608">
        <f t="shared" si="0"/>
        <v>8805047.4973274432</v>
      </c>
      <c r="J8" s="608">
        <f t="shared" si="0"/>
        <v>8663820.6362511404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66"/>
  <sheetViews>
    <sheetView workbookViewId="0"/>
  </sheetViews>
  <sheetFormatPr defaultColWidth="12.42578125" defaultRowHeight="15.75" outlineLevelCol="1"/>
  <cols>
    <col min="1" max="2" width="9.85546875" style="325" customWidth="1"/>
    <col min="3" max="6" width="17.5703125" style="325" customWidth="1"/>
    <col min="7" max="7" width="7.28515625" style="325" customWidth="1"/>
    <col min="8" max="8" width="14" style="325" customWidth="1"/>
    <col min="9" max="11" width="14" style="325" customWidth="1" outlineLevel="1"/>
    <col min="12" max="12" width="23.5703125" style="325" bestFit="1" customWidth="1"/>
    <col min="13" max="13" width="15" style="325" bestFit="1" customWidth="1"/>
    <col min="14" max="256" width="12.42578125" style="325"/>
    <col min="257" max="258" width="9.85546875" style="325" customWidth="1"/>
    <col min="259" max="262" width="17.5703125" style="325" customWidth="1"/>
    <col min="263" max="263" width="7.28515625" style="325" customWidth="1"/>
    <col min="264" max="267" width="14" style="325" customWidth="1"/>
    <col min="268" max="268" width="23.5703125" style="325" bestFit="1" customWidth="1"/>
    <col min="269" max="512" width="12.42578125" style="325"/>
    <col min="513" max="514" width="9.85546875" style="325" customWidth="1"/>
    <col min="515" max="518" width="17.5703125" style="325" customWidth="1"/>
    <col min="519" max="519" width="7.28515625" style="325" customWidth="1"/>
    <col min="520" max="523" width="14" style="325" customWidth="1"/>
    <col min="524" max="524" width="23.5703125" style="325" bestFit="1" customWidth="1"/>
    <col min="525" max="768" width="12.42578125" style="325"/>
    <col min="769" max="770" width="9.85546875" style="325" customWidth="1"/>
    <col min="771" max="774" width="17.5703125" style="325" customWidth="1"/>
    <col min="775" max="775" width="7.28515625" style="325" customWidth="1"/>
    <col min="776" max="779" width="14" style="325" customWidth="1"/>
    <col min="780" max="780" width="23.5703125" style="325" bestFit="1" customWidth="1"/>
    <col min="781" max="1024" width="12.42578125" style="325"/>
    <col min="1025" max="1026" width="9.85546875" style="325" customWidth="1"/>
    <col min="1027" max="1030" width="17.5703125" style="325" customWidth="1"/>
    <col min="1031" max="1031" width="7.28515625" style="325" customWidth="1"/>
    <col min="1032" max="1035" width="14" style="325" customWidth="1"/>
    <col min="1036" max="1036" width="23.5703125" style="325" bestFit="1" customWidth="1"/>
    <col min="1037" max="1280" width="12.42578125" style="325"/>
    <col min="1281" max="1282" width="9.85546875" style="325" customWidth="1"/>
    <col min="1283" max="1286" width="17.5703125" style="325" customWidth="1"/>
    <col min="1287" max="1287" width="7.28515625" style="325" customWidth="1"/>
    <col min="1288" max="1291" width="14" style="325" customWidth="1"/>
    <col min="1292" max="1292" width="23.5703125" style="325" bestFit="1" customWidth="1"/>
    <col min="1293" max="1536" width="12.42578125" style="325"/>
    <col min="1537" max="1538" width="9.85546875" style="325" customWidth="1"/>
    <col min="1539" max="1542" width="17.5703125" style="325" customWidth="1"/>
    <col min="1543" max="1543" width="7.28515625" style="325" customWidth="1"/>
    <col min="1544" max="1547" width="14" style="325" customWidth="1"/>
    <col min="1548" max="1548" width="23.5703125" style="325" bestFit="1" customWidth="1"/>
    <col min="1549" max="1792" width="12.42578125" style="325"/>
    <col min="1793" max="1794" width="9.85546875" style="325" customWidth="1"/>
    <col min="1795" max="1798" width="17.5703125" style="325" customWidth="1"/>
    <col min="1799" max="1799" width="7.28515625" style="325" customWidth="1"/>
    <col min="1800" max="1803" width="14" style="325" customWidth="1"/>
    <col min="1804" max="1804" width="23.5703125" style="325" bestFit="1" customWidth="1"/>
    <col min="1805" max="2048" width="12.42578125" style="325"/>
    <col min="2049" max="2050" width="9.85546875" style="325" customWidth="1"/>
    <col min="2051" max="2054" width="17.5703125" style="325" customWidth="1"/>
    <col min="2055" max="2055" width="7.28515625" style="325" customWidth="1"/>
    <col min="2056" max="2059" width="14" style="325" customWidth="1"/>
    <col min="2060" max="2060" width="23.5703125" style="325" bestFit="1" customWidth="1"/>
    <col min="2061" max="2304" width="12.42578125" style="325"/>
    <col min="2305" max="2306" width="9.85546875" style="325" customWidth="1"/>
    <col min="2307" max="2310" width="17.5703125" style="325" customWidth="1"/>
    <col min="2311" max="2311" width="7.28515625" style="325" customWidth="1"/>
    <col min="2312" max="2315" width="14" style="325" customWidth="1"/>
    <col min="2316" max="2316" width="23.5703125" style="325" bestFit="1" customWidth="1"/>
    <col min="2317" max="2560" width="12.42578125" style="325"/>
    <col min="2561" max="2562" width="9.85546875" style="325" customWidth="1"/>
    <col min="2563" max="2566" width="17.5703125" style="325" customWidth="1"/>
    <col min="2567" max="2567" width="7.28515625" style="325" customWidth="1"/>
    <col min="2568" max="2571" width="14" style="325" customWidth="1"/>
    <col min="2572" max="2572" width="23.5703125" style="325" bestFit="1" customWidth="1"/>
    <col min="2573" max="2816" width="12.42578125" style="325"/>
    <col min="2817" max="2818" width="9.85546875" style="325" customWidth="1"/>
    <col min="2819" max="2822" width="17.5703125" style="325" customWidth="1"/>
    <col min="2823" max="2823" width="7.28515625" style="325" customWidth="1"/>
    <col min="2824" max="2827" width="14" style="325" customWidth="1"/>
    <col min="2828" max="2828" width="23.5703125" style="325" bestFit="1" customWidth="1"/>
    <col min="2829" max="3072" width="12.42578125" style="325"/>
    <col min="3073" max="3074" width="9.85546875" style="325" customWidth="1"/>
    <col min="3075" max="3078" width="17.5703125" style="325" customWidth="1"/>
    <col min="3079" max="3079" width="7.28515625" style="325" customWidth="1"/>
    <col min="3080" max="3083" width="14" style="325" customWidth="1"/>
    <col min="3084" max="3084" width="23.5703125" style="325" bestFit="1" customWidth="1"/>
    <col min="3085" max="3328" width="12.42578125" style="325"/>
    <col min="3329" max="3330" width="9.85546875" style="325" customWidth="1"/>
    <col min="3331" max="3334" width="17.5703125" style="325" customWidth="1"/>
    <col min="3335" max="3335" width="7.28515625" style="325" customWidth="1"/>
    <col min="3336" max="3339" width="14" style="325" customWidth="1"/>
    <col min="3340" max="3340" width="23.5703125" style="325" bestFit="1" customWidth="1"/>
    <col min="3341" max="3584" width="12.42578125" style="325"/>
    <col min="3585" max="3586" width="9.85546875" style="325" customWidth="1"/>
    <col min="3587" max="3590" width="17.5703125" style="325" customWidth="1"/>
    <col min="3591" max="3591" width="7.28515625" style="325" customWidth="1"/>
    <col min="3592" max="3595" width="14" style="325" customWidth="1"/>
    <col min="3596" max="3596" width="23.5703125" style="325" bestFit="1" customWidth="1"/>
    <col min="3597" max="3840" width="12.42578125" style="325"/>
    <col min="3841" max="3842" width="9.85546875" style="325" customWidth="1"/>
    <col min="3843" max="3846" width="17.5703125" style="325" customWidth="1"/>
    <col min="3847" max="3847" width="7.28515625" style="325" customWidth="1"/>
    <col min="3848" max="3851" width="14" style="325" customWidth="1"/>
    <col min="3852" max="3852" width="23.5703125" style="325" bestFit="1" customWidth="1"/>
    <col min="3853" max="4096" width="12.42578125" style="325"/>
    <col min="4097" max="4098" width="9.85546875" style="325" customWidth="1"/>
    <col min="4099" max="4102" width="17.5703125" style="325" customWidth="1"/>
    <col min="4103" max="4103" width="7.28515625" style="325" customWidth="1"/>
    <col min="4104" max="4107" width="14" style="325" customWidth="1"/>
    <col min="4108" max="4108" width="23.5703125" style="325" bestFit="1" customWidth="1"/>
    <col min="4109" max="4352" width="12.42578125" style="325"/>
    <col min="4353" max="4354" width="9.85546875" style="325" customWidth="1"/>
    <col min="4355" max="4358" width="17.5703125" style="325" customWidth="1"/>
    <col min="4359" max="4359" width="7.28515625" style="325" customWidth="1"/>
    <col min="4360" max="4363" width="14" style="325" customWidth="1"/>
    <col min="4364" max="4364" width="23.5703125" style="325" bestFit="1" customWidth="1"/>
    <col min="4365" max="4608" width="12.42578125" style="325"/>
    <col min="4609" max="4610" width="9.85546875" style="325" customWidth="1"/>
    <col min="4611" max="4614" width="17.5703125" style="325" customWidth="1"/>
    <col min="4615" max="4615" width="7.28515625" style="325" customWidth="1"/>
    <col min="4616" max="4619" width="14" style="325" customWidth="1"/>
    <col min="4620" max="4620" width="23.5703125" style="325" bestFit="1" customWidth="1"/>
    <col min="4621" max="4864" width="12.42578125" style="325"/>
    <col min="4865" max="4866" width="9.85546875" style="325" customWidth="1"/>
    <col min="4867" max="4870" width="17.5703125" style="325" customWidth="1"/>
    <col min="4871" max="4871" width="7.28515625" style="325" customWidth="1"/>
    <col min="4872" max="4875" width="14" style="325" customWidth="1"/>
    <col min="4876" max="4876" width="23.5703125" style="325" bestFit="1" customWidth="1"/>
    <col min="4877" max="5120" width="12.42578125" style="325"/>
    <col min="5121" max="5122" width="9.85546875" style="325" customWidth="1"/>
    <col min="5123" max="5126" width="17.5703125" style="325" customWidth="1"/>
    <col min="5127" max="5127" width="7.28515625" style="325" customWidth="1"/>
    <col min="5128" max="5131" width="14" style="325" customWidth="1"/>
    <col min="5132" max="5132" width="23.5703125" style="325" bestFit="1" customWidth="1"/>
    <col min="5133" max="5376" width="12.42578125" style="325"/>
    <col min="5377" max="5378" width="9.85546875" style="325" customWidth="1"/>
    <col min="5379" max="5382" width="17.5703125" style="325" customWidth="1"/>
    <col min="5383" max="5383" width="7.28515625" style="325" customWidth="1"/>
    <col min="5384" max="5387" width="14" style="325" customWidth="1"/>
    <col min="5388" max="5388" width="23.5703125" style="325" bestFit="1" customWidth="1"/>
    <col min="5389" max="5632" width="12.42578125" style="325"/>
    <col min="5633" max="5634" width="9.85546875" style="325" customWidth="1"/>
    <col min="5635" max="5638" width="17.5703125" style="325" customWidth="1"/>
    <col min="5639" max="5639" width="7.28515625" style="325" customWidth="1"/>
    <col min="5640" max="5643" width="14" style="325" customWidth="1"/>
    <col min="5644" max="5644" width="23.5703125" style="325" bestFit="1" customWidth="1"/>
    <col min="5645" max="5888" width="12.42578125" style="325"/>
    <col min="5889" max="5890" width="9.85546875" style="325" customWidth="1"/>
    <col min="5891" max="5894" width="17.5703125" style="325" customWidth="1"/>
    <col min="5895" max="5895" width="7.28515625" style="325" customWidth="1"/>
    <col min="5896" max="5899" width="14" style="325" customWidth="1"/>
    <col min="5900" max="5900" width="23.5703125" style="325" bestFit="1" customWidth="1"/>
    <col min="5901" max="6144" width="12.42578125" style="325"/>
    <col min="6145" max="6146" width="9.85546875" style="325" customWidth="1"/>
    <col min="6147" max="6150" width="17.5703125" style="325" customWidth="1"/>
    <col min="6151" max="6151" width="7.28515625" style="325" customWidth="1"/>
    <col min="6152" max="6155" width="14" style="325" customWidth="1"/>
    <col min="6156" max="6156" width="23.5703125" style="325" bestFit="1" customWidth="1"/>
    <col min="6157" max="6400" width="12.42578125" style="325"/>
    <col min="6401" max="6402" width="9.85546875" style="325" customWidth="1"/>
    <col min="6403" max="6406" width="17.5703125" style="325" customWidth="1"/>
    <col min="6407" max="6407" width="7.28515625" style="325" customWidth="1"/>
    <col min="6408" max="6411" width="14" style="325" customWidth="1"/>
    <col min="6412" max="6412" width="23.5703125" style="325" bestFit="1" customWidth="1"/>
    <col min="6413" max="6656" width="12.42578125" style="325"/>
    <col min="6657" max="6658" width="9.85546875" style="325" customWidth="1"/>
    <col min="6659" max="6662" width="17.5703125" style="325" customWidth="1"/>
    <col min="6663" max="6663" width="7.28515625" style="325" customWidth="1"/>
    <col min="6664" max="6667" width="14" style="325" customWidth="1"/>
    <col min="6668" max="6668" width="23.5703125" style="325" bestFit="1" customWidth="1"/>
    <col min="6669" max="6912" width="12.42578125" style="325"/>
    <col min="6913" max="6914" width="9.85546875" style="325" customWidth="1"/>
    <col min="6915" max="6918" width="17.5703125" style="325" customWidth="1"/>
    <col min="6919" max="6919" width="7.28515625" style="325" customWidth="1"/>
    <col min="6920" max="6923" width="14" style="325" customWidth="1"/>
    <col min="6924" max="6924" width="23.5703125" style="325" bestFit="1" customWidth="1"/>
    <col min="6925" max="7168" width="12.42578125" style="325"/>
    <col min="7169" max="7170" width="9.85546875" style="325" customWidth="1"/>
    <col min="7171" max="7174" width="17.5703125" style="325" customWidth="1"/>
    <col min="7175" max="7175" width="7.28515625" style="325" customWidth="1"/>
    <col min="7176" max="7179" width="14" style="325" customWidth="1"/>
    <col min="7180" max="7180" width="23.5703125" style="325" bestFit="1" customWidth="1"/>
    <col min="7181" max="7424" width="12.42578125" style="325"/>
    <col min="7425" max="7426" width="9.85546875" style="325" customWidth="1"/>
    <col min="7427" max="7430" width="17.5703125" style="325" customWidth="1"/>
    <col min="7431" max="7431" width="7.28515625" style="325" customWidth="1"/>
    <col min="7432" max="7435" width="14" style="325" customWidth="1"/>
    <col min="7436" max="7436" width="23.5703125" style="325" bestFit="1" customWidth="1"/>
    <col min="7437" max="7680" width="12.42578125" style="325"/>
    <col min="7681" max="7682" width="9.85546875" style="325" customWidth="1"/>
    <col min="7683" max="7686" width="17.5703125" style="325" customWidth="1"/>
    <col min="7687" max="7687" width="7.28515625" style="325" customWidth="1"/>
    <col min="7688" max="7691" width="14" style="325" customWidth="1"/>
    <col min="7692" max="7692" width="23.5703125" style="325" bestFit="1" customWidth="1"/>
    <col min="7693" max="7936" width="12.42578125" style="325"/>
    <col min="7937" max="7938" width="9.85546875" style="325" customWidth="1"/>
    <col min="7939" max="7942" width="17.5703125" style="325" customWidth="1"/>
    <col min="7943" max="7943" width="7.28515625" style="325" customWidth="1"/>
    <col min="7944" max="7947" width="14" style="325" customWidth="1"/>
    <col min="7948" max="7948" width="23.5703125" style="325" bestFit="1" customWidth="1"/>
    <col min="7949" max="8192" width="12.42578125" style="325"/>
    <col min="8193" max="8194" width="9.85546875" style="325" customWidth="1"/>
    <col min="8195" max="8198" width="17.5703125" style="325" customWidth="1"/>
    <col min="8199" max="8199" width="7.28515625" style="325" customWidth="1"/>
    <col min="8200" max="8203" width="14" style="325" customWidth="1"/>
    <col min="8204" max="8204" width="23.5703125" style="325" bestFit="1" customWidth="1"/>
    <col min="8205" max="8448" width="12.42578125" style="325"/>
    <col min="8449" max="8450" width="9.85546875" style="325" customWidth="1"/>
    <col min="8451" max="8454" width="17.5703125" style="325" customWidth="1"/>
    <col min="8455" max="8455" width="7.28515625" style="325" customWidth="1"/>
    <col min="8456" max="8459" width="14" style="325" customWidth="1"/>
    <col min="8460" max="8460" width="23.5703125" style="325" bestFit="1" customWidth="1"/>
    <col min="8461" max="8704" width="12.42578125" style="325"/>
    <col min="8705" max="8706" width="9.85546875" style="325" customWidth="1"/>
    <col min="8707" max="8710" width="17.5703125" style="325" customWidth="1"/>
    <col min="8711" max="8711" width="7.28515625" style="325" customWidth="1"/>
    <col min="8712" max="8715" width="14" style="325" customWidth="1"/>
    <col min="8716" max="8716" width="23.5703125" style="325" bestFit="1" customWidth="1"/>
    <col min="8717" max="8960" width="12.42578125" style="325"/>
    <col min="8961" max="8962" width="9.85546875" style="325" customWidth="1"/>
    <col min="8963" max="8966" width="17.5703125" style="325" customWidth="1"/>
    <col min="8967" max="8967" width="7.28515625" style="325" customWidth="1"/>
    <col min="8968" max="8971" width="14" style="325" customWidth="1"/>
    <col min="8972" max="8972" width="23.5703125" style="325" bestFit="1" customWidth="1"/>
    <col min="8973" max="9216" width="12.42578125" style="325"/>
    <col min="9217" max="9218" width="9.85546875" style="325" customWidth="1"/>
    <col min="9219" max="9222" width="17.5703125" style="325" customWidth="1"/>
    <col min="9223" max="9223" width="7.28515625" style="325" customWidth="1"/>
    <col min="9224" max="9227" width="14" style="325" customWidth="1"/>
    <col min="9228" max="9228" width="23.5703125" style="325" bestFit="1" customWidth="1"/>
    <col min="9229" max="9472" width="12.42578125" style="325"/>
    <col min="9473" max="9474" width="9.85546875" style="325" customWidth="1"/>
    <col min="9475" max="9478" width="17.5703125" style="325" customWidth="1"/>
    <col min="9479" max="9479" width="7.28515625" style="325" customWidth="1"/>
    <col min="9480" max="9483" width="14" style="325" customWidth="1"/>
    <col min="9484" max="9484" width="23.5703125" style="325" bestFit="1" customWidth="1"/>
    <col min="9485" max="9728" width="12.42578125" style="325"/>
    <col min="9729" max="9730" width="9.85546875" style="325" customWidth="1"/>
    <col min="9731" max="9734" width="17.5703125" style="325" customWidth="1"/>
    <col min="9735" max="9735" width="7.28515625" style="325" customWidth="1"/>
    <col min="9736" max="9739" width="14" style="325" customWidth="1"/>
    <col min="9740" max="9740" width="23.5703125" style="325" bestFit="1" customWidth="1"/>
    <col min="9741" max="9984" width="12.42578125" style="325"/>
    <col min="9985" max="9986" width="9.85546875" style="325" customWidth="1"/>
    <col min="9987" max="9990" width="17.5703125" style="325" customWidth="1"/>
    <col min="9991" max="9991" width="7.28515625" style="325" customWidth="1"/>
    <col min="9992" max="9995" width="14" style="325" customWidth="1"/>
    <col min="9996" max="9996" width="23.5703125" style="325" bestFit="1" customWidth="1"/>
    <col min="9997" max="10240" width="12.42578125" style="325"/>
    <col min="10241" max="10242" width="9.85546875" style="325" customWidth="1"/>
    <col min="10243" max="10246" width="17.5703125" style="325" customWidth="1"/>
    <col min="10247" max="10247" width="7.28515625" style="325" customWidth="1"/>
    <col min="10248" max="10251" width="14" style="325" customWidth="1"/>
    <col min="10252" max="10252" width="23.5703125" style="325" bestFit="1" customWidth="1"/>
    <col min="10253" max="10496" width="12.42578125" style="325"/>
    <col min="10497" max="10498" width="9.85546875" style="325" customWidth="1"/>
    <col min="10499" max="10502" width="17.5703125" style="325" customWidth="1"/>
    <col min="10503" max="10503" width="7.28515625" style="325" customWidth="1"/>
    <col min="10504" max="10507" width="14" style="325" customWidth="1"/>
    <col min="10508" max="10508" width="23.5703125" style="325" bestFit="1" customWidth="1"/>
    <col min="10509" max="10752" width="12.42578125" style="325"/>
    <col min="10753" max="10754" width="9.85546875" style="325" customWidth="1"/>
    <col min="10755" max="10758" width="17.5703125" style="325" customWidth="1"/>
    <col min="10759" max="10759" width="7.28515625" style="325" customWidth="1"/>
    <col min="10760" max="10763" width="14" style="325" customWidth="1"/>
    <col min="10764" max="10764" width="23.5703125" style="325" bestFit="1" customWidth="1"/>
    <col min="10765" max="11008" width="12.42578125" style="325"/>
    <col min="11009" max="11010" width="9.85546875" style="325" customWidth="1"/>
    <col min="11011" max="11014" width="17.5703125" style="325" customWidth="1"/>
    <col min="11015" max="11015" width="7.28515625" style="325" customWidth="1"/>
    <col min="11016" max="11019" width="14" style="325" customWidth="1"/>
    <col min="11020" max="11020" width="23.5703125" style="325" bestFit="1" customWidth="1"/>
    <col min="11021" max="11264" width="12.42578125" style="325"/>
    <col min="11265" max="11266" width="9.85546875" style="325" customWidth="1"/>
    <col min="11267" max="11270" width="17.5703125" style="325" customWidth="1"/>
    <col min="11271" max="11271" width="7.28515625" style="325" customWidth="1"/>
    <col min="11272" max="11275" width="14" style="325" customWidth="1"/>
    <col min="11276" max="11276" width="23.5703125" style="325" bestFit="1" customWidth="1"/>
    <col min="11277" max="11520" width="12.42578125" style="325"/>
    <col min="11521" max="11522" width="9.85546875" style="325" customWidth="1"/>
    <col min="11523" max="11526" width="17.5703125" style="325" customWidth="1"/>
    <col min="11527" max="11527" width="7.28515625" style="325" customWidth="1"/>
    <col min="11528" max="11531" width="14" style="325" customWidth="1"/>
    <col min="11532" max="11532" width="23.5703125" style="325" bestFit="1" customWidth="1"/>
    <col min="11533" max="11776" width="12.42578125" style="325"/>
    <col min="11777" max="11778" width="9.85546875" style="325" customWidth="1"/>
    <col min="11779" max="11782" width="17.5703125" style="325" customWidth="1"/>
    <col min="11783" max="11783" width="7.28515625" style="325" customWidth="1"/>
    <col min="11784" max="11787" width="14" style="325" customWidth="1"/>
    <col min="11788" max="11788" width="23.5703125" style="325" bestFit="1" customWidth="1"/>
    <col min="11789" max="12032" width="12.42578125" style="325"/>
    <col min="12033" max="12034" width="9.85546875" style="325" customWidth="1"/>
    <col min="12035" max="12038" width="17.5703125" style="325" customWidth="1"/>
    <col min="12039" max="12039" width="7.28515625" style="325" customWidth="1"/>
    <col min="12040" max="12043" width="14" style="325" customWidth="1"/>
    <col min="12044" max="12044" width="23.5703125" style="325" bestFit="1" customWidth="1"/>
    <col min="12045" max="12288" width="12.42578125" style="325"/>
    <col min="12289" max="12290" width="9.85546875" style="325" customWidth="1"/>
    <col min="12291" max="12294" width="17.5703125" style="325" customWidth="1"/>
    <col min="12295" max="12295" width="7.28515625" style="325" customWidth="1"/>
    <col min="12296" max="12299" width="14" style="325" customWidth="1"/>
    <col min="12300" max="12300" width="23.5703125" style="325" bestFit="1" customWidth="1"/>
    <col min="12301" max="12544" width="12.42578125" style="325"/>
    <col min="12545" max="12546" width="9.85546875" style="325" customWidth="1"/>
    <col min="12547" max="12550" width="17.5703125" style="325" customWidth="1"/>
    <col min="12551" max="12551" width="7.28515625" style="325" customWidth="1"/>
    <col min="12552" max="12555" width="14" style="325" customWidth="1"/>
    <col min="12556" max="12556" width="23.5703125" style="325" bestFit="1" customWidth="1"/>
    <col min="12557" max="12800" width="12.42578125" style="325"/>
    <col min="12801" max="12802" width="9.85546875" style="325" customWidth="1"/>
    <col min="12803" max="12806" width="17.5703125" style="325" customWidth="1"/>
    <col min="12807" max="12807" width="7.28515625" style="325" customWidth="1"/>
    <col min="12808" max="12811" width="14" style="325" customWidth="1"/>
    <col min="12812" max="12812" width="23.5703125" style="325" bestFit="1" customWidth="1"/>
    <col min="12813" max="13056" width="12.42578125" style="325"/>
    <col min="13057" max="13058" width="9.85546875" style="325" customWidth="1"/>
    <col min="13059" max="13062" width="17.5703125" style="325" customWidth="1"/>
    <col min="13063" max="13063" width="7.28515625" style="325" customWidth="1"/>
    <col min="13064" max="13067" width="14" style="325" customWidth="1"/>
    <col min="13068" max="13068" width="23.5703125" style="325" bestFit="1" customWidth="1"/>
    <col min="13069" max="13312" width="12.42578125" style="325"/>
    <col min="13313" max="13314" width="9.85546875" style="325" customWidth="1"/>
    <col min="13315" max="13318" width="17.5703125" style="325" customWidth="1"/>
    <col min="13319" max="13319" width="7.28515625" style="325" customWidth="1"/>
    <col min="13320" max="13323" width="14" style="325" customWidth="1"/>
    <col min="13324" max="13324" width="23.5703125" style="325" bestFit="1" customWidth="1"/>
    <col min="13325" max="13568" width="12.42578125" style="325"/>
    <col min="13569" max="13570" width="9.85546875" style="325" customWidth="1"/>
    <col min="13571" max="13574" width="17.5703125" style="325" customWidth="1"/>
    <col min="13575" max="13575" width="7.28515625" style="325" customWidth="1"/>
    <col min="13576" max="13579" width="14" style="325" customWidth="1"/>
    <col min="13580" max="13580" width="23.5703125" style="325" bestFit="1" customWidth="1"/>
    <col min="13581" max="13824" width="12.42578125" style="325"/>
    <col min="13825" max="13826" width="9.85546875" style="325" customWidth="1"/>
    <col min="13827" max="13830" width="17.5703125" style="325" customWidth="1"/>
    <col min="13831" max="13831" width="7.28515625" style="325" customWidth="1"/>
    <col min="13832" max="13835" width="14" style="325" customWidth="1"/>
    <col min="13836" max="13836" width="23.5703125" style="325" bestFit="1" customWidth="1"/>
    <col min="13837" max="14080" width="12.42578125" style="325"/>
    <col min="14081" max="14082" width="9.85546875" style="325" customWidth="1"/>
    <col min="14083" max="14086" width="17.5703125" style="325" customWidth="1"/>
    <col min="14087" max="14087" width="7.28515625" style="325" customWidth="1"/>
    <col min="14088" max="14091" width="14" style="325" customWidth="1"/>
    <col min="14092" max="14092" width="23.5703125" style="325" bestFit="1" customWidth="1"/>
    <col min="14093" max="14336" width="12.42578125" style="325"/>
    <col min="14337" max="14338" width="9.85546875" style="325" customWidth="1"/>
    <col min="14339" max="14342" width="17.5703125" style="325" customWidth="1"/>
    <col min="14343" max="14343" width="7.28515625" style="325" customWidth="1"/>
    <col min="14344" max="14347" width="14" style="325" customWidth="1"/>
    <col min="14348" max="14348" width="23.5703125" style="325" bestFit="1" customWidth="1"/>
    <col min="14349" max="14592" width="12.42578125" style="325"/>
    <col min="14593" max="14594" width="9.85546875" style="325" customWidth="1"/>
    <col min="14595" max="14598" width="17.5703125" style="325" customWidth="1"/>
    <col min="14599" max="14599" width="7.28515625" style="325" customWidth="1"/>
    <col min="14600" max="14603" width="14" style="325" customWidth="1"/>
    <col min="14604" max="14604" width="23.5703125" style="325" bestFit="1" customWidth="1"/>
    <col min="14605" max="14848" width="12.42578125" style="325"/>
    <col min="14849" max="14850" width="9.85546875" style="325" customWidth="1"/>
    <col min="14851" max="14854" width="17.5703125" style="325" customWidth="1"/>
    <col min="14855" max="14855" width="7.28515625" style="325" customWidth="1"/>
    <col min="14856" max="14859" width="14" style="325" customWidth="1"/>
    <col min="14860" max="14860" width="23.5703125" style="325" bestFit="1" customWidth="1"/>
    <col min="14861" max="15104" width="12.42578125" style="325"/>
    <col min="15105" max="15106" width="9.85546875" style="325" customWidth="1"/>
    <col min="15107" max="15110" width="17.5703125" style="325" customWidth="1"/>
    <col min="15111" max="15111" width="7.28515625" style="325" customWidth="1"/>
    <col min="15112" max="15115" width="14" style="325" customWidth="1"/>
    <col min="15116" max="15116" width="23.5703125" style="325" bestFit="1" customWidth="1"/>
    <col min="15117" max="15360" width="12.42578125" style="325"/>
    <col min="15361" max="15362" width="9.85546875" style="325" customWidth="1"/>
    <col min="15363" max="15366" width="17.5703125" style="325" customWidth="1"/>
    <col min="15367" max="15367" width="7.28515625" style="325" customWidth="1"/>
    <col min="15368" max="15371" width="14" style="325" customWidth="1"/>
    <col min="15372" max="15372" width="23.5703125" style="325" bestFit="1" customWidth="1"/>
    <col min="15373" max="15616" width="12.42578125" style="325"/>
    <col min="15617" max="15618" width="9.85546875" style="325" customWidth="1"/>
    <col min="15619" max="15622" width="17.5703125" style="325" customWidth="1"/>
    <col min="15623" max="15623" width="7.28515625" style="325" customWidth="1"/>
    <col min="15624" max="15627" width="14" style="325" customWidth="1"/>
    <col min="15628" max="15628" width="23.5703125" style="325" bestFit="1" customWidth="1"/>
    <col min="15629" max="15872" width="12.42578125" style="325"/>
    <col min="15873" max="15874" width="9.85546875" style="325" customWidth="1"/>
    <col min="15875" max="15878" width="17.5703125" style="325" customWidth="1"/>
    <col min="15879" max="15879" width="7.28515625" style="325" customWidth="1"/>
    <col min="15880" max="15883" width="14" style="325" customWidth="1"/>
    <col min="15884" max="15884" width="23.5703125" style="325" bestFit="1" customWidth="1"/>
    <col min="15885" max="16128" width="12.42578125" style="325"/>
    <col min="16129" max="16130" width="9.85546875" style="325" customWidth="1"/>
    <col min="16131" max="16134" width="17.5703125" style="325" customWidth="1"/>
    <col min="16135" max="16135" width="7.28515625" style="325" customWidth="1"/>
    <col min="16136" max="16139" width="14" style="325" customWidth="1"/>
    <col min="16140" max="16140" width="23.5703125" style="325" bestFit="1" customWidth="1"/>
    <col min="16141" max="16384" width="12.42578125" style="325"/>
  </cols>
  <sheetData>
    <row r="1" spans="1:11">
      <c r="E1" s="326" t="s">
        <v>191</v>
      </c>
      <c r="F1" s="326" t="s">
        <v>192</v>
      </c>
    </row>
    <row r="2" spans="1:11">
      <c r="A2" s="327"/>
    </row>
    <row r="3" spans="1:11">
      <c r="A3" s="328" t="s">
        <v>134</v>
      </c>
      <c r="B3" s="329"/>
      <c r="C3" s="329"/>
      <c r="D3" s="329"/>
      <c r="E3" s="329"/>
      <c r="F3" s="329"/>
    </row>
    <row r="4" spans="1:11" ht="18.75">
      <c r="A4" s="330" t="s">
        <v>193</v>
      </c>
      <c r="B4" s="329"/>
      <c r="C4" s="329"/>
      <c r="D4" s="329"/>
      <c r="E4" s="329"/>
      <c r="F4" s="329"/>
      <c r="G4" s="329"/>
    </row>
    <row r="5" spans="1:11" ht="12.75" customHeight="1">
      <c r="A5" s="331"/>
      <c r="B5" s="734" t="s">
        <v>194</v>
      </c>
      <c r="C5" s="735"/>
      <c r="D5" s="735"/>
      <c r="E5" s="735"/>
      <c r="F5" s="735"/>
    </row>
    <row r="6" spans="1:11" ht="12.75" customHeight="1">
      <c r="A6" s="331"/>
    </row>
    <row r="7" spans="1:11">
      <c r="A7" s="325" t="s">
        <v>195</v>
      </c>
    </row>
    <row r="8" spans="1:11">
      <c r="A8" s="325" t="s">
        <v>196</v>
      </c>
    </row>
    <row r="9" spans="1:11" ht="12.75" customHeight="1">
      <c r="A9" s="328"/>
      <c r="B9" s="328"/>
      <c r="C9" s="328" t="s">
        <v>134</v>
      </c>
      <c r="D9" s="328" t="s">
        <v>134</v>
      </c>
      <c r="E9" s="328"/>
      <c r="F9" s="328" t="s">
        <v>134</v>
      </c>
    </row>
    <row r="10" spans="1:11" ht="12.75" customHeight="1"/>
    <row r="11" spans="1:11" ht="12.75" customHeight="1">
      <c r="A11" s="332"/>
      <c r="B11" s="333"/>
      <c r="C11" s="333"/>
      <c r="D11" s="333"/>
      <c r="E11" s="333"/>
      <c r="F11" s="333"/>
      <c r="H11" s="334" t="s">
        <v>197</v>
      </c>
      <c r="I11" s="334" t="s">
        <v>197</v>
      </c>
      <c r="J11" s="334" t="s">
        <v>197</v>
      </c>
      <c r="K11" s="334" t="s">
        <v>197</v>
      </c>
    </row>
    <row r="12" spans="1:11" ht="12.75" customHeight="1">
      <c r="A12" s="335" t="s">
        <v>134</v>
      </c>
      <c r="B12" s="336" t="s">
        <v>198</v>
      </c>
      <c r="C12" s="336" t="s">
        <v>199</v>
      </c>
      <c r="D12" s="336" t="s">
        <v>200</v>
      </c>
      <c r="E12" s="336" t="s">
        <v>201</v>
      </c>
      <c r="F12" s="336" t="s">
        <v>202</v>
      </c>
      <c r="H12" s="334" t="s">
        <v>199</v>
      </c>
      <c r="I12" s="334" t="s">
        <v>200</v>
      </c>
      <c r="J12" s="334" t="s">
        <v>201</v>
      </c>
      <c r="K12" s="334" t="s">
        <v>203</v>
      </c>
    </row>
    <row r="13" spans="1:11" ht="12.75" customHeight="1">
      <c r="A13" s="332"/>
      <c r="B13" s="337"/>
      <c r="C13" s="338"/>
      <c r="D13" s="337"/>
      <c r="E13" s="337"/>
      <c r="F13" s="337"/>
    </row>
    <row r="14" spans="1:11" ht="12.75" customHeight="1">
      <c r="A14" s="335" t="s">
        <v>134</v>
      </c>
      <c r="B14" s="339"/>
      <c r="C14" s="340"/>
      <c r="D14" s="341"/>
      <c r="E14" s="340"/>
      <c r="F14" s="340"/>
    </row>
    <row r="15" spans="1:11" ht="15" customHeight="1">
      <c r="A15" s="332"/>
      <c r="B15" s="342" t="s">
        <v>204</v>
      </c>
      <c r="C15" s="343">
        <v>37.9</v>
      </c>
      <c r="D15" s="344">
        <v>38.799999999999997</v>
      </c>
      <c r="E15" s="345">
        <v>39.700000000000003</v>
      </c>
      <c r="F15" s="345">
        <v>40.5</v>
      </c>
    </row>
    <row r="16" spans="1:11" ht="15" customHeight="1">
      <c r="A16" s="332"/>
      <c r="B16" s="342" t="s">
        <v>205</v>
      </c>
      <c r="C16" s="345">
        <v>41.4</v>
      </c>
      <c r="D16" s="346">
        <v>42.1</v>
      </c>
      <c r="E16" s="345">
        <v>43.2</v>
      </c>
      <c r="F16" s="345">
        <v>44.4</v>
      </c>
      <c r="H16" s="347"/>
      <c r="I16" s="347"/>
      <c r="J16" s="347">
        <f>+E16/E15-1</f>
        <v>8.8161209068010171E-2</v>
      </c>
      <c r="K16" s="347">
        <f>+F16/F15-1</f>
        <v>9.6296296296296324E-2</v>
      </c>
    </row>
    <row r="17" spans="1:16" ht="15" customHeight="1">
      <c r="A17" s="332"/>
      <c r="B17" s="342" t="s">
        <v>206</v>
      </c>
      <c r="C17" s="345">
        <v>45.3</v>
      </c>
      <c r="D17" s="346">
        <v>46</v>
      </c>
      <c r="E17" s="345">
        <v>46.8</v>
      </c>
      <c r="F17" s="345">
        <v>47.6</v>
      </c>
      <c r="H17" s="347">
        <f t="shared" ref="H17:K33" si="0">+C17/C16-1</f>
        <v>9.4202898550724612E-2</v>
      </c>
      <c r="I17" s="347">
        <f t="shared" si="0"/>
        <v>9.263657957244642E-2</v>
      </c>
      <c r="J17" s="347">
        <f t="shared" si="0"/>
        <v>8.3333333333333259E-2</v>
      </c>
      <c r="K17" s="347">
        <f t="shared" si="0"/>
        <v>7.2072072072072224E-2</v>
      </c>
    </row>
    <row r="18" spans="1:16" ht="15" customHeight="1">
      <c r="A18" s="332"/>
      <c r="B18" s="342" t="s">
        <v>207</v>
      </c>
      <c r="C18" s="345">
        <v>48.4</v>
      </c>
      <c r="D18" s="346">
        <v>49.3</v>
      </c>
      <c r="E18" s="345">
        <v>50.2</v>
      </c>
      <c r="F18" s="345">
        <v>51.2</v>
      </c>
      <c r="H18" s="347">
        <f t="shared" si="0"/>
        <v>6.8432671081677832E-2</v>
      </c>
      <c r="I18" s="347">
        <f t="shared" si="0"/>
        <v>7.1739130434782528E-2</v>
      </c>
      <c r="J18" s="347">
        <f t="shared" si="0"/>
        <v>7.2649572649572836E-2</v>
      </c>
      <c r="K18" s="347">
        <f t="shared" si="0"/>
        <v>7.5630252100840289E-2</v>
      </c>
    </row>
    <row r="19" spans="1:16" ht="15" customHeight="1">
      <c r="A19" s="332"/>
      <c r="B19" s="342" t="s">
        <v>208</v>
      </c>
      <c r="C19" s="345">
        <v>51.7</v>
      </c>
      <c r="D19" s="346">
        <v>53</v>
      </c>
      <c r="E19" s="345">
        <v>54.2</v>
      </c>
      <c r="F19" s="345">
        <v>55.2</v>
      </c>
      <c r="H19" s="347">
        <f t="shared" si="0"/>
        <v>6.8181818181818343E-2</v>
      </c>
      <c r="I19" s="347">
        <f t="shared" si="0"/>
        <v>7.5050709939148197E-2</v>
      </c>
      <c r="J19" s="347">
        <f t="shared" si="0"/>
        <v>7.9681274900398336E-2</v>
      </c>
      <c r="K19" s="347">
        <f t="shared" si="0"/>
        <v>7.8125E-2</v>
      </c>
    </row>
    <row r="20" spans="1:16" ht="15" customHeight="1">
      <c r="A20" s="332"/>
      <c r="B20" s="342" t="s">
        <v>209</v>
      </c>
      <c r="C20" s="345">
        <v>56.2</v>
      </c>
      <c r="D20" s="346">
        <v>57.1</v>
      </c>
      <c r="E20" s="345">
        <v>57.5</v>
      </c>
      <c r="F20" s="345">
        <v>59</v>
      </c>
      <c r="H20" s="347">
        <f t="shared" si="0"/>
        <v>8.7040618955512628E-2</v>
      </c>
      <c r="I20" s="347">
        <f t="shared" si="0"/>
        <v>7.735849056603783E-2</v>
      </c>
      <c r="J20" s="347">
        <f t="shared" si="0"/>
        <v>6.0885608856088513E-2</v>
      </c>
      <c r="K20" s="347">
        <f t="shared" si="0"/>
        <v>6.8840579710144789E-2</v>
      </c>
    </row>
    <row r="21" spans="1:16" ht="15" customHeight="1">
      <c r="A21" s="332"/>
      <c r="B21" s="342" t="s">
        <v>210</v>
      </c>
      <c r="C21" s="345">
        <v>58.9</v>
      </c>
      <c r="D21" s="346">
        <v>59</v>
      </c>
      <c r="E21" s="345">
        <v>59.3</v>
      </c>
      <c r="F21" s="345">
        <v>59.9</v>
      </c>
      <c r="H21" s="347">
        <f t="shared" si="0"/>
        <v>4.8042704626334531E-2</v>
      </c>
      <c r="I21" s="347">
        <f t="shared" si="0"/>
        <v>3.327495621716281E-2</v>
      </c>
      <c r="J21" s="347">
        <f t="shared" si="0"/>
        <v>3.130434782608682E-2</v>
      </c>
      <c r="K21" s="347">
        <f t="shared" si="0"/>
        <v>1.5254237288135464E-2</v>
      </c>
    </row>
    <row r="22" spans="1:16" ht="15" customHeight="1">
      <c r="A22" s="332"/>
      <c r="B22" s="342" t="s">
        <v>211</v>
      </c>
      <c r="C22" s="345">
        <v>59.9</v>
      </c>
      <c r="D22" s="346">
        <v>59.7</v>
      </c>
      <c r="E22" s="345">
        <v>59.8</v>
      </c>
      <c r="F22" s="345">
        <v>60.1</v>
      </c>
      <c r="H22" s="347">
        <f t="shared" si="0"/>
        <v>1.6977928692699429E-2</v>
      </c>
      <c r="I22" s="347">
        <f t="shared" si="0"/>
        <v>1.1864406779661163E-2</v>
      </c>
      <c r="J22" s="347">
        <f t="shared" si="0"/>
        <v>8.4317032040472917E-3</v>
      </c>
      <c r="K22" s="347">
        <f t="shared" si="0"/>
        <v>3.3388981636059967E-3</v>
      </c>
    </row>
    <row r="23" spans="1:16" ht="15" customHeight="1">
      <c r="A23" s="332"/>
      <c r="B23" s="342" t="s">
        <v>212</v>
      </c>
      <c r="C23" s="345">
        <v>60.6</v>
      </c>
      <c r="D23" s="346">
        <v>60.8</v>
      </c>
      <c r="E23" s="345">
        <v>61.1</v>
      </c>
      <c r="F23" s="345">
        <v>61.2</v>
      </c>
      <c r="H23" s="347">
        <f t="shared" si="0"/>
        <v>1.1686143572620988E-2</v>
      </c>
      <c r="I23" s="347">
        <f t="shared" si="0"/>
        <v>1.8425460636515734E-2</v>
      </c>
      <c r="J23" s="347">
        <f t="shared" si="0"/>
        <v>2.1739130434782705E-2</v>
      </c>
      <c r="K23" s="347">
        <f t="shared" si="0"/>
        <v>1.830282861896837E-2</v>
      </c>
      <c r="M23" s="348"/>
    </row>
    <row r="24" spans="1:16" ht="15" customHeight="1">
      <c r="A24" s="335"/>
      <c r="B24" s="349" t="s">
        <v>213</v>
      </c>
      <c r="C24" s="350">
        <v>61.5</v>
      </c>
      <c r="D24" s="351">
        <v>61.9</v>
      </c>
      <c r="E24" s="350">
        <v>62.3</v>
      </c>
      <c r="F24" s="350">
        <v>62.8</v>
      </c>
      <c r="H24" s="347">
        <f t="shared" si="0"/>
        <v>1.4851485148514865E-2</v>
      </c>
      <c r="I24" s="347">
        <f t="shared" si="0"/>
        <v>1.8092105263157965E-2</v>
      </c>
      <c r="J24" s="347">
        <f t="shared" si="0"/>
        <v>1.9639934533551395E-2</v>
      </c>
      <c r="K24" s="347">
        <f t="shared" si="0"/>
        <v>2.614379084967311E-2</v>
      </c>
      <c r="M24" s="348"/>
    </row>
    <row r="25" spans="1:16" ht="15" customHeight="1">
      <c r="A25" s="332"/>
      <c r="B25" s="342" t="s">
        <v>214</v>
      </c>
      <c r="C25" s="345">
        <v>63.8</v>
      </c>
      <c r="D25" s="346">
        <v>64.7</v>
      </c>
      <c r="E25" s="345">
        <v>65.5</v>
      </c>
      <c r="F25" s="345">
        <v>66</v>
      </c>
      <c r="H25" s="347">
        <f t="shared" si="0"/>
        <v>3.7398373983739797E-2</v>
      </c>
      <c r="I25" s="347">
        <f t="shared" si="0"/>
        <v>4.5234248788368348E-2</v>
      </c>
      <c r="J25" s="347">
        <f t="shared" si="0"/>
        <v>5.1364365971107606E-2</v>
      </c>
      <c r="K25" s="347">
        <f t="shared" si="0"/>
        <v>5.0955414012738842E-2</v>
      </c>
      <c r="M25" s="348"/>
    </row>
    <row r="26" spans="1:16" ht="15" customHeight="1">
      <c r="A26" s="332"/>
      <c r="B26" s="342" t="s">
        <v>215</v>
      </c>
      <c r="C26" s="345">
        <v>66.2</v>
      </c>
      <c r="D26" s="346">
        <v>66.7</v>
      </c>
      <c r="E26" s="345">
        <v>66.900000000000006</v>
      </c>
      <c r="F26" s="345">
        <v>67</v>
      </c>
      <c r="H26" s="347">
        <f t="shared" si="0"/>
        <v>3.7617554858934366E-2</v>
      </c>
      <c r="I26" s="347">
        <f t="shared" si="0"/>
        <v>3.0911901081916549E-2</v>
      </c>
      <c r="J26" s="347">
        <f t="shared" si="0"/>
        <v>2.1374045801526798E-2</v>
      </c>
      <c r="K26" s="347">
        <f t="shared" si="0"/>
        <v>1.5151515151515138E-2</v>
      </c>
      <c r="M26" s="348"/>
    </row>
    <row r="27" spans="1:16" ht="15" customHeight="1">
      <c r="A27" s="332"/>
      <c r="B27" s="342" t="s">
        <v>216</v>
      </c>
      <c r="C27" s="345">
        <v>67.099999999999994</v>
      </c>
      <c r="D27" s="346">
        <v>66.900000000000006</v>
      </c>
      <c r="E27" s="345">
        <v>66.599999999999994</v>
      </c>
      <c r="F27" s="345">
        <v>66.8</v>
      </c>
      <c r="H27" s="347">
        <f t="shared" si="0"/>
        <v>1.3595166163141936E-2</v>
      </c>
      <c r="I27" s="347">
        <f t="shared" si="0"/>
        <v>2.9985007496251548E-3</v>
      </c>
      <c r="J27" s="347">
        <f t="shared" si="0"/>
        <v>-4.48430493273555E-3</v>
      </c>
      <c r="K27" s="347">
        <f t="shared" si="0"/>
        <v>-2.9850746268657025E-3</v>
      </c>
      <c r="L27" s="352"/>
      <c r="M27" s="348"/>
    </row>
    <row r="28" spans="1:16" ht="15" customHeight="1">
      <c r="A28" s="332"/>
      <c r="B28" s="342">
        <v>1998</v>
      </c>
      <c r="C28" s="345">
        <v>67</v>
      </c>
      <c r="D28" s="346">
        <v>67.400000000000006</v>
      </c>
      <c r="E28" s="345">
        <v>67.5</v>
      </c>
      <c r="F28" s="343">
        <v>67.8</v>
      </c>
      <c r="H28" s="347">
        <f t="shared" si="0"/>
        <v>-1.4903129657226621E-3</v>
      </c>
      <c r="I28" s="347">
        <f t="shared" si="0"/>
        <v>7.4738415545589909E-3</v>
      </c>
      <c r="J28" s="347">
        <f t="shared" si="0"/>
        <v>1.3513513513513598E-2</v>
      </c>
      <c r="K28" s="347">
        <f t="shared" si="0"/>
        <v>1.4970059880239583E-2</v>
      </c>
      <c r="L28" s="352"/>
      <c r="M28" s="348"/>
    </row>
    <row r="29" spans="1:16" ht="15" customHeight="1">
      <c r="A29" s="332"/>
      <c r="B29" s="342">
        <v>1999</v>
      </c>
      <c r="C29" s="345">
        <v>67.8</v>
      </c>
      <c r="D29" s="344">
        <v>68.099999999999994</v>
      </c>
      <c r="E29" s="343">
        <v>68.7</v>
      </c>
      <c r="F29" s="343">
        <v>69.099999999999994</v>
      </c>
      <c r="H29" s="347">
        <f t="shared" ref="H29:H43" si="1">C29/C28</f>
        <v>1.0119402985074626</v>
      </c>
      <c r="I29" s="347">
        <f t="shared" si="0"/>
        <v>1.0385756676557722E-2</v>
      </c>
      <c r="J29" s="347">
        <f t="shared" si="0"/>
        <v>1.7777777777777892E-2</v>
      </c>
      <c r="K29" s="347">
        <f t="shared" si="0"/>
        <v>1.9174041297935096E-2</v>
      </c>
      <c r="L29" s="352"/>
      <c r="M29" s="353"/>
      <c r="N29" s="354"/>
      <c r="O29" s="354"/>
      <c r="P29" s="354"/>
    </row>
    <row r="30" spans="1:16" ht="15" customHeight="1">
      <c r="A30" s="332"/>
      <c r="B30" s="342">
        <v>2000</v>
      </c>
      <c r="C30" s="345">
        <v>69.7</v>
      </c>
      <c r="D30" s="344">
        <v>70.2</v>
      </c>
      <c r="E30" s="345">
        <v>72.900000000000006</v>
      </c>
      <c r="F30" s="343">
        <v>73.099999999999994</v>
      </c>
      <c r="H30" s="347">
        <f t="shared" si="1"/>
        <v>1.028023598820059</v>
      </c>
      <c r="I30" s="347">
        <f t="shared" si="0"/>
        <v>3.0837004405286361E-2</v>
      </c>
      <c r="J30" s="347">
        <f t="shared" si="0"/>
        <v>6.1135371179039444E-2</v>
      </c>
      <c r="K30" s="347">
        <f t="shared" si="0"/>
        <v>5.7887120115774238E-2</v>
      </c>
      <c r="L30" s="352"/>
      <c r="M30" s="353"/>
      <c r="N30" s="354"/>
      <c r="O30" s="354"/>
      <c r="P30" s="354"/>
    </row>
    <row r="31" spans="1:16" ht="15" customHeight="1">
      <c r="A31" s="332"/>
      <c r="B31" s="342">
        <v>2001</v>
      </c>
      <c r="C31" s="345">
        <v>73.900000000000006</v>
      </c>
      <c r="D31" s="344">
        <v>74.5</v>
      </c>
      <c r="E31" s="345">
        <v>74.7</v>
      </c>
      <c r="F31" s="343">
        <v>75.400000000000006</v>
      </c>
      <c r="H31" s="347">
        <f t="shared" si="1"/>
        <v>1.06025824964132</v>
      </c>
      <c r="I31" s="347">
        <f t="shared" si="0"/>
        <v>6.1253561253561184E-2</v>
      </c>
      <c r="J31" s="347">
        <f t="shared" si="0"/>
        <v>2.4691358024691246E-2</v>
      </c>
      <c r="K31" s="347">
        <f t="shared" si="0"/>
        <v>3.1463748290013749E-2</v>
      </c>
      <c r="L31" s="352"/>
      <c r="M31" s="353"/>
      <c r="N31" s="354"/>
      <c r="O31" s="354"/>
      <c r="P31" s="354"/>
    </row>
    <row r="32" spans="1:16" ht="15" customHeight="1">
      <c r="A32" s="332"/>
      <c r="B32" s="342">
        <v>2002</v>
      </c>
      <c r="C32" s="345">
        <v>76.099999999999994</v>
      </c>
      <c r="D32" s="344">
        <v>76.599999999999994</v>
      </c>
      <c r="E32" s="345">
        <v>77.099999999999994</v>
      </c>
      <c r="F32" s="343">
        <v>77.599999999999994</v>
      </c>
      <c r="H32" s="347">
        <f t="shared" si="1"/>
        <v>1.0297699594046006</v>
      </c>
      <c r="I32" s="347">
        <f t="shared" si="0"/>
        <v>2.8187919463087185E-2</v>
      </c>
      <c r="J32" s="347">
        <f t="shared" si="0"/>
        <v>3.2128514056224855E-2</v>
      </c>
      <c r="K32" s="347">
        <f t="shared" si="0"/>
        <v>2.9177718832890998E-2</v>
      </c>
      <c r="L32" s="352"/>
      <c r="M32" s="353"/>
      <c r="N32" s="354"/>
      <c r="O32" s="354"/>
      <c r="P32" s="354"/>
    </row>
    <row r="33" spans="1:17" ht="15" customHeight="1">
      <c r="A33" s="332"/>
      <c r="B33" s="342">
        <v>2003</v>
      </c>
      <c r="C33" s="345">
        <v>78.599999999999994</v>
      </c>
      <c r="D33" s="344">
        <v>78.599999999999994</v>
      </c>
      <c r="E33" s="345">
        <v>79.099999999999994</v>
      </c>
      <c r="F33" s="345">
        <v>79.5</v>
      </c>
      <c r="H33" s="347">
        <f t="shared" si="1"/>
        <v>1.0328515111695138</v>
      </c>
      <c r="I33" s="347">
        <f t="shared" si="0"/>
        <v>2.6109660574412441E-2</v>
      </c>
      <c r="J33" s="347">
        <f t="shared" si="0"/>
        <v>2.5940337224383825E-2</v>
      </c>
      <c r="K33" s="347">
        <f t="shared" si="0"/>
        <v>2.4484536082474362E-2</v>
      </c>
      <c r="L33" s="352"/>
      <c r="M33" s="353"/>
      <c r="N33" s="354"/>
      <c r="O33" s="354"/>
      <c r="P33" s="354"/>
    </row>
    <row r="34" spans="1:17" ht="15" customHeight="1">
      <c r="A34" s="332"/>
      <c r="B34" s="342">
        <v>2004</v>
      </c>
      <c r="C34" s="345">
        <v>80.2</v>
      </c>
      <c r="D34" s="344">
        <v>80.599999999999994</v>
      </c>
      <c r="E34" s="345">
        <v>80.900000000000006</v>
      </c>
      <c r="F34" s="345">
        <v>81.5</v>
      </c>
      <c r="H34" s="347">
        <f t="shared" si="1"/>
        <v>1.0203562340966923</v>
      </c>
      <c r="I34" s="347">
        <f t="shared" ref="I34:K44" si="2">+D34/D33-1</f>
        <v>2.5445292620865034E-2</v>
      </c>
      <c r="J34" s="347">
        <f t="shared" si="2"/>
        <v>2.2756005056890238E-2</v>
      </c>
      <c r="K34" s="347">
        <f t="shared" si="2"/>
        <v>2.515723270440251E-2</v>
      </c>
      <c r="L34" s="352"/>
      <c r="M34" s="353"/>
      <c r="N34" s="354"/>
      <c r="O34" s="354"/>
      <c r="P34" s="354"/>
    </row>
    <row r="35" spans="1:17" ht="15" customHeight="1">
      <c r="A35" s="332"/>
      <c r="B35" s="342">
        <v>2005</v>
      </c>
      <c r="C35" s="345">
        <v>82.1</v>
      </c>
      <c r="D35" s="344">
        <v>82.6</v>
      </c>
      <c r="E35" s="345">
        <v>83.4</v>
      </c>
      <c r="F35" s="345">
        <v>83.8</v>
      </c>
      <c r="H35" s="347">
        <f t="shared" si="1"/>
        <v>1.0236907730673315</v>
      </c>
      <c r="I35" s="347">
        <f t="shared" si="2"/>
        <v>2.4813895781637729E-2</v>
      </c>
      <c r="J35" s="347">
        <f t="shared" si="2"/>
        <v>3.0902348578492056E-2</v>
      </c>
      <c r="K35" s="347">
        <f t="shared" si="2"/>
        <v>2.8220858895705581E-2</v>
      </c>
      <c r="L35" s="352"/>
      <c r="M35" s="353"/>
      <c r="N35" s="354"/>
      <c r="O35" s="354"/>
      <c r="P35" s="354"/>
    </row>
    <row r="36" spans="1:17" ht="15" customHeight="1">
      <c r="A36" s="332"/>
      <c r="B36" s="342">
        <f>+B35+1</f>
        <v>2006</v>
      </c>
      <c r="C36" s="345">
        <v>84.5</v>
      </c>
      <c r="D36" s="344">
        <v>85.9</v>
      </c>
      <c r="E36" s="345">
        <v>86.7</v>
      </c>
      <c r="F36" s="355">
        <v>86.6</v>
      </c>
      <c r="H36" s="347">
        <f t="shared" si="1"/>
        <v>1.0292326431181487</v>
      </c>
      <c r="I36" s="347">
        <f>+D36/D35-1</f>
        <v>3.9951573849879018E-2</v>
      </c>
      <c r="J36" s="347">
        <f t="shared" si="2"/>
        <v>3.9568345323740983E-2</v>
      </c>
      <c r="K36" s="347">
        <f t="shared" si="2"/>
        <v>3.3412887828162319E-2</v>
      </c>
      <c r="L36" s="352"/>
      <c r="M36" s="353"/>
      <c r="N36" s="354"/>
      <c r="O36" s="354"/>
      <c r="P36" s="354"/>
    </row>
    <row r="37" spans="1:17" ht="15" customHeight="1">
      <c r="A37" s="332"/>
      <c r="B37" s="342">
        <f>+B36+1</f>
        <v>2007</v>
      </c>
      <c r="C37" s="345">
        <v>86.6</v>
      </c>
      <c r="D37" s="344">
        <v>87.7</v>
      </c>
      <c r="E37" s="345">
        <v>88.3</v>
      </c>
      <c r="F37" s="355">
        <v>89.1</v>
      </c>
      <c r="H37" s="347">
        <f t="shared" si="1"/>
        <v>1.024852071005917</v>
      </c>
      <c r="I37" s="347">
        <f t="shared" si="2"/>
        <v>2.0954598370197974E-2</v>
      </c>
      <c r="J37" s="347">
        <f t="shared" si="2"/>
        <v>1.8454440599769306E-2</v>
      </c>
      <c r="K37" s="347">
        <f t="shared" si="2"/>
        <v>2.886836027713624E-2</v>
      </c>
      <c r="L37" s="352"/>
      <c r="M37" s="353"/>
      <c r="N37" s="354"/>
      <c r="O37" s="354"/>
      <c r="P37" s="354"/>
    </row>
    <row r="38" spans="1:17" ht="15" customHeight="1">
      <c r="A38" s="332"/>
      <c r="B38" s="342">
        <f>+B37+1</f>
        <v>2008</v>
      </c>
      <c r="C38" s="345">
        <v>90.3</v>
      </c>
      <c r="D38" s="344">
        <v>91.6</v>
      </c>
      <c r="E38" s="345">
        <v>92.7</v>
      </c>
      <c r="F38" s="355">
        <v>92.4</v>
      </c>
      <c r="H38" s="347">
        <f t="shared" si="1"/>
        <v>1.0427251732101617</v>
      </c>
      <c r="I38" s="347">
        <f t="shared" si="2"/>
        <v>4.4469783352337311E-2</v>
      </c>
      <c r="J38" s="347">
        <f t="shared" si="2"/>
        <v>4.9830124575311441E-2</v>
      </c>
      <c r="K38" s="347">
        <f t="shared" si="2"/>
        <v>3.7037037037037202E-2</v>
      </c>
      <c r="L38" s="352"/>
      <c r="M38" s="353"/>
      <c r="N38" s="354"/>
      <c r="O38" s="354"/>
      <c r="P38" s="354"/>
    </row>
    <row r="39" spans="1:17" ht="15" customHeight="1">
      <c r="A39" s="332"/>
      <c r="B39" s="342">
        <v>2009</v>
      </c>
      <c r="C39" s="345">
        <v>92.5</v>
      </c>
      <c r="D39" s="344">
        <v>92.9</v>
      </c>
      <c r="E39" s="356">
        <v>93.8</v>
      </c>
      <c r="F39" s="355">
        <v>94.3</v>
      </c>
      <c r="H39" s="347">
        <f t="shared" si="1"/>
        <v>1.0243632336655593</v>
      </c>
      <c r="I39" s="347">
        <f t="shared" si="2"/>
        <v>1.4192139737991383E-2</v>
      </c>
      <c r="J39" s="347">
        <f t="shared" si="2"/>
        <v>1.1866235167206085E-2</v>
      </c>
      <c r="K39" s="347">
        <f t="shared" si="2"/>
        <v>2.0562770562770449E-2</v>
      </c>
      <c r="L39" s="352"/>
      <c r="M39" s="353"/>
      <c r="N39" s="354"/>
      <c r="O39" s="354"/>
      <c r="P39" s="354"/>
    </row>
    <row r="40" spans="1:17" ht="15" customHeight="1">
      <c r="A40" s="332"/>
      <c r="B40" s="342">
        <v>2010</v>
      </c>
      <c r="C40" s="345">
        <v>95.2</v>
      </c>
      <c r="D40" s="344">
        <v>95.8</v>
      </c>
      <c r="E40" s="345">
        <v>96.5</v>
      </c>
      <c r="F40" s="355">
        <v>96.9</v>
      </c>
      <c r="H40" s="347">
        <f t="shared" si="1"/>
        <v>1.0291891891891891</v>
      </c>
      <c r="I40" s="347">
        <f t="shared" si="2"/>
        <v>3.1216361679224924E-2</v>
      </c>
      <c r="J40" s="347">
        <f t="shared" si="2"/>
        <v>2.8784648187633266E-2</v>
      </c>
      <c r="K40" s="347">
        <f t="shared" si="2"/>
        <v>2.7571580063626921E-2</v>
      </c>
      <c r="L40" s="352"/>
      <c r="M40" s="353"/>
      <c r="N40" s="354"/>
      <c r="O40" s="354"/>
      <c r="P40" s="354"/>
    </row>
    <row r="41" spans="1:17" ht="15" customHeight="1">
      <c r="A41" s="332"/>
      <c r="B41" s="342">
        <v>2011</v>
      </c>
      <c r="C41" s="345">
        <v>98.3</v>
      </c>
      <c r="D41" s="344">
        <v>99.2</v>
      </c>
      <c r="E41" s="345">
        <v>99.8</v>
      </c>
      <c r="F41" s="355">
        <v>99.8</v>
      </c>
      <c r="H41" s="347">
        <f t="shared" si="1"/>
        <v>1.0325630252100839</v>
      </c>
      <c r="I41" s="347">
        <f t="shared" si="2"/>
        <v>3.5490605427975108E-2</v>
      </c>
      <c r="J41" s="347">
        <f t="shared" si="2"/>
        <v>3.4196891191709877E-2</v>
      </c>
      <c r="K41" s="347">
        <f t="shared" si="2"/>
        <v>2.9927760577915352E-2</v>
      </c>
      <c r="L41" s="352"/>
      <c r="M41" s="353"/>
      <c r="N41" s="354"/>
      <c r="O41" s="354"/>
      <c r="P41" s="354"/>
    </row>
    <row r="42" spans="1:17" ht="15" customHeight="1">
      <c r="A42" s="332"/>
      <c r="B42" s="342">
        <v>2012</v>
      </c>
      <c r="C42" s="345">
        <v>99.9</v>
      </c>
      <c r="D42" s="344">
        <v>100.4</v>
      </c>
      <c r="E42" s="345">
        <v>101.8</v>
      </c>
      <c r="F42" s="355">
        <v>102</v>
      </c>
      <c r="H42" s="347">
        <f t="shared" si="1"/>
        <v>1.0162767039674467</v>
      </c>
      <c r="I42" s="347">
        <f t="shared" si="2"/>
        <v>1.2096774193548487E-2</v>
      </c>
      <c r="J42" s="347">
        <f t="shared" si="2"/>
        <v>2.0040080160320661E-2</v>
      </c>
      <c r="K42" s="347">
        <f t="shared" si="2"/>
        <v>2.2044088176352838E-2</v>
      </c>
      <c r="L42" s="352"/>
      <c r="M42" s="353"/>
      <c r="N42" s="354"/>
      <c r="O42" s="354"/>
      <c r="P42" s="354"/>
    </row>
    <row r="43" spans="1:17" ht="15" customHeight="1">
      <c r="A43" s="332"/>
      <c r="B43" s="342">
        <v>2013</v>
      </c>
      <c r="C43" s="356">
        <v>102.4</v>
      </c>
      <c r="D43" s="344">
        <v>102.8</v>
      </c>
      <c r="E43" s="345">
        <v>104</v>
      </c>
      <c r="F43" s="355">
        <v>104.8</v>
      </c>
      <c r="H43" s="347">
        <f t="shared" si="1"/>
        <v>1.025025025025025</v>
      </c>
      <c r="I43" s="347">
        <f t="shared" si="2"/>
        <v>2.3904382470119501E-2</v>
      </c>
      <c r="J43" s="347">
        <f t="shared" si="2"/>
        <v>2.16110019646365E-2</v>
      </c>
      <c r="K43" s="347">
        <f t="shared" si="2"/>
        <v>2.7450980392156765E-2</v>
      </c>
      <c r="L43" s="352"/>
      <c r="M43" s="353"/>
    </row>
    <row r="44" spans="1:17" ht="15" customHeight="1">
      <c r="A44" s="332"/>
      <c r="B44" s="342">
        <v>2014</v>
      </c>
      <c r="C44" s="356">
        <v>105.4</v>
      </c>
      <c r="D44" s="344">
        <v>105.9</v>
      </c>
      <c r="E44" s="345"/>
      <c r="F44" s="355"/>
      <c r="H44" s="347">
        <f>C44/C43</f>
        <v>1.029296875</v>
      </c>
      <c r="I44" s="347">
        <f t="shared" si="2"/>
        <v>3.0155642023346418E-2</v>
      </c>
      <c r="J44" s="347"/>
      <c r="K44" s="347"/>
      <c r="L44" s="352"/>
      <c r="M44" s="353"/>
    </row>
    <row r="45" spans="1:17" ht="15" customHeight="1">
      <c r="A45" s="332"/>
      <c r="B45" s="342">
        <v>2015</v>
      </c>
      <c r="C45" s="357">
        <f>C44*$D$66</f>
        <v>108.035</v>
      </c>
      <c r="D45" s="358">
        <v>107.5</v>
      </c>
      <c r="E45" s="345"/>
      <c r="F45" s="355"/>
      <c r="H45" s="347"/>
      <c r="I45" s="347"/>
      <c r="J45" s="347"/>
      <c r="K45" s="347"/>
      <c r="L45" s="352"/>
      <c r="M45" s="359">
        <v>15011.990774381848</v>
      </c>
      <c r="N45" s="359">
        <v>16859.878434001872</v>
      </c>
      <c r="O45" s="359">
        <v>15065.963690550596</v>
      </c>
      <c r="P45" s="359">
        <v>15631.204598805458</v>
      </c>
      <c r="Q45" s="359">
        <v>16922.602525064845</v>
      </c>
    </row>
    <row r="46" spans="1:17" ht="15" customHeight="1">
      <c r="A46" s="332"/>
      <c r="B46" s="342">
        <v>2016</v>
      </c>
      <c r="C46" s="357">
        <f t="shared" ref="C46:D56" si="3">C45*$D$66</f>
        <v>110.73587499999999</v>
      </c>
      <c r="D46" s="360">
        <f>D45*1.0255</f>
        <v>110.24125000000001</v>
      </c>
      <c r="E46" s="345"/>
      <c r="F46" s="355"/>
      <c r="H46" s="347"/>
      <c r="I46" s="347"/>
      <c r="J46" s="347"/>
      <c r="K46" s="347"/>
      <c r="L46" s="352"/>
      <c r="M46" s="353"/>
    </row>
    <row r="47" spans="1:17" ht="15" customHeight="1">
      <c r="A47" s="332"/>
      <c r="B47" s="342">
        <v>2017</v>
      </c>
      <c r="C47" s="357">
        <f t="shared" si="3"/>
        <v>113.50427187499999</v>
      </c>
      <c r="D47" s="360">
        <f t="shared" si="3"/>
        <v>112.99728125</v>
      </c>
      <c r="E47" s="345"/>
      <c r="F47" s="355"/>
      <c r="H47" s="347"/>
      <c r="I47" s="347"/>
      <c r="J47" s="347" t="s">
        <v>217</v>
      </c>
      <c r="K47" s="347"/>
      <c r="L47" s="361">
        <f>D41/D46</f>
        <v>0.89984465887315312</v>
      </c>
      <c r="M47" s="353"/>
    </row>
    <row r="48" spans="1:17" ht="15" customHeight="1">
      <c r="A48" s="332"/>
      <c r="B48" s="342">
        <v>2018</v>
      </c>
      <c r="C48" s="357">
        <f t="shared" si="3"/>
        <v>116.34187867187498</v>
      </c>
      <c r="D48" s="360">
        <f t="shared" si="3"/>
        <v>115.82221328124999</v>
      </c>
      <c r="E48" s="345"/>
      <c r="F48" s="355"/>
      <c r="H48" s="347"/>
      <c r="I48" s="347"/>
      <c r="J48" s="347"/>
      <c r="K48" s="347"/>
      <c r="L48" s="352"/>
      <c r="M48" s="353"/>
    </row>
    <row r="49" spans="1:13" ht="15" customHeight="1">
      <c r="A49" s="332"/>
      <c r="B49" s="342">
        <v>2019</v>
      </c>
      <c r="C49" s="357">
        <f t="shared" si="3"/>
        <v>119.25042563867184</v>
      </c>
      <c r="D49" s="360">
        <f t="shared" si="3"/>
        <v>118.71776861328122</v>
      </c>
      <c r="E49" s="345"/>
      <c r="F49" s="355"/>
      <c r="H49" s="347"/>
      <c r="I49" s="347"/>
      <c r="J49" s="347"/>
      <c r="K49" s="347"/>
      <c r="L49" s="352"/>
      <c r="M49" s="353"/>
    </row>
    <row r="50" spans="1:13" ht="15" customHeight="1">
      <c r="A50" s="332"/>
      <c r="B50" s="342">
        <v>2020</v>
      </c>
      <c r="C50" s="357">
        <f t="shared" si="3"/>
        <v>122.23168627963862</v>
      </c>
      <c r="D50" s="360">
        <f>D49*$D$66</f>
        <v>121.68571282861325</v>
      </c>
      <c r="E50" s="345"/>
      <c r="F50" s="355"/>
      <c r="H50" s="347"/>
      <c r="I50" s="347"/>
      <c r="J50" s="347"/>
      <c r="K50" s="347"/>
      <c r="L50" s="352"/>
      <c r="M50" s="353"/>
    </row>
    <row r="51" spans="1:13" ht="15" customHeight="1">
      <c r="A51" s="332"/>
      <c r="B51" s="342">
        <v>2021</v>
      </c>
      <c r="C51" s="357">
        <f t="shared" si="3"/>
        <v>125.28747843662958</v>
      </c>
      <c r="D51" s="360">
        <f>D50*$D$66</f>
        <v>124.72785564932857</v>
      </c>
      <c r="E51" s="345"/>
      <c r="F51" s="355"/>
      <c r="H51" s="347"/>
      <c r="I51" s="347"/>
      <c r="J51" s="347"/>
      <c r="K51" s="347"/>
      <c r="L51" s="352"/>
      <c r="M51" s="353"/>
    </row>
    <row r="52" spans="1:13" ht="15" customHeight="1">
      <c r="A52" s="332"/>
      <c r="B52" s="342">
        <v>2022</v>
      </c>
      <c r="C52" s="357">
        <f t="shared" si="3"/>
        <v>128.41966539754532</v>
      </c>
      <c r="D52" s="360">
        <f t="shared" si="3"/>
        <v>127.84605204056177</v>
      </c>
      <c r="E52" s="345"/>
      <c r="F52" s="355"/>
      <c r="H52" s="347"/>
      <c r="I52" s="347"/>
      <c r="J52" s="347"/>
      <c r="K52" s="347"/>
      <c r="L52" s="352"/>
      <c r="M52" s="353"/>
    </row>
    <row r="53" spans="1:13" ht="15" customHeight="1">
      <c r="A53" s="332"/>
      <c r="B53" s="342">
        <v>2023</v>
      </c>
      <c r="C53" s="357">
        <f t="shared" si="3"/>
        <v>131.63015703248394</v>
      </c>
      <c r="D53" s="360">
        <f t="shared" si="3"/>
        <v>131.0422033415758</v>
      </c>
      <c r="E53" s="345"/>
      <c r="F53" s="355"/>
      <c r="H53" s="347"/>
      <c r="I53" s="347"/>
      <c r="J53" s="347"/>
      <c r="K53" s="347"/>
      <c r="L53" s="352"/>
      <c r="M53" s="353"/>
    </row>
    <row r="54" spans="1:13" ht="15" customHeight="1">
      <c r="A54" s="332"/>
      <c r="B54" s="342">
        <v>2024</v>
      </c>
      <c r="C54" s="357">
        <f t="shared" si="3"/>
        <v>134.92091095829602</v>
      </c>
      <c r="D54" s="360">
        <f t="shared" si="3"/>
        <v>134.31825842511518</v>
      </c>
      <c r="E54" s="345"/>
      <c r="F54" s="355"/>
      <c r="H54" s="347"/>
      <c r="I54" s="347"/>
      <c r="J54" s="347"/>
      <c r="K54" s="347"/>
      <c r="L54" s="352"/>
      <c r="M54" s="353"/>
    </row>
    <row r="55" spans="1:13" ht="15" customHeight="1">
      <c r="A55" s="332"/>
      <c r="B55" s="342">
        <v>2025</v>
      </c>
      <c r="C55" s="357">
        <f t="shared" si="3"/>
        <v>138.29393373225341</v>
      </c>
      <c r="D55" s="360">
        <f t="shared" si="3"/>
        <v>137.67621488574304</v>
      </c>
      <c r="E55" s="345"/>
      <c r="F55" s="355"/>
      <c r="H55" s="347"/>
      <c r="I55" s="347"/>
      <c r="J55" s="347"/>
      <c r="K55" s="347"/>
      <c r="L55" s="352"/>
      <c r="M55" s="353"/>
    </row>
    <row r="56" spans="1:13" ht="15" customHeight="1">
      <c r="A56" s="332"/>
      <c r="B56" s="342">
        <v>2026</v>
      </c>
      <c r="C56" s="357">
        <f t="shared" si="3"/>
        <v>141.75128207555974</v>
      </c>
      <c r="D56" s="360">
        <f t="shared" si="3"/>
        <v>141.1181202578866</v>
      </c>
      <c r="E56" s="345"/>
      <c r="F56" s="355"/>
      <c r="H56" s="347"/>
      <c r="I56" s="347"/>
      <c r="J56" s="347"/>
      <c r="K56" s="347"/>
      <c r="L56" s="352"/>
      <c r="M56" s="353"/>
    </row>
    <row r="57" spans="1:13" ht="12.75" customHeight="1">
      <c r="A57" s="332"/>
      <c r="B57" s="362"/>
      <c r="C57" s="363"/>
      <c r="D57" s="364"/>
      <c r="E57" s="363"/>
      <c r="F57" s="363"/>
      <c r="M57" s="348"/>
    </row>
    <row r="58" spans="1:13" ht="12.75" customHeight="1">
      <c r="A58" s="332"/>
      <c r="B58" s="332"/>
      <c r="C58" s="365"/>
      <c r="D58" s="365"/>
      <c r="E58" s="365"/>
      <c r="F58" s="365"/>
      <c r="H58" s="347"/>
      <c r="L58" s="366"/>
      <c r="M58" s="348"/>
    </row>
    <row r="59" spans="1:13" ht="12.75" customHeight="1">
      <c r="L59" s="366"/>
      <c r="M59" s="348"/>
    </row>
    <row r="60" spans="1:13">
      <c r="J60" s="367"/>
      <c r="M60" s="348"/>
    </row>
    <row r="61" spans="1:13" ht="12.75" customHeight="1">
      <c r="B61" s="327" t="s">
        <v>218</v>
      </c>
      <c r="C61" s="325" t="s">
        <v>219</v>
      </c>
      <c r="M61" s="348"/>
    </row>
    <row r="62" spans="1:13" ht="16.899999999999999" customHeight="1">
      <c r="B62" s="368" t="s">
        <v>220</v>
      </c>
      <c r="C62" s="325" t="s">
        <v>221</v>
      </c>
      <c r="M62" s="348"/>
    </row>
    <row r="63" spans="1:13" ht="12.75" customHeight="1"/>
    <row r="64" spans="1:13">
      <c r="B64" s="369"/>
      <c r="C64" s="370"/>
    </row>
    <row r="66" spans="2:4">
      <c r="B66" s="325" t="s">
        <v>222</v>
      </c>
      <c r="D66" s="371">
        <v>1.0249999999999999</v>
      </c>
    </row>
  </sheetData>
  <mergeCells count="1">
    <mergeCell ref="B5:F5"/>
  </mergeCells>
  <hyperlinks>
    <hyperlink ref="F1" r:id="rId1"/>
  </hyperlinks>
  <pageMargins left="0.94499999999999995" right="0.25" top="0.66" bottom="0.25" header="0.5" footer="0.5"/>
  <pageSetup paperSize="9" scale="76" orientation="landscape" r:id="rId2"/>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1"/>
  <sheetViews>
    <sheetView workbookViewId="0"/>
  </sheetViews>
  <sheetFormatPr defaultRowHeight="12.75"/>
  <cols>
    <col min="1" max="1" width="35.42578125" style="211" customWidth="1"/>
    <col min="2" max="2" width="28.5703125" style="381" customWidth="1"/>
    <col min="3" max="3" width="32.140625" style="211" customWidth="1"/>
    <col min="4" max="4" width="19.5703125" style="211" customWidth="1"/>
    <col min="5" max="5" width="19.85546875" style="211" bestFit="1" customWidth="1"/>
    <col min="6" max="6" width="18" style="211" bestFit="1" customWidth="1"/>
    <col min="7" max="16384" width="9.140625" style="375"/>
  </cols>
  <sheetData>
    <row r="1" spans="1:6">
      <c r="A1" s="373"/>
      <c r="B1" s="374"/>
      <c r="C1" s="373"/>
      <c r="D1" s="373"/>
      <c r="E1" s="373"/>
      <c r="F1" s="373"/>
    </row>
    <row r="2" spans="1:6" ht="13.5" thickBot="1">
      <c r="A2" s="373"/>
      <c r="B2" s="374"/>
      <c r="C2" s="373"/>
      <c r="D2" s="373"/>
      <c r="E2" s="373"/>
      <c r="F2" s="373"/>
    </row>
    <row r="3" spans="1:6" ht="13.5" thickBot="1">
      <c r="A3" s="376" t="s">
        <v>223</v>
      </c>
      <c r="B3" s="377">
        <v>100</v>
      </c>
      <c r="C3" s="378" t="s">
        <v>224</v>
      </c>
      <c r="D3" s="379">
        <v>37072</v>
      </c>
      <c r="E3" s="373"/>
      <c r="F3" s="373"/>
    </row>
    <row r="4" spans="1:6">
      <c r="A4" s="373"/>
      <c r="B4" s="374"/>
      <c r="C4" s="373"/>
      <c r="D4" s="373"/>
      <c r="E4" s="373"/>
      <c r="F4" s="373"/>
    </row>
    <row r="5" spans="1:6" ht="13.5" thickBot="1">
      <c r="A5" s="373"/>
      <c r="B5" s="374"/>
      <c r="C5" s="373"/>
      <c r="D5" s="373"/>
      <c r="E5" s="373"/>
      <c r="F5" s="373"/>
    </row>
    <row r="6" spans="1:6" ht="13.5" thickBot="1">
      <c r="A6" s="378" t="s">
        <v>224</v>
      </c>
      <c r="B6" s="379">
        <v>41090</v>
      </c>
      <c r="C6" s="376" t="s">
        <v>225</v>
      </c>
      <c r="D6" s="380">
        <v>134.82810164424515</v>
      </c>
      <c r="E6" s="373"/>
      <c r="F6" s="373"/>
    </row>
    <row r="7" spans="1:6">
      <c r="A7" s="373"/>
      <c r="B7" s="374"/>
      <c r="C7" s="373"/>
      <c r="D7" s="373"/>
      <c r="E7" s="373"/>
      <c r="F7" s="373"/>
    </row>
    <row r="8" spans="1:6">
      <c r="E8" s="382"/>
    </row>
    <row r="15" spans="1:6">
      <c r="A15" s="736" t="s">
        <v>226</v>
      </c>
      <c r="B15" s="736"/>
      <c r="C15" s="736"/>
      <c r="D15" s="736"/>
      <c r="E15" s="736"/>
      <c r="F15" s="736"/>
    </row>
    <row r="16" spans="1:6">
      <c r="A16" s="737" t="s">
        <v>227</v>
      </c>
      <c r="B16" s="737"/>
      <c r="C16" s="737"/>
      <c r="D16" s="737"/>
      <c r="E16" s="737"/>
      <c r="F16" s="737"/>
    </row>
    <row r="17" spans="1:9">
      <c r="A17" s="738" t="s">
        <v>228</v>
      </c>
      <c r="B17" s="739"/>
      <c r="C17" s="739"/>
      <c r="D17" s="739"/>
      <c r="E17" s="739"/>
      <c r="F17" s="739"/>
      <c r="G17" s="739"/>
      <c r="H17" s="739"/>
      <c r="I17" s="740"/>
    </row>
    <row r="18" spans="1:9">
      <c r="A18" s="741"/>
      <c r="B18" s="741"/>
      <c r="C18" s="741"/>
      <c r="D18" s="741"/>
      <c r="E18" s="741"/>
      <c r="F18" s="375"/>
    </row>
    <row r="19" spans="1:9">
      <c r="A19" s="383" t="s">
        <v>229</v>
      </c>
      <c r="B19" s="383" t="s">
        <v>230</v>
      </c>
      <c r="C19" s="383" t="s">
        <v>231</v>
      </c>
      <c r="D19" s="383" t="s">
        <v>66</v>
      </c>
      <c r="E19" s="384" t="s">
        <v>232</v>
      </c>
      <c r="F19" s="385" t="s">
        <v>233</v>
      </c>
    </row>
    <row r="20" spans="1:9" ht="12.75" customHeight="1">
      <c r="A20" s="386">
        <v>31137</v>
      </c>
      <c r="B20" s="387">
        <v>68.099999999999994</v>
      </c>
      <c r="C20" s="211">
        <v>37.9</v>
      </c>
      <c r="D20" s="388" t="s">
        <v>234</v>
      </c>
      <c r="E20" s="389"/>
    </row>
    <row r="21" spans="1:9">
      <c r="A21" s="386">
        <v>31228</v>
      </c>
      <c r="B21" s="387">
        <v>69.7</v>
      </c>
      <c r="C21" s="211">
        <v>38.799999999999997</v>
      </c>
      <c r="D21" s="388" t="s">
        <v>234</v>
      </c>
      <c r="E21" s="389"/>
    </row>
    <row r="22" spans="1:9">
      <c r="A22" s="386">
        <v>31320</v>
      </c>
      <c r="B22" s="387">
        <v>71.3</v>
      </c>
      <c r="C22" s="211">
        <v>39.700000000000003</v>
      </c>
      <c r="D22" s="388" t="s">
        <v>234</v>
      </c>
      <c r="E22" s="389"/>
    </row>
    <row r="23" spans="1:9">
      <c r="A23" s="386">
        <v>31412</v>
      </c>
      <c r="B23" s="387">
        <v>72.7</v>
      </c>
      <c r="C23" s="211">
        <v>40.5</v>
      </c>
      <c r="D23" s="388" t="s">
        <v>234</v>
      </c>
      <c r="E23" s="389"/>
    </row>
    <row r="24" spans="1:9" ht="15">
      <c r="A24" s="386">
        <v>31502</v>
      </c>
      <c r="B24" s="387">
        <v>74.400000000000006</v>
      </c>
      <c r="C24" s="211">
        <v>41.4</v>
      </c>
      <c r="D24" s="388" t="s">
        <v>234</v>
      </c>
      <c r="E24" s="390">
        <f>(B24/B20)-1</f>
        <v>9.2511013215859306E-2</v>
      </c>
      <c r="F24" s="391"/>
    </row>
    <row r="25" spans="1:9" ht="15">
      <c r="A25" s="386">
        <v>31593</v>
      </c>
      <c r="B25" s="387">
        <v>75.599999999999994</v>
      </c>
      <c r="C25" s="211">
        <v>42.1</v>
      </c>
      <c r="D25" s="388" t="s">
        <v>234</v>
      </c>
      <c r="E25" s="390">
        <f t="shared" ref="E25:E88" si="0">(B25/B21)-1</f>
        <v>8.4648493543758807E-2</v>
      </c>
      <c r="F25" s="391"/>
    </row>
    <row r="26" spans="1:9" ht="15">
      <c r="A26" s="386">
        <v>31685</v>
      </c>
      <c r="B26" s="387">
        <v>77.599999999999994</v>
      </c>
      <c r="C26" s="211">
        <v>43.2</v>
      </c>
      <c r="D26" s="388" t="s">
        <v>234</v>
      </c>
      <c r="E26" s="390">
        <f t="shared" si="0"/>
        <v>8.8359046283309928E-2</v>
      </c>
      <c r="F26" s="391"/>
    </row>
    <row r="27" spans="1:9" ht="15">
      <c r="A27" s="386">
        <v>31777</v>
      </c>
      <c r="B27" s="387">
        <v>79.8</v>
      </c>
      <c r="C27" s="211">
        <v>44.4</v>
      </c>
      <c r="D27" s="388" t="s">
        <v>234</v>
      </c>
      <c r="E27" s="390">
        <f t="shared" si="0"/>
        <v>9.7661623108665774E-2</v>
      </c>
      <c r="F27" s="391">
        <f>SUM(B24:B27)/SUM(B20:B23)-1</f>
        <v>9.0844570617458986E-2</v>
      </c>
    </row>
    <row r="28" spans="1:9" ht="15">
      <c r="A28" s="386">
        <v>31867</v>
      </c>
      <c r="B28" s="387">
        <v>81.400000000000006</v>
      </c>
      <c r="C28" s="211">
        <v>45.3</v>
      </c>
      <c r="D28" s="388" t="s">
        <v>234</v>
      </c>
      <c r="E28" s="390">
        <f t="shared" si="0"/>
        <v>9.4086021505376261E-2</v>
      </c>
      <c r="F28" s="391">
        <f t="shared" ref="F28:F58" si="1">SUM(B25:B28)/SUM(B21:B24)-1</f>
        <v>9.1287747309961587E-2</v>
      </c>
    </row>
    <row r="29" spans="1:9" ht="15">
      <c r="A29" s="386">
        <v>31958</v>
      </c>
      <c r="B29" s="387">
        <v>82.6</v>
      </c>
      <c r="C29" s="211">
        <v>46</v>
      </c>
      <c r="D29" s="388" t="s">
        <v>234</v>
      </c>
      <c r="E29" s="390">
        <f t="shared" si="0"/>
        <v>9.259259259259256E-2</v>
      </c>
      <c r="F29" s="391">
        <f t="shared" si="1"/>
        <v>9.3197278911564485E-2</v>
      </c>
    </row>
    <row r="30" spans="1:9" ht="15">
      <c r="A30" s="386">
        <v>32050</v>
      </c>
      <c r="B30" s="387">
        <v>84</v>
      </c>
      <c r="C30" s="211">
        <v>46.8</v>
      </c>
      <c r="D30" s="388" t="s">
        <v>234</v>
      </c>
      <c r="E30" s="390">
        <f t="shared" si="0"/>
        <v>8.2474226804123862E-2</v>
      </c>
      <c r="F30" s="391">
        <f t="shared" si="1"/>
        <v>9.1575091575091472E-2</v>
      </c>
    </row>
    <row r="31" spans="1:9" ht="15">
      <c r="A31" s="386">
        <v>32142</v>
      </c>
      <c r="B31" s="387">
        <v>85.5</v>
      </c>
      <c r="C31" s="211">
        <v>47.6</v>
      </c>
      <c r="D31" s="388" t="s">
        <v>234</v>
      </c>
      <c r="E31" s="390">
        <f t="shared" si="0"/>
        <v>7.1428571428571397E-2</v>
      </c>
      <c r="F31" s="391">
        <f t="shared" si="1"/>
        <v>8.4905660377358583E-2</v>
      </c>
    </row>
    <row r="32" spans="1:9" ht="15">
      <c r="A32" s="386">
        <v>32233</v>
      </c>
      <c r="B32" s="387">
        <v>87</v>
      </c>
      <c r="C32" s="211">
        <v>48.4</v>
      </c>
      <c r="D32" s="388" t="s">
        <v>234</v>
      </c>
      <c r="E32" s="390">
        <f t="shared" si="0"/>
        <v>6.8796068796068699E-2</v>
      </c>
      <c r="F32" s="391">
        <f t="shared" si="1"/>
        <v>7.8562340966921163E-2</v>
      </c>
    </row>
    <row r="33" spans="1:6" ht="15">
      <c r="A33" s="386">
        <v>32324</v>
      </c>
      <c r="B33" s="387">
        <v>88.5</v>
      </c>
      <c r="C33" s="211">
        <v>49.3</v>
      </c>
      <c r="D33" s="388" t="s">
        <v>234</v>
      </c>
      <c r="E33" s="390">
        <f t="shared" si="0"/>
        <v>7.1428571428571397E-2</v>
      </c>
      <c r="F33" s="391">
        <f t="shared" si="1"/>
        <v>7.3428749222153256E-2</v>
      </c>
    </row>
    <row r="34" spans="1:6" ht="15">
      <c r="A34" s="386">
        <v>32416</v>
      </c>
      <c r="B34" s="387">
        <v>90.2</v>
      </c>
      <c r="C34" s="211">
        <v>50.2</v>
      </c>
      <c r="D34" s="388" t="s">
        <v>234</v>
      </c>
      <c r="E34" s="390">
        <f t="shared" si="0"/>
        <v>7.3809523809523769E-2</v>
      </c>
      <c r="F34" s="391">
        <f t="shared" si="1"/>
        <v>7.1384990848078145E-2</v>
      </c>
    </row>
    <row r="35" spans="1:6" ht="15">
      <c r="A35" s="386">
        <v>32508</v>
      </c>
      <c r="B35" s="387">
        <v>92</v>
      </c>
      <c r="C35" s="211">
        <v>51.2</v>
      </c>
      <c r="D35" s="388" t="s">
        <v>234</v>
      </c>
      <c r="E35" s="390">
        <f t="shared" si="0"/>
        <v>7.6023391812865437E-2</v>
      </c>
      <c r="F35" s="391">
        <f t="shared" si="1"/>
        <v>7.2563718140929545E-2</v>
      </c>
    </row>
    <row r="36" spans="1:6" ht="15">
      <c r="A36" s="386">
        <v>32598</v>
      </c>
      <c r="B36" s="387">
        <v>92.9</v>
      </c>
      <c r="C36" s="211">
        <v>51.7</v>
      </c>
      <c r="D36" s="388" t="s">
        <v>234</v>
      </c>
      <c r="E36" s="390">
        <f t="shared" si="0"/>
        <v>6.7816091954023161E-2</v>
      </c>
      <c r="F36" s="391">
        <f t="shared" si="1"/>
        <v>7.2250073724565045E-2</v>
      </c>
    </row>
    <row r="37" spans="1:6" ht="15">
      <c r="A37" s="386">
        <v>32689</v>
      </c>
      <c r="B37" s="387">
        <v>95.2</v>
      </c>
      <c r="C37" s="211">
        <v>53</v>
      </c>
      <c r="D37" s="388" t="s">
        <v>234</v>
      </c>
      <c r="E37" s="390">
        <f t="shared" si="0"/>
        <v>7.5706214689265527E-2</v>
      </c>
      <c r="F37" s="391">
        <f t="shared" si="1"/>
        <v>7.3333333333333472E-2</v>
      </c>
    </row>
    <row r="38" spans="1:6" ht="15">
      <c r="A38" s="386">
        <v>32781</v>
      </c>
      <c r="B38" s="387">
        <v>97.4</v>
      </c>
      <c r="C38" s="211">
        <v>54.2</v>
      </c>
      <c r="D38" s="388" t="s">
        <v>234</v>
      </c>
      <c r="E38" s="390">
        <f t="shared" si="0"/>
        <v>7.9822616407982272E-2</v>
      </c>
      <c r="F38" s="391">
        <f t="shared" si="1"/>
        <v>7.4886104783599139E-2</v>
      </c>
    </row>
    <row r="39" spans="1:6" ht="15">
      <c r="A39" s="386">
        <v>32873</v>
      </c>
      <c r="B39" s="387">
        <v>99.2</v>
      </c>
      <c r="C39" s="211">
        <v>55.2</v>
      </c>
      <c r="D39" s="388" t="s">
        <v>234</v>
      </c>
      <c r="E39" s="390">
        <f t="shared" si="0"/>
        <v>7.8260869565217384E-2</v>
      </c>
      <c r="F39" s="391">
        <f t="shared" si="1"/>
        <v>7.5482247693597904E-2</v>
      </c>
    </row>
    <row r="40" spans="1:6" ht="15">
      <c r="A40" s="386">
        <v>32963</v>
      </c>
      <c r="B40" s="387">
        <v>100.9</v>
      </c>
      <c r="C40" s="211">
        <v>56.2</v>
      </c>
      <c r="D40" s="388" t="s">
        <v>234</v>
      </c>
      <c r="E40" s="390">
        <f t="shared" si="0"/>
        <v>8.6114101184068925E-2</v>
      </c>
      <c r="F40" s="391">
        <f t="shared" si="1"/>
        <v>8.003300330033003E-2</v>
      </c>
    </row>
    <row r="41" spans="1:6" ht="15">
      <c r="A41" s="386">
        <v>33054</v>
      </c>
      <c r="B41" s="387">
        <v>102.5</v>
      </c>
      <c r="C41" s="211">
        <v>57.1</v>
      </c>
      <c r="D41" s="388" t="s">
        <v>234</v>
      </c>
      <c r="E41" s="390">
        <f t="shared" si="0"/>
        <v>7.6680672268907513E-2</v>
      </c>
      <c r="F41" s="391">
        <f t="shared" si="1"/>
        <v>8.0205238995409101E-2</v>
      </c>
    </row>
    <row r="42" spans="1:6" ht="15">
      <c r="A42" s="386">
        <v>33146</v>
      </c>
      <c r="B42" s="387">
        <v>103.3</v>
      </c>
      <c r="C42" s="211">
        <v>57.5</v>
      </c>
      <c r="D42" s="388" t="s">
        <v>234</v>
      </c>
      <c r="E42" s="390">
        <f t="shared" si="0"/>
        <v>6.0574948665297557E-2</v>
      </c>
      <c r="F42" s="391">
        <f t="shared" si="1"/>
        <v>7.5231788079470396E-2</v>
      </c>
    </row>
    <row r="43" spans="1:6" ht="15">
      <c r="A43" s="386">
        <v>33238</v>
      </c>
      <c r="B43" s="387">
        <v>106</v>
      </c>
      <c r="C43" s="211">
        <v>59</v>
      </c>
      <c r="D43" s="388" t="s">
        <v>234</v>
      </c>
      <c r="E43" s="390">
        <f t="shared" si="0"/>
        <v>6.8548387096774244E-2</v>
      </c>
      <c r="F43" s="391">
        <f t="shared" si="1"/>
        <v>7.2783987522744953E-2</v>
      </c>
    </row>
    <row r="44" spans="1:6" ht="15">
      <c r="A44" s="386">
        <v>33328</v>
      </c>
      <c r="B44" s="387">
        <v>105.8</v>
      </c>
      <c r="C44" s="211">
        <v>58.9</v>
      </c>
      <c r="D44" s="388" t="s">
        <v>234</v>
      </c>
      <c r="E44" s="390">
        <f t="shared" si="0"/>
        <v>4.8562933597621427E-2</v>
      </c>
      <c r="F44" s="391">
        <f t="shared" si="1"/>
        <v>6.3407181054239814E-2</v>
      </c>
    </row>
    <row r="45" spans="1:6" ht="15">
      <c r="A45" s="386">
        <v>33419</v>
      </c>
      <c r="B45" s="387">
        <v>106</v>
      </c>
      <c r="C45" s="211">
        <v>59</v>
      </c>
      <c r="D45" s="388" t="s">
        <v>234</v>
      </c>
      <c r="E45" s="390">
        <f t="shared" si="0"/>
        <v>3.4146341463414664E-2</v>
      </c>
      <c r="F45" s="391">
        <f t="shared" si="1"/>
        <v>5.2750000000000075E-2</v>
      </c>
    </row>
    <row r="46" spans="1:6" ht="15">
      <c r="A46" s="386">
        <v>33511</v>
      </c>
      <c r="B46" s="387">
        <v>106.6</v>
      </c>
      <c r="C46" s="211">
        <v>59.3</v>
      </c>
      <c r="D46" s="388" t="s">
        <v>234</v>
      </c>
      <c r="E46" s="390">
        <f t="shared" si="0"/>
        <v>3.1945788964181876E-2</v>
      </c>
      <c r="F46" s="391">
        <f t="shared" si="1"/>
        <v>4.5577728504557546E-2</v>
      </c>
    </row>
    <row r="47" spans="1:6" ht="15">
      <c r="A47" s="386">
        <v>33603</v>
      </c>
      <c r="B47" s="387">
        <v>107.6</v>
      </c>
      <c r="C47" s="211">
        <v>59.9</v>
      </c>
      <c r="D47" s="388" t="s">
        <v>234</v>
      </c>
      <c r="E47" s="390">
        <f t="shared" si="0"/>
        <v>1.5094339622641506E-2</v>
      </c>
      <c r="F47" s="391">
        <f t="shared" si="1"/>
        <v>3.222679912769566E-2</v>
      </c>
    </row>
    <row r="48" spans="1:6" ht="15">
      <c r="A48" s="386">
        <v>33694</v>
      </c>
      <c r="B48" s="387">
        <v>107.6</v>
      </c>
      <c r="C48" s="211">
        <v>59.9</v>
      </c>
      <c r="D48" s="388" t="s">
        <v>234</v>
      </c>
      <c r="E48" s="390">
        <f t="shared" si="0"/>
        <v>1.7013232514177634E-2</v>
      </c>
      <c r="F48" s="391">
        <f t="shared" si="1"/>
        <v>2.4425287356321768E-2</v>
      </c>
    </row>
    <row r="49" spans="1:6" ht="15">
      <c r="A49" s="386">
        <v>33785</v>
      </c>
      <c r="B49" s="387">
        <v>107.3</v>
      </c>
      <c r="C49" s="211">
        <v>59.7</v>
      </c>
      <c r="D49" s="388" t="s">
        <v>234</v>
      </c>
      <c r="E49" s="390">
        <f t="shared" si="0"/>
        <v>1.2264150943396279E-2</v>
      </c>
      <c r="F49" s="391">
        <f t="shared" si="1"/>
        <v>1.8997862740441462E-2</v>
      </c>
    </row>
    <row r="50" spans="1:6" ht="15">
      <c r="A50" s="386">
        <v>33877</v>
      </c>
      <c r="B50" s="387">
        <v>107.4</v>
      </c>
      <c r="C50" s="211">
        <v>59.8</v>
      </c>
      <c r="D50" s="388" t="s">
        <v>234</v>
      </c>
      <c r="E50" s="390">
        <f t="shared" si="0"/>
        <v>7.5046904315199114E-3</v>
      </c>
      <c r="F50" s="391">
        <f t="shared" si="1"/>
        <v>1.2959472196041544E-2</v>
      </c>
    </row>
    <row r="51" spans="1:6" ht="15">
      <c r="A51" s="386">
        <v>33969</v>
      </c>
      <c r="B51" s="387">
        <v>107.9</v>
      </c>
      <c r="C51" s="211">
        <v>60.1</v>
      </c>
      <c r="D51" s="388" t="s">
        <v>234</v>
      </c>
      <c r="E51" s="390">
        <f t="shared" si="0"/>
        <v>2.7881040892194786E-3</v>
      </c>
      <c r="F51" s="391">
        <f t="shared" si="1"/>
        <v>9.8591549295772296E-3</v>
      </c>
    </row>
    <row r="52" spans="1:6" ht="15">
      <c r="A52" s="386">
        <v>34059</v>
      </c>
      <c r="B52" s="387">
        <v>108.9</v>
      </c>
      <c r="C52" s="211">
        <v>60.6</v>
      </c>
      <c r="D52" s="388" t="s">
        <v>234</v>
      </c>
      <c r="E52" s="390">
        <f t="shared" si="0"/>
        <v>1.2081784386617223E-2</v>
      </c>
      <c r="F52" s="391">
        <f t="shared" si="1"/>
        <v>8.6489013557737859E-3</v>
      </c>
    </row>
    <row r="53" spans="1:6" ht="15">
      <c r="A53" s="386">
        <v>34150</v>
      </c>
      <c r="B53" s="387">
        <v>109.3</v>
      </c>
      <c r="C53" s="211">
        <v>60.8</v>
      </c>
      <c r="D53" s="388" t="s">
        <v>234</v>
      </c>
      <c r="E53" s="390">
        <f t="shared" si="0"/>
        <v>1.8639328984156656E-2</v>
      </c>
      <c r="F53" s="391">
        <f t="shared" si="1"/>
        <v>1.0254020041948531E-2</v>
      </c>
    </row>
    <row r="54" spans="1:6" ht="15">
      <c r="A54" s="386">
        <v>34242</v>
      </c>
      <c r="B54" s="387">
        <v>109.8</v>
      </c>
      <c r="C54" s="211">
        <v>61.1</v>
      </c>
      <c r="D54" s="388" t="s">
        <v>234</v>
      </c>
      <c r="E54" s="390">
        <f t="shared" si="0"/>
        <v>2.2346368715083775E-2</v>
      </c>
      <c r="F54" s="391">
        <f t="shared" si="1"/>
        <v>1.3956734124215053E-2</v>
      </c>
    </row>
    <row r="55" spans="1:6" ht="15">
      <c r="A55" s="386">
        <v>34334</v>
      </c>
      <c r="B55" s="387">
        <v>110</v>
      </c>
      <c r="C55" s="211">
        <v>61.2</v>
      </c>
      <c r="D55" s="388" t="s">
        <v>234</v>
      </c>
      <c r="E55" s="390">
        <f t="shared" si="0"/>
        <v>1.9462465245597693E-2</v>
      </c>
      <c r="F55" s="391">
        <f t="shared" si="1"/>
        <v>1.8131101813110284E-2</v>
      </c>
    </row>
    <row r="56" spans="1:6" ht="15">
      <c r="A56" s="386">
        <v>34424</v>
      </c>
      <c r="B56" s="387">
        <v>110.4</v>
      </c>
      <c r="C56" s="211">
        <v>61.5</v>
      </c>
      <c r="D56" s="388" t="s">
        <v>234</v>
      </c>
      <c r="E56" s="390">
        <f t="shared" si="0"/>
        <v>1.377410468319562E-2</v>
      </c>
      <c r="F56" s="391">
        <f t="shared" si="1"/>
        <v>1.8539976825028948E-2</v>
      </c>
    </row>
    <row r="57" spans="1:6" ht="15">
      <c r="A57" s="386">
        <v>34515</v>
      </c>
      <c r="B57" s="387">
        <v>111.2</v>
      </c>
      <c r="C57" s="211">
        <v>61.9</v>
      </c>
      <c r="D57" s="388" t="s">
        <v>234</v>
      </c>
      <c r="E57" s="390">
        <f t="shared" si="0"/>
        <v>1.7383348581884839E-2</v>
      </c>
      <c r="F57" s="391">
        <f t="shared" si="1"/>
        <v>1.8223760092272112E-2</v>
      </c>
    </row>
    <row r="58" spans="1:6" ht="15">
      <c r="A58" s="386">
        <v>34607</v>
      </c>
      <c r="B58" s="387">
        <v>111.9</v>
      </c>
      <c r="C58" s="211">
        <v>62.3</v>
      </c>
      <c r="D58" s="388" t="s">
        <v>234</v>
      </c>
      <c r="E58" s="390">
        <f t="shared" si="0"/>
        <v>1.9125683060109422E-2</v>
      </c>
      <c r="F58" s="391">
        <f t="shared" si="1"/>
        <v>1.7435191557696683E-2</v>
      </c>
    </row>
    <row r="59" spans="1:6" ht="15">
      <c r="A59" s="386">
        <v>34699</v>
      </c>
      <c r="B59" s="387">
        <v>112.8</v>
      </c>
      <c r="C59" s="211">
        <v>62.8</v>
      </c>
      <c r="D59" s="388" t="s">
        <v>234</v>
      </c>
      <c r="E59" s="390">
        <f t="shared" si="0"/>
        <v>2.5454545454545396E-2</v>
      </c>
      <c r="F59" s="391">
        <f t="shared" ref="F59:F122" si="2">SUM(B56:B59)/SUM(B52:B55)-1</f>
        <v>1.8949771689497741E-2</v>
      </c>
    </row>
    <row r="60" spans="1:6" ht="15">
      <c r="A60" s="386">
        <v>34789</v>
      </c>
      <c r="B60" s="387">
        <v>114.7</v>
      </c>
      <c r="C60" s="211">
        <v>63.8</v>
      </c>
      <c r="D60" s="388" t="s">
        <v>234</v>
      </c>
      <c r="E60" s="390">
        <f t="shared" si="0"/>
        <v>3.8949275362318847E-2</v>
      </c>
      <c r="F60" s="391">
        <f t="shared" si="2"/>
        <v>2.5255972696245799E-2</v>
      </c>
    </row>
    <row r="61" spans="1:6" ht="15">
      <c r="A61" s="386">
        <v>34880</v>
      </c>
      <c r="B61" s="387">
        <v>116.2</v>
      </c>
      <c r="C61" s="211">
        <v>64.7</v>
      </c>
      <c r="D61" s="388" t="s">
        <v>234</v>
      </c>
      <c r="E61" s="390">
        <f t="shared" si="0"/>
        <v>4.496402877697836E-2</v>
      </c>
      <c r="F61" s="391">
        <f t="shared" si="2"/>
        <v>3.2170367014046075E-2</v>
      </c>
    </row>
    <row r="62" spans="1:6" ht="15">
      <c r="A62" s="386">
        <v>34972</v>
      </c>
      <c r="B62" s="387">
        <v>117.6</v>
      </c>
      <c r="C62" s="211">
        <v>65.5</v>
      </c>
      <c r="D62" s="388" t="s">
        <v>234</v>
      </c>
      <c r="E62" s="390">
        <f t="shared" si="0"/>
        <v>5.0938337801608391E-2</v>
      </c>
      <c r="F62" s="391">
        <f t="shared" si="2"/>
        <v>4.0135287485907556E-2</v>
      </c>
    </row>
    <row r="63" spans="1:6" ht="15">
      <c r="A63" s="386">
        <v>35064</v>
      </c>
      <c r="B63" s="387">
        <v>118.5</v>
      </c>
      <c r="C63" s="211">
        <v>66</v>
      </c>
      <c r="D63" s="388" t="s">
        <v>234</v>
      </c>
      <c r="E63" s="390">
        <f t="shared" si="0"/>
        <v>5.0531914893616969E-2</v>
      </c>
      <c r="F63" s="391">
        <f t="shared" si="2"/>
        <v>4.6381357831055237E-2</v>
      </c>
    </row>
    <row r="64" spans="1:6" ht="15">
      <c r="A64" s="386">
        <v>35155</v>
      </c>
      <c r="B64" s="387">
        <v>119</v>
      </c>
      <c r="C64" s="211">
        <v>66.2</v>
      </c>
      <c r="D64" s="388" t="s">
        <v>234</v>
      </c>
      <c r="E64" s="390">
        <f t="shared" si="0"/>
        <v>3.7489102005231034E-2</v>
      </c>
      <c r="F64" s="391">
        <f t="shared" si="2"/>
        <v>4.593874833555267E-2</v>
      </c>
    </row>
    <row r="65" spans="1:6" ht="15">
      <c r="A65" s="386">
        <v>35246</v>
      </c>
      <c r="B65" s="387">
        <v>119.8</v>
      </c>
      <c r="C65" s="211">
        <v>66.7</v>
      </c>
      <c r="D65" s="388" t="s">
        <v>234</v>
      </c>
      <c r="E65" s="390">
        <f t="shared" si="0"/>
        <v>3.0981067125645412E-2</v>
      </c>
      <c r="F65" s="391">
        <f t="shared" si="2"/>
        <v>4.2361720807726266E-2</v>
      </c>
    </row>
    <row r="66" spans="1:6" ht="15">
      <c r="A66" s="386">
        <v>35338</v>
      </c>
      <c r="B66" s="387">
        <v>120.1</v>
      </c>
      <c r="C66" s="211">
        <v>66.900000000000006</v>
      </c>
      <c r="D66" s="388" t="s">
        <v>234</v>
      </c>
      <c r="E66" s="390">
        <f t="shared" si="0"/>
        <v>2.1258503401360596E-2</v>
      </c>
      <c r="F66" s="391">
        <f t="shared" si="2"/>
        <v>3.4901365705614529E-2</v>
      </c>
    </row>
    <row r="67" spans="1:6" ht="15">
      <c r="A67" s="386">
        <v>35430</v>
      </c>
      <c r="B67" s="387">
        <v>120.3</v>
      </c>
      <c r="C67" s="211">
        <v>67</v>
      </c>
      <c r="D67" s="388" t="s">
        <v>234</v>
      </c>
      <c r="E67" s="390">
        <f t="shared" si="0"/>
        <v>1.51898734177216E-2</v>
      </c>
      <c r="F67" s="391">
        <f t="shared" si="2"/>
        <v>2.6124197002141303E-2</v>
      </c>
    </row>
    <row r="68" spans="1:6" ht="15">
      <c r="A68" s="386">
        <v>35520</v>
      </c>
      <c r="B68" s="387">
        <v>120.5</v>
      </c>
      <c r="C68" s="211">
        <v>67.099999999999994</v>
      </c>
      <c r="D68" s="388" t="s">
        <v>234</v>
      </c>
      <c r="E68" s="390">
        <f t="shared" si="0"/>
        <v>1.2605042016806678E-2</v>
      </c>
      <c r="F68" s="391">
        <f t="shared" si="2"/>
        <v>1.9944833439422771E-2</v>
      </c>
    </row>
    <row r="69" spans="1:6" ht="15">
      <c r="A69" s="386">
        <v>35611</v>
      </c>
      <c r="B69" s="387">
        <v>120.2</v>
      </c>
      <c r="C69" s="211">
        <v>66.900000000000006</v>
      </c>
      <c r="D69" s="388" t="s">
        <v>234</v>
      </c>
      <c r="E69" s="390">
        <f t="shared" si="0"/>
        <v>3.3388981636059967E-3</v>
      </c>
      <c r="F69" s="391">
        <f t="shared" si="2"/>
        <v>1.305538008001661E-2</v>
      </c>
    </row>
    <row r="70" spans="1:6" ht="15">
      <c r="A70" s="386">
        <v>35703</v>
      </c>
      <c r="B70" s="387">
        <v>119.7</v>
      </c>
      <c r="C70" s="211">
        <v>66.599999999999994</v>
      </c>
      <c r="D70" s="388" t="s">
        <v>234</v>
      </c>
      <c r="E70" s="390">
        <f t="shared" si="0"/>
        <v>-3.3305578684429404E-3</v>
      </c>
      <c r="F70" s="391">
        <f t="shared" si="2"/>
        <v>6.9124423963133896E-3</v>
      </c>
    </row>
    <row r="71" spans="1:6" ht="15">
      <c r="A71" s="386">
        <v>35795</v>
      </c>
      <c r="B71" s="387">
        <v>120</v>
      </c>
      <c r="C71" s="211">
        <v>66.8</v>
      </c>
      <c r="D71" s="388" t="s">
        <v>234</v>
      </c>
      <c r="E71" s="390">
        <f t="shared" si="0"/>
        <v>-2.4937655860348684E-3</v>
      </c>
      <c r="F71" s="391">
        <f t="shared" si="2"/>
        <v>2.5041736227044975E-3</v>
      </c>
    </row>
    <row r="72" spans="1:6" ht="15">
      <c r="A72" s="386">
        <v>35885</v>
      </c>
      <c r="B72" s="387">
        <v>120.3</v>
      </c>
      <c r="C72" s="211">
        <v>67</v>
      </c>
      <c r="D72" s="388" t="s">
        <v>234</v>
      </c>
      <c r="E72" s="390">
        <f t="shared" si="0"/>
        <v>-1.6597510373443924E-3</v>
      </c>
      <c r="F72" s="391">
        <f t="shared" si="2"/>
        <v>-1.0401497815685223E-3</v>
      </c>
    </row>
    <row r="73" spans="1:6" ht="15">
      <c r="A73" s="386">
        <v>35976</v>
      </c>
      <c r="B73" s="387">
        <v>121</v>
      </c>
      <c r="C73" s="211">
        <v>67.400000000000006</v>
      </c>
      <c r="D73" s="388" t="s">
        <v>234</v>
      </c>
      <c r="E73" s="390">
        <f t="shared" si="0"/>
        <v>6.6555740432612254E-3</v>
      </c>
      <c r="F73" s="391">
        <f t="shared" si="2"/>
        <v>-2.0785699438774508E-4</v>
      </c>
    </row>
    <row r="74" spans="1:6" ht="15">
      <c r="A74" s="386">
        <v>36068</v>
      </c>
      <c r="B74" s="387">
        <v>121.3</v>
      </c>
      <c r="C74" s="211">
        <v>67.5</v>
      </c>
      <c r="D74" s="388" t="s">
        <v>234</v>
      </c>
      <c r="E74" s="390">
        <f t="shared" si="0"/>
        <v>1.3366750208855471E-2</v>
      </c>
      <c r="F74" s="391">
        <f t="shared" si="2"/>
        <v>3.9525691699604515E-3</v>
      </c>
    </row>
    <row r="75" spans="1:6" ht="15">
      <c r="A75" s="386">
        <v>36160</v>
      </c>
      <c r="B75" s="387">
        <v>121.9</v>
      </c>
      <c r="C75" s="211">
        <v>67.8</v>
      </c>
      <c r="D75" s="388" t="s">
        <v>234</v>
      </c>
      <c r="E75" s="390">
        <f t="shared" si="0"/>
        <v>1.5833333333333366E-2</v>
      </c>
      <c r="F75" s="391">
        <f t="shared" si="2"/>
        <v>8.5345545378852083E-3</v>
      </c>
    </row>
    <row r="76" spans="1:6" ht="15">
      <c r="A76" s="386">
        <v>36250</v>
      </c>
      <c r="B76" s="387">
        <v>121.8</v>
      </c>
      <c r="C76" s="211">
        <v>67.8</v>
      </c>
      <c r="D76" s="388" t="s">
        <v>234</v>
      </c>
      <c r="E76" s="390">
        <f t="shared" si="0"/>
        <v>1.2468827930174564E-2</v>
      </c>
      <c r="F76" s="391">
        <f t="shared" si="2"/>
        <v>1.2078300708038503E-2</v>
      </c>
    </row>
    <row r="77" spans="1:6" ht="15">
      <c r="A77" s="386">
        <v>36341</v>
      </c>
      <c r="B77" s="387">
        <v>122.3</v>
      </c>
      <c r="C77" s="211">
        <v>68.099999999999994</v>
      </c>
      <c r="D77" s="388" t="s">
        <v>234</v>
      </c>
      <c r="E77" s="390">
        <f t="shared" si="0"/>
        <v>1.074380165289246E-2</v>
      </c>
      <c r="F77" s="391">
        <f t="shared" si="2"/>
        <v>1.3097713097713015E-2</v>
      </c>
    </row>
    <row r="78" spans="1:6" ht="15">
      <c r="A78" s="386">
        <v>36433</v>
      </c>
      <c r="B78" s="387">
        <v>123.4</v>
      </c>
      <c r="C78" s="211">
        <v>68.7</v>
      </c>
      <c r="D78" s="388" t="s">
        <v>234</v>
      </c>
      <c r="E78" s="390">
        <f t="shared" si="0"/>
        <v>1.7312448474855691E-2</v>
      </c>
      <c r="F78" s="391">
        <f t="shared" si="2"/>
        <v>1.4090343970161623E-2</v>
      </c>
    </row>
    <row r="79" spans="1:6" ht="15">
      <c r="A79" s="386">
        <v>36525</v>
      </c>
      <c r="B79" s="387">
        <v>124.1</v>
      </c>
      <c r="C79" s="211">
        <v>69.099999999999994</v>
      </c>
      <c r="D79" s="388" t="s">
        <v>234</v>
      </c>
      <c r="E79" s="390">
        <f t="shared" si="0"/>
        <v>1.8047579983593076E-2</v>
      </c>
      <c r="F79" s="391">
        <f t="shared" si="2"/>
        <v>1.465428276573788E-2</v>
      </c>
    </row>
    <row r="80" spans="1:6" ht="15">
      <c r="A80" s="386">
        <v>36616</v>
      </c>
      <c r="B80" s="387">
        <v>125.2</v>
      </c>
      <c r="C80" s="211">
        <v>69.7</v>
      </c>
      <c r="D80" s="388" t="s">
        <v>234</v>
      </c>
      <c r="E80" s="390">
        <f t="shared" si="0"/>
        <v>2.791461412151075E-2</v>
      </c>
      <c r="F80" s="391">
        <f t="shared" si="2"/>
        <v>1.8518518518518379E-2</v>
      </c>
    </row>
    <row r="81" spans="1:6" ht="15">
      <c r="A81" s="386">
        <v>36707</v>
      </c>
      <c r="B81" s="387">
        <v>126.2</v>
      </c>
      <c r="C81" s="211">
        <v>70.2</v>
      </c>
      <c r="D81" s="388" t="s">
        <v>234</v>
      </c>
      <c r="E81" s="390">
        <f t="shared" si="0"/>
        <v>3.1888798037612576E-2</v>
      </c>
      <c r="F81" s="391">
        <f t="shared" si="2"/>
        <v>2.3804637800123096E-2</v>
      </c>
    </row>
    <row r="82" spans="1:6" ht="15">
      <c r="A82" s="386">
        <v>36799</v>
      </c>
      <c r="B82" s="387">
        <v>130.9</v>
      </c>
      <c r="C82" s="211">
        <v>72.900000000000006</v>
      </c>
      <c r="D82" s="388" t="s">
        <v>234</v>
      </c>
      <c r="E82" s="390">
        <f t="shared" si="0"/>
        <v>6.0777957860615794E-2</v>
      </c>
      <c r="F82" s="391">
        <f t="shared" si="2"/>
        <v>3.4736411932979161E-2</v>
      </c>
    </row>
    <row r="83" spans="1:6" ht="15">
      <c r="A83" s="386">
        <v>36891</v>
      </c>
      <c r="B83" s="387">
        <v>131.30000000000001</v>
      </c>
      <c r="C83" s="211">
        <v>73.099999999999994</v>
      </c>
      <c r="D83" s="388" t="s">
        <v>234</v>
      </c>
      <c r="E83" s="390">
        <f t="shared" si="0"/>
        <v>5.8017727639001038E-2</v>
      </c>
      <c r="F83" s="391">
        <f t="shared" si="2"/>
        <v>4.475183075671274E-2</v>
      </c>
    </row>
    <row r="84" spans="1:6" ht="15">
      <c r="A84" s="386">
        <v>36981</v>
      </c>
      <c r="B84" s="387">
        <v>132.69999999999999</v>
      </c>
      <c r="C84" s="211">
        <v>73.900000000000006</v>
      </c>
      <c r="D84" s="388" t="s">
        <v>234</v>
      </c>
      <c r="E84" s="390">
        <f t="shared" si="0"/>
        <v>5.9904153354632506E-2</v>
      </c>
      <c r="F84" s="391">
        <f t="shared" si="2"/>
        <v>5.2727272727272956E-2</v>
      </c>
    </row>
    <row r="85" spans="1:6" ht="15">
      <c r="A85" s="386">
        <v>37072</v>
      </c>
      <c r="B85" s="387">
        <v>133.80000000000001</v>
      </c>
      <c r="C85" s="211">
        <v>74.5</v>
      </c>
      <c r="D85" s="388" t="s">
        <v>234</v>
      </c>
      <c r="E85" s="390">
        <f t="shared" si="0"/>
        <v>6.0221870047543646E-2</v>
      </c>
      <c r="F85" s="391">
        <f t="shared" si="2"/>
        <v>5.9731409100020283E-2</v>
      </c>
    </row>
    <row r="86" spans="1:6" ht="15">
      <c r="A86" s="386">
        <v>37164</v>
      </c>
      <c r="B86" s="387">
        <v>134.19999999999999</v>
      </c>
      <c r="C86" s="211">
        <v>74.7</v>
      </c>
      <c r="D86" s="388" t="s">
        <v>234</v>
      </c>
      <c r="E86" s="390">
        <f t="shared" si="0"/>
        <v>2.5210084033613356E-2</v>
      </c>
      <c r="F86" s="391">
        <f t="shared" si="2"/>
        <v>5.0552922590837435E-2</v>
      </c>
    </row>
    <row r="87" spans="1:6" ht="15">
      <c r="A87" s="386">
        <v>37256</v>
      </c>
      <c r="B87" s="387">
        <v>135.4</v>
      </c>
      <c r="C87" s="211">
        <v>75.400000000000006</v>
      </c>
      <c r="D87" s="388" t="s">
        <v>234</v>
      </c>
      <c r="E87" s="390">
        <f t="shared" si="0"/>
        <v>3.1226199543031186E-2</v>
      </c>
      <c r="F87" s="391">
        <f t="shared" si="2"/>
        <v>4.3808411214953269E-2</v>
      </c>
    </row>
    <row r="88" spans="1:6" ht="15">
      <c r="A88" s="386">
        <v>37346</v>
      </c>
      <c r="B88" s="387">
        <v>136.6</v>
      </c>
      <c r="C88" s="211">
        <v>76.099999999999994</v>
      </c>
      <c r="D88" s="388" t="s">
        <v>234</v>
      </c>
      <c r="E88" s="390">
        <f t="shared" si="0"/>
        <v>2.9389600602863553E-2</v>
      </c>
      <c r="F88" s="391">
        <f t="shared" si="2"/>
        <v>3.6269430051813378E-2</v>
      </c>
    </row>
    <row r="89" spans="1:6" ht="15">
      <c r="A89" s="386">
        <v>37437</v>
      </c>
      <c r="B89" s="387">
        <v>137.6</v>
      </c>
      <c r="C89" s="211">
        <v>76.599999999999994</v>
      </c>
      <c r="D89" s="388" t="s">
        <v>234</v>
      </c>
      <c r="E89" s="390">
        <f t="shared" ref="E89:E129" si="3">(B89/B85)-1</f>
        <v>2.8400597907324299E-2</v>
      </c>
      <c r="F89" s="391">
        <f t="shared" si="2"/>
        <v>2.8560620389634916E-2</v>
      </c>
    </row>
    <row r="90" spans="1:6" ht="15">
      <c r="A90" s="386">
        <v>37529</v>
      </c>
      <c r="B90" s="387">
        <v>138.5</v>
      </c>
      <c r="C90" s="211">
        <v>77.099999999999994</v>
      </c>
      <c r="D90" s="388" t="s">
        <v>234</v>
      </c>
      <c r="E90" s="390">
        <f t="shared" si="3"/>
        <v>3.2041728763040345E-2</v>
      </c>
      <c r="F90" s="391">
        <f t="shared" si="2"/>
        <v>3.0263157894736992E-2</v>
      </c>
    </row>
    <row r="91" spans="1:6" ht="15">
      <c r="A91" s="386">
        <v>37621</v>
      </c>
      <c r="B91" s="387">
        <v>139.5</v>
      </c>
      <c r="C91" s="211">
        <v>77.599999999999994</v>
      </c>
      <c r="D91" s="388" t="s">
        <v>234</v>
      </c>
      <c r="E91" s="390">
        <f t="shared" si="3"/>
        <v>3.0280649926144765E-2</v>
      </c>
      <c r="F91" s="391">
        <f t="shared" si="2"/>
        <v>3.0031710501772002E-2</v>
      </c>
    </row>
    <row r="92" spans="1:6" ht="15">
      <c r="A92" s="386">
        <v>37711</v>
      </c>
      <c r="B92" s="387">
        <v>141.30000000000001</v>
      </c>
      <c r="C92" s="211">
        <v>78.599999999999994</v>
      </c>
      <c r="D92" s="388" t="s">
        <v>234</v>
      </c>
      <c r="E92" s="390">
        <f t="shared" si="3"/>
        <v>3.4407027818448066E-2</v>
      </c>
      <c r="F92" s="391">
        <f t="shared" si="2"/>
        <v>3.1296296296296378E-2</v>
      </c>
    </row>
    <row r="93" spans="1:6" ht="15">
      <c r="A93" s="386">
        <v>37802</v>
      </c>
      <c r="B93" s="387">
        <v>141.30000000000001</v>
      </c>
      <c r="C93" s="211">
        <v>78.599999999999994</v>
      </c>
      <c r="D93" s="388" t="s">
        <v>234</v>
      </c>
      <c r="E93" s="390">
        <f t="shared" si="3"/>
        <v>2.6889534883721034E-2</v>
      </c>
      <c r="F93" s="391">
        <f t="shared" si="2"/>
        <v>3.0893710923133311E-2</v>
      </c>
    </row>
    <row r="94" spans="1:6" ht="15">
      <c r="A94" s="386">
        <v>37894</v>
      </c>
      <c r="B94" s="392">
        <v>142.1</v>
      </c>
      <c r="C94" s="211">
        <v>79.099999999999994</v>
      </c>
      <c r="D94" s="388" t="s">
        <v>234</v>
      </c>
      <c r="E94" s="390">
        <f t="shared" si="3"/>
        <v>2.5992779783393427E-2</v>
      </c>
      <c r="F94" s="391">
        <f t="shared" si="2"/>
        <v>2.9374201787994991E-2</v>
      </c>
    </row>
    <row r="95" spans="1:6" ht="15">
      <c r="A95" s="386">
        <v>37986</v>
      </c>
      <c r="B95" s="392">
        <v>142.80000000000001</v>
      </c>
      <c r="C95" s="211">
        <v>79.5</v>
      </c>
      <c r="D95" s="388" t="s">
        <v>234</v>
      </c>
      <c r="E95" s="390">
        <f t="shared" si="3"/>
        <v>2.3655913978494647E-2</v>
      </c>
      <c r="F95" s="391">
        <f t="shared" si="2"/>
        <v>2.7707352408547603E-2</v>
      </c>
    </row>
    <row r="96" spans="1:6" ht="15">
      <c r="A96" s="386">
        <v>38077</v>
      </c>
      <c r="B96" s="387">
        <v>144.1</v>
      </c>
      <c r="C96" s="211">
        <v>80.2</v>
      </c>
      <c r="D96" s="388" t="s">
        <v>234</v>
      </c>
      <c r="E96" s="390">
        <f t="shared" si="3"/>
        <v>1.9815994338287179E-2</v>
      </c>
      <c r="F96" s="391">
        <f t="shared" si="2"/>
        <v>2.4061770515352521E-2</v>
      </c>
    </row>
    <row r="97" spans="1:6" ht="15">
      <c r="A97" s="386">
        <v>38168</v>
      </c>
      <c r="B97" s="387">
        <v>144.80000000000001</v>
      </c>
      <c r="C97" s="211">
        <v>80.599999999999994</v>
      </c>
      <c r="D97" s="388" t="s">
        <v>234</v>
      </c>
      <c r="E97" s="390">
        <f t="shared" si="3"/>
        <v>2.4769992922859085E-2</v>
      </c>
      <c r="F97" s="391">
        <f>SUM(B94:B97)/SUM(B90:B93)-1</f>
        <v>2.3546200499464653E-2</v>
      </c>
    </row>
    <row r="98" spans="1:6" ht="15">
      <c r="A98" s="386">
        <v>38260</v>
      </c>
      <c r="B98" s="387">
        <v>145.4</v>
      </c>
      <c r="C98" s="211">
        <v>80.900000000000006</v>
      </c>
      <c r="D98" s="388" t="s">
        <v>234</v>
      </c>
      <c r="E98" s="390">
        <f t="shared" si="3"/>
        <v>2.3223082336382816E-2</v>
      </c>
      <c r="F98" s="391">
        <f t="shared" si="2"/>
        <v>2.286423254165193E-2</v>
      </c>
    </row>
    <row r="99" spans="1:6" ht="15">
      <c r="A99" s="386">
        <v>38352</v>
      </c>
      <c r="B99" s="387">
        <v>146.5</v>
      </c>
      <c r="C99" s="211">
        <v>81.5</v>
      </c>
      <c r="D99" s="388" t="s">
        <v>234</v>
      </c>
      <c r="E99" s="390">
        <f t="shared" si="3"/>
        <v>2.5910364145658171E-2</v>
      </c>
      <c r="F99" s="391">
        <f t="shared" si="2"/>
        <v>2.343612334801759E-2</v>
      </c>
    </row>
    <row r="100" spans="1:6" ht="15">
      <c r="A100" s="386">
        <v>38442</v>
      </c>
      <c r="B100" s="387">
        <v>147.5</v>
      </c>
      <c r="C100" s="211">
        <v>82.1</v>
      </c>
      <c r="D100" s="388" t="s">
        <v>234</v>
      </c>
      <c r="E100" s="390">
        <f t="shared" si="3"/>
        <v>2.3594725884802159E-2</v>
      </c>
      <c r="F100" s="391">
        <f t="shared" si="2"/>
        <v>2.4373136945467389E-2</v>
      </c>
    </row>
    <row r="101" spans="1:6" ht="15">
      <c r="A101" s="386">
        <v>38533</v>
      </c>
      <c r="B101" s="387">
        <v>148.4</v>
      </c>
      <c r="C101" s="211">
        <v>82.6</v>
      </c>
      <c r="D101" s="388" t="s">
        <v>234</v>
      </c>
      <c r="E101" s="390">
        <f t="shared" si="3"/>
        <v>2.4861878453038555E-2</v>
      </c>
      <c r="F101" s="391">
        <f t="shared" si="2"/>
        <v>2.4398745207389272E-2</v>
      </c>
    </row>
    <row r="102" spans="1:6" ht="15">
      <c r="A102" s="386">
        <v>38625</v>
      </c>
      <c r="B102" s="387">
        <v>149.80000000000001</v>
      </c>
      <c r="C102" s="211">
        <v>83.4</v>
      </c>
      <c r="D102" s="388" t="s">
        <v>234</v>
      </c>
      <c r="E102" s="390">
        <f t="shared" si="3"/>
        <v>3.0261348005502064E-2</v>
      </c>
      <c r="F102" s="391">
        <f t="shared" si="2"/>
        <v>2.6165309305146378E-2</v>
      </c>
    </row>
    <row r="103" spans="1:6" ht="15">
      <c r="A103" s="386">
        <v>38717</v>
      </c>
      <c r="B103" s="387">
        <v>150.6</v>
      </c>
      <c r="C103" s="211">
        <v>83.8</v>
      </c>
      <c r="D103" s="388" t="s">
        <v>234</v>
      </c>
      <c r="E103" s="390">
        <f t="shared" si="3"/>
        <v>2.7986348122866822E-2</v>
      </c>
      <c r="F103" s="391">
        <f t="shared" si="2"/>
        <v>2.6687327823691431E-2</v>
      </c>
    </row>
    <row r="104" spans="1:6" ht="15">
      <c r="A104" s="386">
        <v>38807</v>
      </c>
      <c r="B104" s="387">
        <v>151.9</v>
      </c>
      <c r="C104" s="211">
        <v>84.5</v>
      </c>
      <c r="D104" s="388" t="s">
        <v>234</v>
      </c>
      <c r="E104" s="390">
        <f t="shared" si="3"/>
        <v>2.9830508474576245E-2</v>
      </c>
      <c r="F104" s="391">
        <f t="shared" si="2"/>
        <v>2.8243752139678113E-2</v>
      </c>
    </row>
    <row r="105" spans="1:6" ht="15">
      <c r="A105" s="386">
        <v>38898</v>
      </c>
      <c r="B105" s="387">
        <v>154.30000000000001</v>
      </c>
      <c r="C105" s="211">
        <v>85.9</v>
      </c>
      <c r="D105" s="388" t="s">
        <v>234</v>
      </c>
      <c r="E105" s="390">
        <f t="shared" si="3"/>
        <v>3.9757412398921943E-2</v>
      </c>
      <c r="F105" s="391">
        <f t="shared" si="2"/>
        <v>3.1983667914256442E-2</v>
      </c>
    </row>
    <row r="106" spans="1:6" ht="15">
      <c r="A106" s="386">
        <v>38990</v>
      </c>
      <c r="B106" s="387">
        <v>155.69999999999999</v>
      </c>
      <c r="C106" s="211">
        <v>86.7</v>
      </c>
      <c r="D106" s="388" t="s">
        <v>234</v>
      </c>
      <c r="E106" s="390">
        <f t="shared" si="3"/>
        <v>3.9385847797062556E-2</v>
      </c>
      <c r="F106" s="391">
        <f t="shared" si="2"/>
        <v>3.4278959810874587E-2</v>
      </c>
    </row>
    <row r="107" spans="1:6" ht="15">
      <c r="A107" s="386">
        <v>39082</v>
      </c>
      <c r="B107" s="387">
        <v>155.5</v>
      </c>
      <c r="C107" s="211">
        <v>86.6</v>
      </c>
      <c r="D107" s="388" t="s">
        <v>234</v>
      </c>
      <c r="E107" s="390">
        <f t="shared" si="3"/>
        <v>3.253652058432932E-2</v>
      </c>
      <c r="F107" s="391">
        <f t="shared" si="2"/>
        <v>3.5384873385879922E-2</v>
      </c>
    </row>
    <row r="108" spans="1:6" ht="15">
      <c r="A108" s="386">
        <v>39172</v>
      </c>
      <c r="B108" s="387">
        <v>155.6</v>
      </c>
      <c r="C108" s="211">
        <v>86.6</v>
      </c>
      <c r="D108" s="388" t="s">
        <v>234</v>
      </c>
      <c r="E108" s="390">
        <f t="shared" si="3"/>
        <v>2.4358130348913765E-2</v>
      </c>
      <c r="F108" s="391">
        <f t="shared" si="2"/>
        <v>3.3960379557183229E-2</v>
      </c>
    </row>
    <row r="109" spans="1:6" ht="15">
      <c r="A109" s="386">
        <v>39263</v>
      </c>
      <c r="B109" s="387">
        <v>157.5</v>
      </c>
      <c r="C109" s="211">
        <v>87.7</v>
      </c>
      <c r="D109" s="388" t="s">
        <v>234</v>
      </c>
      <c r="E109" s="390">
        <f t="shared" si="3"/>
        <v>2.0738820479585085E-2</v>
      </c>
      <c r="F109" s="391">
        <f t="shared" si="2"/>
        <v>2.9179030662710215E-2</v>
      </c>
    </row>
    <row r="110" spans="1:6" ht="15">
      <c r="A110" s="386">
        <v>39355</v>
      </c>
      <c r="B110" s="387">
        <v>158.6</v>
      </c>
      <c r="C110" s="211">
        <v>88.3</v>
      </c>
      <c r="D110" s="388" t="s">
        <v>234</v>
      </c>
      <c r="E110" s="390">
        <f t="shared" si="3"/>
        <v>1.862556197816323E-2</v>
      </c>
      <c r="F110" s="391">
        <f t="shared" si="2"/>
        <v>2.4000000000000021E-2</v>
      </c>
    </row>
    <row r="111" spans="1:6" ht="15">
      <c r="A111" s="386">
        <v>39447</v>
      </c>
      <c r="B111" s="387">
        <v>160.1</v>
      </c>
      <c r="C111" s="211">
        <v>89.1</v>
      </c>
      <c r="D111" s="388" t="s">
        <v>234</v>
      </c>
      <c r="E111" s="390">
        <f t="shared" si="3"/>
        <v>2.9581993569131715E-2</v>
      </c>
      <c r="F111" s="391">
        <f t="shared" si="2"/>
        <v>2.3323615160349753E-2</v>
      </c>
    </row>
    <row r="112" spans="1:6" ht="15">
      <c r="A112" s="386">
        <v>39538</v>
      </c>
      <c r="B112" s="387">
        <v>162.19999999999999</v>
      </c>
      <c r="C112" s="211">
        <v>90.3</v>
      </c>
      <c r="D112" s="388" t="s">
        <v>234</v>
      </c>
      <c r="E112" s="390">
        <f t="shared" si="3"/>
        <v>4.2416452442159303E-2</v>
      </c>
      <c r="F112" s="391">
        <f t="shared" si="2"/>
        <v>2.785380776042512E-2</v>
      </c>
    </row>
    <row r="113" spans="1:6" ht="15">
      <c r="A113" s="386">
        <v>39629</v>
      </c>
      <c r="B113" s="387">
        <v>164.6</v>
      </c>
      <c r="C113" s="211">
        <v>91.6</v>
      </c>
      <c r="D113" s="388" t="s">
        <v>234</v>
      </c>
      <c r="E113" s="390">
        <f t="shared" si="3"/>
        <v>4.5079365079365052E-2</v>
      </c>
      <c r="F113" s="391">
        <f t="shared" si="2"/>
        <v>3.3958032996956655E-2</v>
      </c>
    </row>
    <row r="114" spans="1:6" ht="15">
      <c r="A114" s="386">
        <v>39721</v>
      </c>
      <c r="B114" s="387">
        <v>166.5</v>
      </c>
      <c r="C114" s="211">
        <v>92.7</v>
      </c>
      <c r="D114" s="388" t="s">
        <v>234</v>
      </c>
      <c r="E114" s="390">
        <f t="shared" si="3"/>
        <v>4.9810844892812067E-2</v>
      </c>
      <c r="F114" s="391">
        <f t="shared" si="2"/>
        <v>4.1772959183673297E-2</v>
      </c>
    </row>
    <row r="115" spans="1:6" ht="15">
      <c r="A115" s="386">
        <v>39813</v>
      </c>
      <c r="B115" s="387">
        <v>166</v>
      </c>
      <c r="C115" s="211">
        <v>92.4</v>
      </c>
      <c r="D115" s="388" t="s">
        <v>234</v>
      </c>
      <c r="E115" s="390">
        <f t="shared" si="3"/>
        <v>3.6851967520299844E-2</v>
      </c>
      <c r="F115" s="391">
        <f t="shared" si="2"/>
        <v>4.3526432415321059E-2</v>
      </c>
    </row>
    <row r="116" spans="1:6" ht="15">
      <c r="A116" s="386">
        <v>39903</v>
      </c>
      <c r="B116" s="387">
        <v>166.2</v>
      </c>
      <c r="C116" s="211">
        <v>92.5</v>
      </c>
      <c r="D116" s="388" t="s">
        <v>234</v>
      </c>
      <c r="E116" s="390">
        <f t="shared" si="3"/>
        <v>2.4660912453760897E-2</v>
      </c>
      <c r="F116" s="391">
        <f t="shared" si="2"/>
        <v>3.9003759398495985E-2</v>
      </c>
    </row>
    <row r="117" spans="1:6" ht="15">
      <c r="A117" s="386">
        <v>39994</v>
      </c>
      <c r="B117" s="387">
        <v>167</v>
      </c>
      <c r="C117" s="211">
        <v>92.9</v>
      </c>
      <c r="D117" s="388" t="s">
        <v>234</v>
      </c>
      <c r="E117" s="390">
        <f t="shared" si="3"/>
        <v>1.4580801944106936E-2</v>
      </c>
      <c r="F117" s="391">
        <f t="shared" si="2"/>
        <v>3.1293570875290611E-2</v>
      </c>
    </row>
    <row r="118" spans="1:6" ht="15">
      <c r="A118" s="386">
        <v>40086</v>
      </c>
      <c r="B118" s="387">
        <v>168.6</v>
      </c>
      <c r="C118" s="211">
        <v>93.8</v>
      </c>
      <c r="D118" s="388" t="s">
        <v>234</v>
      </c>
      <c r="E118" s="390">
        <f t="shared" si="3"/>
        <v>1.2612612612612484E-2</v>
      </c>
      <c r="F118" s="391">
        <f t="shared" si="2"/>
        <v>2.2038567493112948E-2</v>
      </c>
    </row>
    <row r="119" spans="1:6" ht="15">
      <c r="A119" s="386">
        <v>40178</v>
      </c>
      <c r="B119" s="387">
        <v>169.5</v>
      </c>
      <c r="C119" s="211">
        <v>94.3</v>
      </c>
      <c r="D119" s="388" t="s">
        <v>234</v>
      </c>
      <c r="E119" s="390">
        <f t="shared" si="3"/>
        <v>2.108433734939763E-2</v>
      </c>
      <c r="F119" s="391">
        <f t="shared" si="2"/>
        <v>1.8201122402548231E-2</v>
      </c>
    </row>
    <row r="120" spans="1:6" ht="15">
      <c r="A120" s="386">
        <v>40268</v>
      </c>
      <c r="B120" s="387">
        <v>171</v>
      </c>
      <c r="C120" s="211">
        <v>95.2</v>
      </c>
      <c r="D120" s="388" t="s">
        <v>234</v>
      </c>
      <c r="E120" s="390">
        <f t="shared" si="3"/>
        <v>2.8880866425992746E-2</v>
      </c>
      <c r="F120" s="391">
        <f t="shared" si="2"/>
        <v>1.9297452133273163E-2</v>
      </c>
    </row>
    <row r="121" spans="1:6" ht="15">
      <c r="A121" s="386">
        <v>40359</v>
      </c>
      <c r="B121" s="387">
        <v>172.1</v>
      </c>
      <c r="C121" s="211">
        <v>95.8</v>
      </c>
      <c r="D121" s="388" t="s">
        <v>234</v>
      </c>
      <c r="E121" s="390">
        <f t="shared" si="3"/>
        <v>3.0538922155688653E-2</v>
      </c>
      <c r="F121" s="391">
        <f t="shared" si="2"/>
        <v>2.3283761454108376E-2</v>
      </c>
    </row>
    <row r="122" spans="1:6" ht="15">
      <c r="A122" s="386">
        <v>40451</v>
      </c>
      <c r="B122" s="387">
        <v>173.3</v>
      </c>
      <c r="C122" s="211">
        <v>96.5</v>
      </c>
      <c r="D122" s="388" t="s">
        <v>234</v>
      </c>
      <c r="E122" s="390">
        <f t="shared" si="3"/>
        <v>2.7876631079478242E-2</v>
      </c>
      <c r="F122" s="391">
        <f t="shared" si="2"/>
        <v>2.7103923330338731E-2</v>
      </c>
    </row>
    <row r="123" spans="1:6" ht="15">
      <c r="A123" s="386">
        <v>40543</v>
      </c>
      <c r="B123" s="387">
        <v>174</v>
      </c>
      <c r="C123" s="211">
        <v>96.9</v>
      </c>
      <c r="D123" s="388" t="s">
        <v>234</v>
      </c>
      <c r="E123" s="390">
        <f t="shared" si="3"/>
        <v>2.6548672566371723E-2</v>
      </c>
      <c r="F123" s="391">
        <f t="shared" ref="F123:F129" si="4">SUM(B120:B123)/SUM(B116:B119)-1</f>
        <v>2.845225681513508E-2</v>
      </c>
    </row>
    <row r="124" spans="1:6" ht="15">
      <c r="A124" s="386">
        <v>40633</v>
      </c>
      <c r="B124" s="387">
        <v>176.7</v>
      </c>
      <c r="C124" s="211">
        <v>98.3</v>
      </c>
      <c r="D124" s="388" t="s">
        <v>234</v>
      </c>
      <c r="E124" s="390">
        <f t="shared" si="3"/>
        <v>3.3333333333333215E-2</v>
      </c>
      <c r="F124" s="391">
        <f t="shared" si="4"/>
        <v>2.9581422866439722E-2</v>
      </c>
    </row>
    <row r="125" spans="1:6" ht="15">
      <c r="A125" s="386">
        <v>40724</v>
      </c>
      <c r="B125" s="387">
        <v>178.3</v>
      </c>
      <c r="C125" s="211">
        <v>99.2</v>
      </c>
      <c r="D125" s="388" t="s">
        <v>234</v>
      </c>
      <c r="E125" s="390">
        <f t="shared" si="3"/>
        <v>3.6025566531086683E-2</v>
      </c>
      <c r="F125" s="391">
        <f t="shared" si="4"/>
        <v>3.0974750440399212E-2</v>
      </c>
    </row>
    <row r="126" spans="1:6" ht="15">
      <c r="A126" s="386">
        <v>40816</v>
      </c>
      <c r="B126" s="387">
        <v>179.4</v>
      </c>
      <c r="C126" s="211">
        <v>99.8</v>
      </c>
      <c r="D126" s="388" t="s">
        <v>234</v>
      </c>
      <c r="E126" s="390">
        <f t="shared" si="3"/>
        <v>3.5199076745527913E-2</v>
      </c>
      <c r="F126" s="391">
        <f t="shared" si="4"/>
        <v>3.2803615687417853E-2</v>
      </c>
    </row>
    <row r="127" spans="1:6">
      <c r="A127" s="386">
        <v>40908</v>
      </c>
      <c r="B127" s="387">
        <v>179.4</v>
      </c>
      <c r="C127" s="211">
        <v>99.8</v>
      </c>
      <c r="D127" s="388" t="s">
        <v>234</v>
      </c>
      <c r="E127" s="393">
        <f t="shared" si="3"/>
        <v>3.1034482758620641E-2</v>
      </c>
      <c r="F127" s="391">
        <f t="shared" si="4"/>
        <v>3.3893395133255844E-2</v>
      </c>
    </row>
    <row r="128" spans="1:6">
      <c r="A128" s="386">
        <v>40999</v>
      </c>
      <c r="B128" s="387">
        <v>179.5</v>
      </c>
      <c r="C128" s="211">
        <v>99.9</v>
      </c>
      <c r="D128" s="388" t="s">
        <v>234</v>
      </c>
      <c r="E128" s="393">
        <f t="shared" si="3"/>
        <v>1.5846066779853007E-2</v>
      </c>
      <c r="F128" s="391">
        <f t="shared" si="4"/>
        <v>2.9449791696595451E-2</v>
      </c>
    </row>
    <row r="129" spans="1:7">
      <c r="A129" s="386">
        <v>41090</v>
      </c>
      <c r="B129" s="387">
        <v>180.4</v>
      </c>
      <c r="C129" s="211">
        <v>100.4</v>
      </c>
      <c r="D129" s="388" t="s">
        <v>234</v>
      </c>
      <c r="E129" s="393">
        <f t="shared" si="3"/>
        <v>1.1777902411665764E-2</v>
      </c>
      <c r="F129" s="391">
        <f t="shared" si="4"/>
        <v>2.3351843941335604E-2</v>
      </c>
    </row>
    <row r="130" spans="1:7">
      <c r="A130" s="386">
        <v>41182</v>
      </c>
      <c r="B130" s="394" t="s">
        <v>235</v>
      </c>
      <c r="C130" s="211">
        <v>101.8</v>
      </c>
      <c r="D130" s="388" t="s">
        <v>234</v>
      </c>
      <c r="E130" s="393">
        <f>(C130/C126)-1</f>
        <v>2.0040080160320661E-2</v>
      </c>
      <c r="F130" s="391">
        <f>SUM(C127:C130)/SUM(C123:C126)-1</f>
        <v>1.9533231861999178E-2</v>
      </c>
    </row>
    <row r="131" spans="1:7">
      <c r="A131" s="386">
        <v>41274</v>
      </c>
      <c r="B131" s="395"/>
      <c r="C131" s="396">
        <v>102</v>
      </c>
      <c r="D131" s="388" t="s">
        <v>234</v>
      </c>
      <c r="E131" s="397">
        <f t="shared" ref="E131:E141" si="5">(C131/C127)-1</f>
        <v>2.2044088176352838E-2</v>
      </c>
      <c r="F131" s="398">
        <f t="shared" ref="F131:F141" si="6">SUM(C128:C131)/SUM(C124:C127)-1</f>
        <v>1.76278015613196E-2</v>
      </c>
    </row>
    <row r="132" spans="1:7">
      <c r="A132" s="386">
        <v>41364</v>
      </c>
      <c r="B132" s="395"/>
      <c r="C132" s="399">
        <v>102.4</v>
      </c>
      <c r="D132" s="388" t="s">
        <v>234</v>
      </c>
      <c r="E132" s="393">
        <f t="shared" si="5"/>
        <v>2.5025025025025016E-2</v>
      </c>
      <c r="F132" s="400">
        <f t="shared" si="6"/>
        <v>1.9814396789566091E-2</v>
      </c>
    </row>
    <row r="133" spans="1:7">
      <c r="A133" s="386">
        <v>41455</v>
      </c>
      <c r="B133" s="395"/>
      <c r="C133" s="399">
        <v>102.8</v>
      </c>
      <c r="D133" s="388" t="s">
        <v>234</v>
      </c>
      <c r="E133" s="393">
        <f t="shared" si="5"/>
        <v>2.3904382470119501E-2</v>
      </c>
      <c r="F133" s="400">
        <f t="shared" si="6"/>
        <v>2.2755688922230677E-2</v>
      </c>
    </row>
    <row r="134" spans="1:7">
      <c r="A134" s="386">
        <v>41547</v>
      </c>
      <c r="B134" s="395"/>
      <c r="C134" s="399">
        <v>104</v>
      </c>
      <c r="D134" s="388" t="s">
        <v>234</v>
      </c>
      <c r="E134" s="393">
        <f t="shared" si="5"/>
        <v>2.16110019646365E-2</v>
      </c>
      <c r="F134" s="400">
        <f t="shared" si="6"/>
        <v>2.3140084598158639E-2</v>
      </c>
    </row>
    <row r="135" spans="1:7">
      <c r="A135" s="386">
        <v>41639</v>
      </c>
      <c r="B135" s="395"/>
      <c r="C135" s="399">
        <v>104.8</v>
      </c>
      <c r="D135" s="388" t="s">
        <v>234</v>
      </c>
      <c r="E135" s="393">
        <f t="shared" si="5"/>
        <v>2.7450980392156765E-2</v>
      </c>
      <c r="F135" s="400">
        <f t="shared" si="6"/>
        <v>2.4498886414253906E-2</v>
      </c>
    </row>
    <row r="136" spans="1:7">
      <c r="A136" s="386">
        <v>41729</v>
      </c>
      <c r="B136" s="395"/>
      <c r="C136" s="399">
        <v>105.4</v>
      </c>
      <c r="D136" s="388" t="s">
        <v>234</v>
      </c>
      <c r="E136" s="393">
        <f t="shared" si="5"/>
        <v>2.9296875E-2</v>
      </c>
      <c r="F136" s="400">
        <f t="shared" si="6"/>
        <v>2.557796360059017E-2</v>
      </c>
    </row>
    <row r="137" spans="1:7">
      <c r="A137" s="386">
        <v>41820</v>
      </c>
      <c r="B137" s="395"/>
      <c r="C137" s="399">
        <v>105.9</v>
      </c>
      <c r="D137" s="388" t="s">
        <v>234</v>
      </c>
      <c r="E137" s="393">
        <f t="shared" si="5"/>
        <v>3.0155642023346418E-2</v>
      </c>
      <c r="F137" s="400">
        <f t="shared" si="6"/>
        <v>2.7139364303178315E-2</v>
      </c>
    </row>
    <row r="138" spans="1:7">
      <c r="A138" s="386">
        <v>41912</v>
      </c>
      <c r="B138" s="395"/>
      <c r="C138" s="399">
        <v>106.4</v>
      </c>
      <c r="D138" s="388" t="s">
        <v>234</v>
      </c>
      <c r="E138" s="393">
        <f t="shared" si="5"/>
        <v>2.3076923076923217E-2</v>
      </c>
      <c r="F138" s="400">
        <f t="shared" si="6"/>
        <v>2.7480544747081836E-2</v>
      </c>
      <c r="G138" s="401"/>
    </row>
    <row r="139" spans="1:7">
      <c r="A139" s="386">
        <v>42004</v>
      </c>
      <c r="B139" s="395"/>
      <c r="C139" s="399">
        <v>106.6</v>
      </c>
      <c r="D139" s="388" t="s">
        <v>234</v>
      </c>
      <c r="E139" s="393">
        <f t="shared" si="5"/>
        <v>1.7175572519083859E-2</v>
      </c>
      <c r="F139" s="400">
        <f t="shared" si="6"/>
        <v>2.4879227053140163E-2</v>
      </c>
      <c r="G139" s="401"/>
    </row>
    <row r="140" spans="1:7">
      <c r="A140" s="386">
        <v>42094</v>
      </c>
      <c r="B140" s="395"/>
      <c r="C140" s="399">
        <v>106.8</v>
      </c>
      <c r="D140" s="388" t="s">
        <v>234</v>
      </c>
      <c r="E140" s="393">
        <f t="shared" si="5"/>
        <v>1.3282732447817747E-2</v>
      </c>
      <c r="F140" s="400">
        <f t="shared" si="6"/>
        <v>2.08633093525179E-2</v>
      </c>
      <c r="G140" s="401"/>
    </row>
    <row r="141" spans="1:7">
      <c r="A141" s="386">
        <v>42185</v>
      </c>
      <c r="B141" s="395"/>
      <c r="C141" s="399">
        <v>107.5</v>
      </c>
      <c r="D141" s="388" t="s">
        <v>234</v>
      </c>
      <c r="E141" s="393">
        <f t="shared" si="5"/>
        <v>1.5108593012275628E-2</v>
      </c>
      <c r="F141" s="400">
        <f t="shared" si="6"/>
        <v>1.7138776481790075E-2</v>
      </c>
      <c r="G141" s="401"/>
    </row>
    <row r="142" spans="1:7">
      <c r="A142" s="386">
        <v>42277</v>
      </c>
      <c r="B142" s="395"/>
      <c r="C142" s="399"/>
      <c r="D142" s="388"/>
      <c r="E142" s="393"/>
      <c r="F142" s="400"/>
      <c r="G142" s="401"/>
    </row>
    <row r="143" spans="1:7">
      <c r="A143" s="386">
        <v>42369</v>
      </c>
      <c r="B143" s="395"/>
      <c r="C143" s="399"/>
      <c r="D143" s="388"/>
      <c r="E143" s="393"/>
      <c r="F143" s="400"/>
      <c r="G143" s="401"/>
    </row>
    <row r="144" spans="1:7">
      <c r="A144" s="386">
        <v>42460</v>
      </c>
      <c r="B144" s="395"/>
      <c r="C144" s="399"/>
      <c r="D144" s="388"/>
      <c r="E144" s="393"/>
      <c r="F144" s="400"/>
      <c r="G144" s="401"/>
    </row>
    <row r="145" spans="1:7">
      <c r="A145" s="386">
        <v>42551</v>
      </c>
      <c r="B145" s="395"/>
      <c r="C145" s="399"/>
      <c r="D145" s="388"/>
      <c r="E145" s="393"/>
      <c r="F145" s="400"/>
      <c r="G145" s="401"/>
    </row>
    <row r="146" spans="1:7">
      <c r="A146" s="386">
        <v>42643</v>
      </c>
      <c r="B146" s="395"/>
      <c r="C146" s="399"/>
      <c r="D146" s="388"/>
      <c r="E146" s="393"/>
      <c r="F146" s="400"/>
      <c r="G146" s="401"/>
    </row>
    <row r="147" spans="1:7">
      <c r="A147" s="386">
        <v>42735</v>
      </c>
      <c r="B147" s="395"/>
      <c r="C147" s="399"/>
      <c r="D147" s="388"/>
      <c r="E147" s="393"/>
      <c r="F147" s="400"/>
      <c r="G147" s="401"/>
    </row>
    <row r="148" spans="1:7">
      <c r="A148" s="386">
        <v>42825</v>
      </c>
      <c r="B148" s="395"/>
      <c r="C148" s="399"/>
      <c r="D148" s="388"/>
      <c r="E148" s="393"/>
      <c r="F148" s="400"/>
      <c r="G148" s="401"/>
    </row>
    <row r="149" spans="1:7">
      <c r="A149" s="386">
        <v>42916</v>
      </c>
      <c r="B149" s="395"/>
      <c r="C149" s="399"/>
      <c r="D149" s="388"/>
      <c r="E149" s="393"/>
      <c r="F149" s="400"/>
      <c r="G149" s="401"/>
    </row>
    <row r="150" spans="1:7">
      <c r="A150" s="386">
        <v>43008</v>
      </c>
      <c r="B150" s="395"/>
      <c r="C150" s="399"/>
      <c r="D150" s="388"/>
      <c r="E150" s="393"/>
      <c r="F150" s="400"/>
      <c r="G150" s="401"/>
    </row>
    <row r="151" spans="1:7">
      <c r="A151" s="386">
        <v>43100</v>
      </c>
      <c r="B151" s="395"/>
      <c r="C151" s="399"/>
      <c r="D151" s="388"/>
      <c r="E151" s="393"/>
      <c r="F151" s="400"/>
      <c r="G151" s="401"/>
    </row>
    <row r="152" spans="1:7">
      <c r="A152" s="386">
        <v>43190</v>
      </c>
      <c r="B152" s="395"/>
      <c r="C152" s="399"/>
      <c r="D152" s="388"/>
      <c r="E152" s="393"/>
      <c r="F152" s="400"/>
      <c r="G152" s="401"/>
    </row>
    <row r="153" spans="1:7">
      <c r="A153" s="386">
        <v>43281</v>
      </c>
      <c r="B153" s="395"/>
      <c r="C153" s="399"/>
      <c r="D153" s="388"/>
      <c r="E153" s="393"/>
      <c r="F153" s="400"/>
      <c r="G153" s="401"/>
    </row>
    <row r="154" spans="1:7">
      <c r="A154" s="386">
        <v>43373</v>
      </c>
      <c r="B154" s="395"/>
      <c r="C154" s="399"/>
      <c r="D154" s="388"/>
      <c r="E154" s="393"/>
      <c r="F154" s="400"/>
      <c r="G154" s="401"/>
    </row>
    <row r="155" spans="1:7">
      <c r="A155" s="386">
        <v>43465</v>
      </c>
      <c r="B155" s="395"/>
      <c r="C155" s="399"/>
      <c r="D155" s="388"/>
      <c r="E155" s="393"/>
      <c r="F155" s="400"/>
      <c r="G155" s="401"/>
    </row>
    <row r="156" spans="1:7">
      <c r="A156" s="386">
        <v>43555</v>
      </c>
      <c r="B156" s="395"/>
      <c r="C156" s="399"/>
      <c r="D156" s="388"/>
      <c r="E156" s="393"/>
      <c r="F156" s="400"/>
      <c r="G156" s="401"/>
    </row>
    <row r="157" spans="1:7">
      <c r="A157" s="386">
        <v>43646</v>
      </c>
      <c r="B157" s="395"/>
      <c r="C157" s="399"/>
      <c r="D157" s="388"/>
      <c r="E157" s="393"/>
      <c r="F157" s="400"/>
      <c r="G157" s="401"/>
    </row>
    <row r="158" spans="1:7">
      <c r="A158" s="386">
        <v>43738</v>
      </c>
      <c r="B158" s="395"/>
      <c r="C158" s="399"/>
      <c r="D158" s="388"/>
      <c r="E158" s="393"/>
      <c r="F158" s="400"/>
      <c r="G158" s="401"/>
    </row>
    <row r="159" spans="1:7">
      <c r="A159" s="386">
        <v>43830</v>
      </c>
      <c r="B159" s="395"/>
      <c r="C159" s="399"/>
      <c r="D159" s="388"/>
      <c r="E159" s="393"/>
      <c r="F159" s="400"/>
      <c r="G159" s="401"/>
    </row>
    <row r="160" spans="1:7">
      <c r="A160" s="386">
        <v>43921</v>
      </c>
      <c r="B160" s="395"/>
      <c r="C160" s="399"/>
      <c r="D160" s="388"/>
      <c r="E160" s="393"/>
      <c r="F160" s="400"/>
      <c r="G160" s="401"/>
    </row>
    <row r="161" spans="1:7">
      <c r="A161" s="386">
        <v>44012</v>
      </c>
      <c r="B161" s="395"/>
      <c r="C161" s="399"/>
      <c r="D161" s="388"/>
      <c r="E161" s="393"/>
      <c r="F161" s="400"/>
      <c r="G161" s="401"/>
    </row>
    <row r="162" spans="1:7">
      <c r="A162" s="386">
        <v>44104</v>
      </c>
      <c r="B162" s="395"/>
      <c r="C162" s="399"/>
      <c r="D162" s="388"/>
      <c r="E162" s="393"/>
      <c r="F162" s="400"/>
      <c r="G162" s="401"/>
    </row>
    <row r="163" spans="1:7">
      <c r="A163" s="386">
        <v>44196</v>
      </c>
      <c r="B163" s="395"/>
      <c r="C163" s="399"/>
      <c r="D163" s="388"/>
      <c r="E163" s="393"/>
      <c r="F163" s="400"/>
      <c r="G163" s="401"/>
    </row>
    <row r="164" spans="1:7">
      <c r="A164" s="386">
        <v>44286</v>
      </c>
      <c r="B164" s="395"/>
      <c r="C164" s="399"/>
      <c r="D164" s="388"/>
      <c r="E164" s="393"/>
      <c r="F164" s="400"/>
      <c r="G164" s="401"/>
    </row>
    <row r="165" spans="1:7">
      <c r="A165" s="386">
        <v>44377</v>
      </c>
      <c r="B165" s="395"/>
      <c r="C165" s="399"/>
      <c r="D165" s="388"/>
      <c r="E165" s="393"/>
      <c r="F165" s="400"/>
      <c r="G165" s="401"/>
    </row>
    <row r="166" spans="1:7">
      <c r="A166" s="386">
        <v>44469</v>
      </c>
      <c r="B166" s="395"/>
      <c r="C166" s="399"/>
      <c r="D166" s="388"/>
      <c r="E166" s="393"/>
      <c r="F166" s="400"/>
      <c r="G166" s="401"/>
    </row>
    <row r="167" spans="1:7">
      <c r="A167" s="386">
        <v>44561</v>
      </c>
      <c r="B167" s="395"/>
      <c r="C167" s="399"/>
      <c r="D167" s="388"/>
      <c r="E167" s="393"/>
      <c r="F167" s="400"/>
      <c r="G167" s="401"/>
    </row>
    <row r="168" spans="1:7">
      <c r="A168" s="386">
        <v>44651</v>
      </c>
      <c r="B168" s="395"/>
      <c r="C168" s="399"/>
      <c r="D168" s="388"/>
      <c r="E168" s="393"/>
      <c r="F168" s="400"/>
      <c r="G168" s="401"/>
    </row>
    <row r="169" spans="1:7">
      <c r="A169" s="386">
        <v>44742</v>
      </c>
      <c r="B169" s="395"/>
      <c r="C169" s="399"/>
      <c r="D169" s="388"/>
      <c r="E169" s="393"/>
      <c r="F169" s="400"/>
      <c r="G169" s="401"/>
    </row>
    <row r="170" spans="1:7">
      <c r="A170" s="386">
        <v>44834</v>
      </c>
      <c r="B170" s="395"/>
      <c r="C170" s="399"/>
      <c r="D170" s="388"/>
      <c r="E170" s="393"/>
      <c r="F170" s="400"/>
      <c r="G170" s="401"/>
    </row>
    <row r="171" spans="1:7">
      <c r="C171" s="402"/>
      <c r="D171" s="402"/>
      <c r="E171" s="402"/>
      <c r="F171" s="402"/>
      <c r="G171" s="401"/>
    </row>
  </sheetData>
  <mergeCells count="4">
    <mergeCell ref="A15:F15"/>
    <mergeCell ref="A16:F16"/>
    <mergeCell ref="A17:I17"/>
    <mergeCell ref="A18:E18"/>
  </mergeCells>
  <dataValidations count="1">
    <dataValidation type="list" allowBlank="1" showInputMessage="1" showErrorMessage="1" sqref="D3 B6">
      <formula1>$A$20:$A$170</formula1>
    </dataValidation>
  </dataValidations>
  <hyperlinks>
    <hyperlink ref="A17" r:id="rId1" location="CPI%20All%20Groups,%20Weighted%20Average "/>
  </hyperlinks>
  <pageMargins left="0.75" right="0.75" top="1" bottom="1" header="0.5" footer="0.5"/>
  <pageSetup paperSize="9" orientation="portrait" horizontalDpi="1200" verticalDpi="12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145" r:id="rId5" name="Button 1">
              <controlPr defaultSize="0" print="0" autoFill="0" autoPict="0">
                <anchor moveWithCells="1" sizeWithCells="1">
                  <from>
                    <xdr:col>1</xdr:col>
                    <xdr:colOff>295275</xdr:colOff>
                    <xdr:row>7</xdr:row>
                    <xdr:rowOff>142875</xdr:rowOff>
                  </from>
                  <to>
                    <xdr:col>3</xdr:col>
                    <xdr:colOff>561975</xdr:colOff>
                    <xdr:row>12</xdr:row>
                    <xdr:rowOff>104775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heetViews>
  <sheetFormatPr defaultRowHeight="15"/>
  <cols>
    <col min="1" max="1" width="22" bestFit="1" customWidth="1"/>
    <col min="2" max="2" width="7.5703125" bestFit="1" customWidth="1"/>
    <col min="3" max="3" width="36.5703125" bestFit="1" customWidth="1"/>
    <col min="4" max="9" width="11.28515625" style="646" customWidth="1"/>
    <col min="10" max="10" width="54.7109375" bestFit="1" customWidth="1"/>
  </cols>
  <sheetData>
    <row r="1" spans="1:10">
      <c r="D1" s="646" t="s">
        <v>2</v>
      </c>
      <c r="E1" s="646" t="s">
        <v>3</v>
      </c>
      <c r="F1" s="646" t="s">
        <v>4</v>
      </c>
      <c r="G1" s="646" t="s">
        <v>5</v>
      </c>
      <c r="H1" s="646" t="s">
        <v>6</v>
      </c>
      <c r="I1" s="651" t="s">
        <v>9</v>
      </c>
    </row>
    <row r="2" spans="1:10" s="645" customFormat="1">
      <c r="A2" s="645" t="s">
        <v>358</v>
      </c>
      <c r="B2" s="645" t="s">
        <v>355</v>
      </c>
      <c r="C2" s="645" t="s">
        <v>356</v>
      </c>
      <c r="D2" s="649">
        <v>0</v>
      </c>
      <c r="E2" s="649">
        <v>0</v>
      </c>
      <c r="F2" s="649">
        <v>586</v>
      </c>
      <c r="G2" s="649">
        <v>536</v>
      </c>
      <c r="H2" s="649">
        <v>536</v>
      </c>
      <c r="I2" s="647">
        <f>SUM(D2:H2)</f>
        <v>1658</v>
      </c>
      <c r="J2" s="645" t="s">
        <v>357</v>
      </c>
    </row>
    <row r="3" spans="1:10">
      <c r="A3" s="645"/>
      <c r="B3" s="645"/>
      <c r="C3" s="650" t="s">
        <v>9</v>
      </c>
      <c r="D3" s="648">
        <f>SUM(D2)</f>
        <v>0</v>
      </c>
      <c r="E3" s="648">
        <f t="shared" ref="E3:I3" si="0">SUM(E2)</f>
        <v>0</v>
      </c>
      <c r="F3" s="648">
        <f t="shared" si="0"/>
        <v>586</v>
      </c>
      <c r="G3" s="648">
        <f t="shared" si="0"/>
        <v>536</v>
      </c>
      <c r="H3" s="648">
        <f t="shared" si="0"/>
        <v>536</v>
      </c>
      <c r="I3" s="648">
        <f t="shared" si="0"/>
        <v>1658</v>
      </c>
      <c r="J3" s="6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Cover</vt:lpstr>
      <vt:lpstr>AGN changes</vt:lpstr>
      <vt:lpstr>Contents</vt:lpstr>
      <vt:lpstr>Input - Base Year</vt:lpstr>
      <vt:lpstr>Input - O&amp;M</vt:lpstr>
      <vt:lpstr>Input - A&amp;G</vt:lpstr>
      <vt:lpstr>Input - Ntwk Devpmt</vt:lpstr>
      <vt:lpstr>Input - Non-Base Year Costs</vt:lpstr>
      <vt:lpstr>Input - Escalation</vt:lpstr>
      <vt:lpstr>Input - UAFG</vt:lpstr>
      <vt:lpstr>Input - ARS</vt:lpstr>
      <vt:lpstr>Input - Insurance</vt:lpstr>
      <vt:lpstr>Input - Incremental Cost</vt:lpstr>
      <vt:lpstr>Opex Forecast Summary</vt:lpstr>
      <vt:lpstr>PTRM Input</vt:lpstr>
      <vt:lpstr>RIN 23(a) - Opex incl. RPM</vt:lpstr>
      <vt:lpstr>27 - Customer numbers</vt:lpstr>
      <vt:lpstr>28 - Consumption and demand</vt:lpstr>
      <vt:lpstr>AER working - throughpcustomers</vt:lpstr>
      <vt:lpstr>CPI</vt:lpstr>
      <vt:lpstr>Real nominal converter</vt:lpstr>
      <vt:lpstr>Reproposed Opex Step Changes</vt:lpstr>
      <vt:lpstr>CPI!Print_Area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2015-12-01T02:37:41Z</dcterms:created>
  <dcterms:modified xsi:type="dcterms:W3CDTF">2016-01-28T01:06:27Z</dcterms:modified>
  <cp:contentStatus/>
</cp:coreProperties>
</file>